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W:\HP更新\_HP更新_Log\_2021～now\240518_環境整備Log\"/>
    </mc:Choice>
  </mc:AlternateContent>
  <xr:revisionPtr revIDLastSave="0" documentId="13_ncr:1_{13084417-A042-48B0-AAAC-CDB9A3559047}" xr6:coauthVersionLast="47" xr6:coauthVersionMax="47" xr10:uidLastSave="{00000000-0000-0000-0000-000000000000}"/>
  <bookViews>
    <workbookView xWindow="4104" yWindow="1620" windowWidth="17424" windowHeight="17688" tabRatio="765" activeTab="1" xr2:uid="{00000000-000D-0000-FFFF-FFFF00000000}"/>
  </bookViews>
  <sheets>
    <sheet name="verLog" sheetId="105" r:id="rId1"/>
    <sheet name="Ebm_Rng固体" sheetId="108" r:id="rId2"/>
    <sheet name="Ebm_Rng気体" sheetId="113" r:id="rId3"/>
    <sheet name="Ebm_Rng液体" sheetId="114" r:id="rId4"/>
    <sheet name="data" sheetId="4" state="hidden" r:id="rId5"/>
  </sheets>
  <externalReferences>
    <externalReference r:id="rId6"/>
  </externalReferences>
  <definedNames>
    <definedName name="File">verLog!$C$2</definedName>
  </definedNames>
  <calcPr calcId="181029"/>
</workbook>
</file>

<file path=xl/calcChain.xml><?xml version="1.0" encoding="utf-8"?>
<calcChain xmlns="http://schemas.openxmlformats.org/spreadsheetml/2006/main">
  <c r="L103" i="108" l="1"/>
  <c r="K103" i="108"/>
  <c r="J103" i="108"/>
  <c r="I103" i="108"/>
  <c r="H103" i="108"/>
  <c r="G103" i="108"/>
  <c r="F103" i="108"/>
  <c r="E103" i="108"/>
  <c r="D103" i="108"/>
  <c r="C103" i="108"/>
  <c r="L89" i="108"/>
  <c r="K89" i="108"/>
  <c r="J89" i="108"/>
  <c r="I89" i="108"/>
  <c r="H89" i="108"/>
  <c r="G89" i="108"/>
  <c r="F89" i="108"/>
  <c r="E89" i="108"/>
  <c r="D89" i="108"/>
  <c r="C89" i="108"/>
  <c r="L75" i="108"/>
  <c r="K75" i="108"/>
  <c r="J75" i="108"/>
  <c r="I75" i="108"/>
  <c r="H75" i="108"/>
  <c r="G75" i="108"/>
  <c r="F75" i="108"/>
  <c r="E75" i="108"/>
  <c r="D75" i="108"/>
  <c r="C75" i="108"/>
  <c r="L33" i="108"/>
  <c r="K33" i="108"/>
  <c r="J33" i="108"/>
  <c r="I33" i="108"/>
  <c r="H33" i="108"/>
  <c r="G33" i="108"/>
  <c r="F33" i="108"/>
  <c r="E33" i="108"/>
  <c r="D33" i="108"/>
  <c r="C33" i="108"/>
  <c r="L5" i="114"/>
  <c r="K5" i="114"/>
  <c r="J5" i="114"/>
  <c r="I5" i="114"/>
  <c r="H5" i="114"/>
  <c r="G5" i="114"/>
  <c r="F5" i="114"/>
  <c r="E5" i="114"/>
  <c r="D5" i="114"/>
  <c r="C5" i="114"/>
  <c r="B2" i="114"/>
  <c r="L22" i="113"/>
  <c r="K22" i="113"/>
  <c r="J22" i="113"/>
  <c r="I22" i="113"/>
  <c r="H22" i="113"/>
  <c r="G22" i="113"/>
  <c r="F22" i="113"/>
  <c r="E22" i="113"/>
  <c r="D22" i="113"/>
  <c r="C22" i="113"/>
  <c r="C108" i="108"/>
  <c r="E41" i="108"/>
  <c r="H40" i="108"/>
  <c r="I39" i="108"/>
  <c r="L112" i="108"/>
  <c r="G99" i="108"/>
  <c r="L98" i="108"/>
  <c r="F96" i="108"/>
  <c r="C10" i="114"/>
  <c r="D42" i="108"/>
  <c r="E93" i="108"/>
  <c r="D114" i="108"/>
  <c r="J93" i="108"/>
  <c r="K79" i="108"/>
  <c r="L39" i="108"/>
  <c r="C38" i="108"/>
  <c r="F97" i="108"/>
  <c r="I84" i="108"/>
  <c r="J84" i="108"/>
  <c r="H14" i="114"/>
  <c r="G82" i="108"/>
  <c r="H85" i="108"/>
  <c r="C82" i="108"/>
  <c r="G14" i="114"/>
  <c r="G114" i="108"/>
  <c r="F16" i="114"/>
  <c r="E86" i="108"/>
  <c r="E12" i="114"/>
  <c r="K44" i="108"/>
  <c r="H39" i="108"/>
  <c r="I37" i="108"/>
  <c r="F13" i="114"/>
  <c r="L96" i="108"/>
  <c r="E80" i="108"/>
  <c r="K113" i="108"/>
  <c r="H38" i="108"/>
  <c r="G39" i="108"/>
  <c r="I9" i="114"/>
  <c r="J109" i="108"/>
  <c r="F42" i="108"/>
  <c r="D112" i="108"/>
  <c r="C79" i="108"/>
  <c r="D44" i="108"/>
  <c r="K39" i="108"/>
  <c r="D83" i="108"/>
  <c r="F15" i="114"/>
  <c r="D21" i="113"/>
  <c r="K13" i="114"/>
  <c r="K83" i="108"/>
  <c r="D4" i="114"/>
  <c r="G98" i="108"/>
  <c r="J9" i="114"/>
  <c r="I107" i="108"/>
  <c r="D12" i="114"/>
  <c r="E9" i="114"/>
  <c r="G16" i="114"/>
  <c r="J96" i="108"/>
  <c r="J40" i="108"/>
  <c r="I86" i="108"/>
  <c r="D95" i="108"/>
  <c r="D110" i="108"/>
  <c r="H95" i="108"/>
  <c r="D37" i="108"/>
  <c r="E100" i="108"/>
  <c r="G84" i="108"/>
  <c r="J39" i="108"/>
  <c r="F113" i="108"/>
  <c r="J98" i="108"/>
  <c r="K99" i="108"/>
  <c r="H7" i="114"/>
  <c r="G9" i="114"/>
  <c r="F12" i="114"/>
  <c r="D43" i="108"/>
  <c r="K96" i="108"/>
  <c r="C85" i="108"/>
  <c r="F9" i="114"/>
  <c r="C86" i="108"/>
  <c r="H43" i="108"/>
  <c r="I110" i="108"/>
  <c r="D79" i="108"/>
  <c r="I98" i="108"/>
  <c r="G108" i="108"/>
  <c r="G44" i="108"/>
  <c r="I41" i="108"/>
  <c r="K9" i="114"/>
  <c r="J42" i="108"/>
  <c r="D40" i="108"/>
  <c r="J111" i="108"/>
  <c r="F14" i="114"/>
  <c r="F93" i="108"/>
  <c r="D94" i="108"/>
  <c r="J108" i="108"/>
  <c r="L107" i="108"/>
  <c r="D16" i="114"/>
  <c r="L100" i="108"/>
  <c r="J81" i="108"/>
  <c r="L41" i="108"/>
  <c r="K98" i="108"/>
  <c r="G41" i="108"/>
  <c r="G38" i="108"/>
  <c r="I82" i="108"/>
  <c r="G10" i="114"/>
  <c r="C9" i="114"/>
  <c r="D85" i="108"/>
  <c r="H97" i="108"/>
  <c r="J44" i="108"/>
  <c r="L99" i="108"/>
  <c r="K85" i="108"/>
  <c r="G111" i="108"/>
  <c r="E113" i="108"/>
  <c r="G96" i="108"/>
  <c r="L38" i="108"/>
  <c r="J95" i="108"/>
  <c r="H35" i="108"/>
  <c r="D99" i="108"/>
  <c r="H113" i="108"/>
  <c r="I10" i="114"/>
  <c r="F94" i="108"/>
  <c r="D102" i="108"/>
  <c r="I13" i="114"/>
  <c r="D109" i="108"/>
  <c r="I95" i="108"/>
  <c r="E98" i="108"/>
  <c r="E108" i="108"/>
  <c r="J110" i="108"/>
  <c r="E40" i="108"/>
  <c r="I83" i="108"/>
  <c r="I111" i="108"/>
  <c r="F100" i="108"/>
  <c r="C12" i="114"/>
  <c r="L13" i="114"/>
  <c r="D13" i="114"/>
  <c r="G83" i="108"/>
  <c r="K41" i="108"/>
  <c r="C94" i="108"/>
  <c r="K15" i="114"/>
  <c r="J99" i="108"/>
  <c r="K94" i="108"/>
  <c r="I79" i="108"/>
  <c r="F85" i="108"/>
  <c r="J79" i="108"/>
  <c r="D32" i="108"/>
  <c r="K93" i="108"/>
  <c r="H79" i="108"/>
  <c r="F107" i="108"/>
  <c r="L81" i="108"/>
  <c r="L42" i="108"/>
  <c r="H24" i="113"/>
  <c r="K80" i="108"/>
  <c r="K38" i="108"/>
  <c r="J100" i="108"/>
  <c r="I99" i="108"/>
  <c r="J43" i="108"/>
  <c r="H11" i="114"/>
  <c r="D93" i="108"/>
  <c r="E107" i="108"/>
  <c r="L109" i="108"/>
  <c r="F98" i="108"/>
  <c r="L44" i="108"/>
  <c r="F111" i="108"/>
  <c r="I15" i="114"/>
  <c r="H82" i="108"/>
  <c r="D100" i="108"/>
  <c r="D108" i="108"/>
  <c r="K109" i="108"/>
  <c r="K111" i="108"/>
  <c r="K37" i="108"/>
  <c r="C42" i="108"/>
  <c r="K97" i="108"/>
  <c r="F43" i="108"/>
  <c r="E42" i="108"/>
  <c r="E79" i="108"/>
  <c r="I113" i="108"/>
  <c r="H12" i="114"/>
  <c r="G110" i="108"/>
  <c r="C13" i="114"/>
  <c r="C96" i="108"/>
  <c r="L114" i="108"/>
  <c r="E38" i="108"/>
  <c r="J13" i="114"/>
  <c r="L15" i="114"/>
  <c r="C95" i="108"/>
  <c r="C97" i="108"/>
  <c r="F84" i="108"/>
  <c r="I40" i="108"/>
  <c r="I114" i="108"/>
  <c r="L79" i="108"/>
  <c r="C93" i="108"/>
  <c r="E95" i="108"/>
  <c r="F44" i="108"/>
  <c r="J114" i="108"/>
  <c r="K112" i="108"/>
  <c r="J10" i="114"/>
  <c r="L16" i="114"/>
  <c r="D38" i="108"/>
  <c r="K86" i="108"/>
  <c r="D74" i="108"/>
  <c r="H13" i="114"/>
  <c r="L43" i="108"/>
  <c r="H96" i="108"/>
  <c r="E96" i="108"/>
  <c r="J16" i="114"/>
  <c r="H77" i="108"/>
  <c r="I108" i="108"/>
  <c r="H108" i="108"/>
  <c r="H91" i="108"/>
  <c r="L12" i="114"/>
  <c r="I97" i="108"/>
  <c r="G15" i="114"/>
  <c r="D14" i="114"/>
  <c r="L108" i="108"/>
  <c r="I38" i="108"/>
  <c r="D98" i="108"/>
  <c r="D15" i="114"/>
  <c r="F82" i="108"/>
  <c r="H83" i="108"/>
  <c r="C39" i="108"/>
  <c r="J83" i="108"/>
  <c r="E99" i="108"/>
  <c r="J14" i="114"/>
  <c r="I80" i="108"/>
  <c r="L94" i="108"/>
  <c r="E111" i="108"/>
  <c r="H111" i="108"/>
  <c r="I96" i="108"/>
  <c r="F38" i="108"/>
  <c r="F112" i="108"/>
  <c r="F10" i="114"/>
  <c r="I85" i="108"/>
  <c r="C111" i="108"/>
  <c r="I43" i="108"/>
  <c r="C41" i="108"/>
  <c r="C11" i="114"/>
  <c r="H112" i="108"/>
  <c r="G94" i="108"/>
  <c r="H109" i="108"/>
  <c r="L95" i="108"/>
  <c r="L37" i="108"/>
  <c r="E109" i="108"/>
  <c r="E44" i="108"/>
  <c r="G37" i="108"/>
  <c r="E14" i="114"/>
  <c r="D10" i="114"/>
  <c r="K43" i="108"/>
  <c r="C80" i="108"/>
  <c r="F114" i="108"/>
  <c r="C112" i="108"/>
  <c r="K10" i="114"/>
  <c r="I44" i="108"/>
  <c r="I93" i="108"/>
  <c r="K95" i="108"/>
  <c r="E15" i="114"/>
  <c r="I112" i="108"/>
  <c r="F108" i="108"/>
  <c r="G93" i="108"/>
  <c r="E94" i="108"/>
  <c r="L82" i="108"/>
  <c r="F11" i="114"/>
  <c r="J82" i="108"/>
  <c r="D88" i="108"/>
  <c r="F95" i="108"/>
  <c r="L111" i="108"/>
  <c r="J94" i="108"/>
  <c r="G85" i="108"/>
  <c r="D81" i="108"/>
  <c r="H81" i="108"/>
  <c r="D107" i="108"/>
  <c r="E97" i="108"/>
  <c r="G40" i="108"/>
  <c r="E37" i="108"/>
  <c r="G95" i="108"/>
  <c r="C107" i="108"/>
  <c r="K114" i="108"/>
  <c r="L83" i="108"/>
  <c r="J85" i="108"/>
  <c r="I109" i="108"/>
  <c r="D11" i="114"/>
  <c r="I81" i="108"/>
  <c r="I100" i="108"/>
  <c r="L93" i="108"/>
  <c r="G79" i="108"/>
  <c r="D97" i="108"/>
  <c r="G100" i="108"/>
  <c r="I42" i="108"/>
  <c r="I12" i="114"/>
  <c r="C114" i="108"/>
  <c r="D111" i="108"/>
  <c r="E82" i="108"/>
  <c r="J113" i="108"/>
  <c r="G11" i="114"/>
  <c r="F41" i="108"/>
  <c r="H94" i="108"/>
  <c r="K11" i="114"/>
  <c r="L113" i="108"/>
  <c r="C16" i="114"/>
  <c r="C98" i="108"/>
  <c r="C99" i="108"/>
  <c r="J80" i="108"/>
  <c r="L97" i="108"/>
  <c r="H105" i="108"/>
  <c r="K16" i="114"/>
  <c r="L11" i="114"/>
  <c r="F99" i="108"/>
  <c r="H86" i="108"/>
  <c r="H15" i="114"/>
  <c r="E114" i="108"/>
  <c r="K100" i="108"/>
  <c r="E83" i="108"/>
  <c r="J41" i="108"/>
  <c r="H21" i="113"/>
  <c r="D96" i="108"/>
  <c r="J112" i="108"/>
  <c r="K40" i="108"/>
  <c r="C15" i="114"/>
  <c r="F109" i="108"/>
  <c r="H80" i="108"/>
  <c r="E16" i="114"/>
  <c r="J15" i="114"/>
  <c r="F81" i="108"/>
  <c r="D113" i="108"/>
  <c r="C43" i="108"/>
  <c r="K84" i="108"/>
  <c r="D82" i="108"/>
  <c r="E112" i="108"/>
  <c r="K42" i="108"/>
  <c r="H114" i="108"/>
  <c r="L9" i="114"/>
  <c r="K12" i="114"/>
  <c r="G109" i="108"/>
  <c r="G12" i="114"/>
  <c r="H10" i="114"/>
  <c r="D86" i="108"/>
  <c r="J38" i="108"/>
  <c r="H110" i="108"/>
  <c r="F86" i="108"/>
  <c r="K110" i="108"/>
  <c r="F79" i="108"/>
  <c r="F80" i="108"/>
  <c r="F37" i="108"/>
  <c r="H100" i="108"/>
  <c r="J11" i="114"/>
  <c r="G112" i="108"/>
  <c r="C110" i="108"/>
  <c r="H44" i="108"/>
  <c r="H98" i="108"/>
  <c r="L80" i="108"/>
  <c r="G113" i="108"/>
  <c r="G107" i="108"/>
  <c r="G97" i="108"/>
  <c r="J12" i="114"/>
  <c r="E11" i="114"/>
  <c r="K107" i="108"/>
  <c r="L86" i="108"/>
  <c r="K82" i="108"/>
  <c r="E81" i="108"/>
  <c r="G80" i="108"/>
  <c r="C40" i="108"/>
  <c r="J37" i="108"/>
  <c r="G43" i="108"/>
  <c r="J107" i="108"/>
  <c r="H9" i="114"/>
  <c r="L14" i="114"/>
  <c r="I11" i="114"/>
  <c r="E39" i="108"/>
  <c r="H42" i="108"/>
  <c r="K81" i="108"/>
  <c r="C109" i="108"/>
  <c r="L84" i="108"/>
  <c r="J86" i="108"/>
  <c r="C84" i="108"/>
  <c r="C44" i="108"/>
  <c r="D39" i="108"/>
  <c r="I94" i="108"/>
  <c r="H84" i="108"/>
  <c r="F40" i="108"/>
  <c r="H37" i="108"/>
  <c r="G13" i="114"/>
  <c r="D9" i="114"/>
  <c r="L40" i="108"/>
  <c r="H93" i="108"/>
  <c r="E10" i="114"/>
  <c r="F83" i="108"/>
  <c r="H16" i="114"/>
  <c r="F39" i="108"/>
  <c r="K108" i="108"/>
  <c r="G86" i="108"/>
  <c r="G81" i="108"/>
  <c r="E85" i="108"/>
  <c r="H41" i="108"/>
  <c r="D80" i="108"/>
  <c r="C81" i="108"/>
  <c r="E13" i="114"/>
  <c r="I16" i="114"/>
  <c r="E84" i="108"/>
  <c r="L10" i="114"/>
  <c r="K14" i="114"/>
  <c r="D84" i="108"/>
  <c r="H107" i="108"/>
  <c r="C113" i="108"/>
  <c r="G42" i="108"/>
  <c r="F110" i="108"/>
  <c r="L85" i="108"/>
  <c r="H99" i="108"/>
  <c r="C14" i="114"/>
  <c r="E110" i="108"/>
  <c r="C83" i="108"/>
  <c r="D41" i="108"/>
  <c r="E43" i="108"/>
  <c r="I14" i="114"/>
  <c r="L110" i="108"/>
  <c r="C100" i="108"/>
  <c r="C37" i="108"/>
  <c r="J97" i="108"/>
  <c r="L8" i="113" l="1"/>
  <c r="K8" i="113"/>
  <c r="J8" i="113"/>
  <c r="I8" i="113"/>
  <c r="H8" i="113"/>
  <c r="G8" i="113"/>
  <c r="F8" i="113"/>
  <c r="E8" i="113"/>
  <c r="D8" i="113"/>
  <c r="C8" i="113"/>
  <c r="B2" i="113"/>
  <c r="L61" i="108"/>
  <c r="K61" i="108"/>
  <c r="J61" i="108"/>
  <c r="I61" i="108"/>
  <c r="H61" i="108"/>
  <c r="G61" i="108"/>
  <c r="F61" i="108"/>
  <c r="E61" i="108"/>
  <c r="D61" i="108"/>
  <c r="C61" i="108"/>
  <c r="L47" i="108"/>
  <c r="K47" i="108"/>
  <c r="J47" i="108"/>
  <c r="I47" i="108"/>
  <c r="H47" i="108"/>
  <c r="G47" i="108"/>
  <c r="F47" i="108"/>
  <c r="E47" i="108"/>
  <c r="D47" i="108"/>
  <c r="C47" i="108"/>
  <c r="L19" i="108"/>
  <c r="K19" i="108"/>
  <c r="J19" i="108"/>
  <c r="I19" i="108"/>
  <c r="H19" i="108"/>
  <c r="G19" i="108"/>
  <c r="F19" i="108"/>
  <c r="E19" i="108"/>
  <c r="D19" i="108"/>
  <c r="C19" i="108"/>
  <c r="L5" i="108"/>
  <c r="K5" i="108"/>
  <c r="J5" i="108"/>
  <c r="I5" i="108"/>
  <c r="H5" i="108"/>
  <c r="G5" i="108"/>
  <c r="F5" i="108"/>
  <c r="E5" i="108"/>
  <c r="D5" i="108"/>
  <c r="C5" i="108"/>
  <c r="B2" i="108"/>
  <c r="H14" i="108"/>
  <c r="E52" i="108"/>
  <c r="D55" i="108"/>
  <c r="G33" i="113"/>
  <c r="K27" i="113"/>
  <c r="L29" i="113"/>
  <c r="K28" i="113"/>
  <c r="I33" i="113"/>
  <c r="H27" i="113"/>
  <c r="H7" i="108"/>
  <c r="I29" i="113"/>
  <c r="K65" i="108"/>
  <c r="D4" i="108"/>
  <c r="G24" i="108"/>
  <c r="J72" i="108"/>
  <c r="L12" i="108"/>
  <c r="F25" i="108"/>
  <c r="E70" i="108"/>
  <c r="F65" i="108"/>
  <c r="C26" i="108"/>
  <c r="C58" i="108"/>
  <c r="J30" i="108"/>
  <c r="D27" i="108"/>
  <c r="E13" i="108"/>
  <c r="K57" i="108"/>
  <c r="G10" i="108"/>
  <c r="K23" i="108"/>
  <c r="J57" i="108"/>
  <c r="I26" i="113"/>
  <c r="F53" i="108"/>
  <c r="D29" i="108"/>
  <c r="E24" i="108"/>
  <c r="J56" i="108"/>
  <c r="G54" i="108"/>
  <c r="H27" i="108"/>
  <c r="G58" i="108"/>
  <c r="E72" i="108"/>
  <c r="I69" i="108"/>
  <c r="E28" i="113"/>
  <c r="I23" i="108"/>
  <c r="F24" i="108"/>
  <c r="C67" i="108"/>
  <c r="G32" i="113"/>
  <c r="D72" i="108"/>
  <c r="E58" i="108"/>
  <c r="D28" i="108"/>
  <c r="F33" i="113"/>
  <c r="K51" i="108"/>
  <c r="I55" i="108"/>
  <c r="E10" i="108"/>
  <c r="C56" i="108"/>
  <c r="J16" i="108"/>
  <c r="H49" i="108"/>
  <c r="G26" i="113"/>
  <c r="C70" i="108"/>
  <c r="L56" i="108"/>
  <c r="D10" i="108"/>
  <c r="G71" i="108"/>
  <c r="L72" i="108"/>
  <c r="I14" i="108"/>
  <c r="D32" i="113"/>
  <c r="I57" i="108"/>
  <c r="G23" i="108"/>
  <c r="C72" i="108"/>
  <c r="L65" i="108"/>
  <c r="L32" i="113"/>
  <c r="H28" i="108"/>
  <c r="L55" i="108"/>
  <c r="D28" i="113"/>
  <c r="D7" i="113"/>
  <c r="K54" i="108"/>
  <c r="J65" i="108"/>
  <c r="K66" i="108"/>
  <c r="E33" i="113"/>
  <c r="C25" i="108"/>
  <c r="H23" i="108"/>
  <c r="G55" i="108"/>
  <c r="D29" i="113"/>
  <c r="J28" i="113"/>
  <c r="C10" i="108"/>
  <c r="K30" i="113"/>
  <c r="G27" i="113"/>
  <c r="L30" i="108"/>
  <c r="L28" i="113"/>
  <c r="F27" i="113"/>
  <c r="D14" i="108"/>
  <c r="J30" i="113"/>
  <c r="K11" i="108"/>
  <c r="C71" i="108"/>
  <c r="J26" i="108"/>
  <c r="H29" i="113"/>
  <c r="C14" i="108"/>
  <c r="H54" i="108"/>
  <c r="J28" i="108"/>
  <c r="E27" i="108"/>
  <c r="J15" i="108"/>
  <c r="J51" i="108"/>
  <c r="G15" i="108"/>
  <c r="H15" i="108"/>
  <c r="L52" i="108"/>
  <c r="L26" i="108"/>
  <c r="D27" i="113"/>
  <c r="L14" i="108"/>
  <c r="K9" i="108"/>
  <c r="K16" i="108"/>
  <c r="K13" i="108"/>
  <c r="H56" i="108"/>
  <c r="H31" i="113"/>
  <c r="I26" i="108"/>
  <c r="E57" i="108"/>
  <c r="H66" i="108"/>
  <c r="C57" i="108"/>
  <c r="I9" i="108"/>
  <c r="E51" i="108"/>
  <c r="K69" i="108"/>
  <c r="L27" i="113"/>
  <c r="D71" i="108"/>
  <c r="K25" i="108"/>
  <c r="I65" i="108"/>
  <c r="K55" i="108"/>
  <c r="G28" i="108"/>
  <c r="H9" i="108"/>
  <c r="L10" i="108"/>
  <c r="C24" i="108"/>
  <c r="D60" i="108"/>
  <c r="F51" i="108"/>
  <c r="H10" i="113"/>
  <c r="E30" i="113"/>
  <c r="K29" i="113"/>
  <c r="H26" i="113"/>
  <c r="K56" i="108"/>
  <c r="G31" i="113"/>
  <c r="F55" i="108"/>
  <c r="D31" i="113"/>
  <c r="K33" i="113"/>
  <c r="G69" i="108"/>
  <c r="H30" i="113"/>
  <c r="G65" i="108"/>
  <c r="F66" i="108"/>
  <c r="L66" i="108"/>
  <c r="E9" i="108"/>
  <c r="F16" i="108"/>
  <c r="I24" i="108"/>
  <c r="H57" i="108"/>
  <c r="E31" i="113"/>
  <c r="F72" i="108"/>
  <c r="F56" i="108"/>
  <c r="F28" i="108"/>
  <c r="G52" i="108"/>
  <c r="G57" i="108"/>
  <c r="J23" i="108"/>
  <c r="D15" i="108"/>
  <c r="J31" i="113"/>
  <c r="K26" i="113"/>
  <c r="C28" i="113"/>
  <c r="I12" i="108"/>
  <c r="F32" i="113"/>
  <c r="E26" i="113"/>
  <c r="L9" i="108"/>
  <c r="I13" i="108"/>
  <c r="E12" i="108"/>
  <c r="H70" i="108"/>
  <c r="H32" i="113"/>
  <c r="F70" i="108"/>
  <c r="C12" i="108"/>
  <c r="D12" i="108"/>
  <c r="E68" i="108"/>
  <c r="D70" i="108"/>
  <c r="K71" i="108"/>
  <c r="I27" i="108"/>
  <c r="J33" i="113"/>
  <c r="J10" i="108"/>
  <c r="I54" i="108"/>
  <c r="L54" i="108"/>
  <c r="E71" i="108"/>
  <c r="C23" i="108"/>
  <c r="D58" i="108"/>
  <c r="D67" i="108"/>
  <c r="H13" i="108"/>
  <c r="H21" i="108"/>
  <c r="E27" i="113"/>
  <c r="F29" i="113"/>
  <c r="G30" i="113"/>
  <c r="H65" i="108"/>
  <c r="L67" i="108"/>
  <c r="I70" i="108"/>
  <c r="D54" i="108"/>
  <c r="I72" i="108"/>
  <c r="H28" i="113"/>
  <c r="C27" i="108"/>
  <c r="H51" i="108"/>
  <c r="I52" i="108"/>
  <c r="G28" i="113"/>
  <c r="E11" i="108"/>
  <c r="J27" i="108"/>
  <c r="K67" i="108"/>
  <c r="K30" i="108"/>
  <c r="C30" i="113"/>
  <c r="J69" i="108"/>
  <c r="J55" i="108"/>
  <c r="L27" i="108"/>
  <c r="D57" i="108"/>
  <c r="C54" i="108"/>
  <c r="I53" i="108"/>
  <c r="J66" i="108"/>
  <c r="G72" i="108"/>
  <c r="K24" i="108"/>
  <c r="D16" i="108"/>
  <c r="C69" i="108"/>
  <c r="J14" i="108"/>
  <c r="F71" i="108"/>
  <c r="G11" i="108"/>
  <c r="F10" i="108"/>
  <c r="E30" i="108"/>
  <c r="D18" i="108"/>
  <c r="L13" i="108"/>
  <c r="J29" i="113"/>
  <c r="G26" i="108"/>
  <c r="D68" i="108"/>
  <c r="G56" i="108"/>
  <c r="J26" i="113"/>
  <c r="I10" i="108"/>
  <c r="L58" i="108"/>
  <c r="H68" i="108"/>
  <c r="H7" i="113"/>
  <c r="K70" i="108"/>
  <c r="I25" i="108"/>
  <c r="D11" i="108"/>
  <c r="E54" i="108"/>
  <c r="F57" i="108"/>
  <c r="I30" i="113"/>
  <c r="K68" i="108"/>
  <c r="H71" i="108"/>
  <c r="F31" i="113"/>
  <c r="H16" i="108"/>
  <c r="D13" i="108"/>
  <c r="G68" i="108"/>
  <c r="H63" i="108"/>
  <c r="F14" i="108"/>
  <c r="K52" i="108"/>
  <c r="C27" i="113"/>
  <c r="H29" i="108"/>
  <c r="K31" i="113"/>
  <c r="H30" i="108"/>
  <c r="D52" i="108"/>
  <c r="F26" i="113"/>
  <c r="J13" i="108"/>
  <c r="L11" i="108"/>
  <c r="F23" i="108"/>
  <c r="C26" i="113"/>
  <c r="D56" i="108"/>
  <c r="H53" i="108"/>
  <c r="L24" i="108"/>
  <c r="D51" i="108"/>
  <c r="G13" i="108"/>
  <c r="E25" i="108"/>
  <c r="G9" i="108"/>
  <c r="G67" i="108"/>
  <c r="C11" i="108"/>
  <c r="J29" i="108"/>
  <c r="J70" i="108"/>
  <c r="F58" i="108"/>
  <c r="K32" i="113"/>
  <c r="C52" i="108"/>
  <c r="D25" i="108"/>
  <c r="L68" i="108"/>
  <c r="D46" i="108"/>
  <c r="E29" i="108"/>
  <c r="I27" i="113"/>
  <c r="K27" i="108"/>
  <c r="L71" i="108"/>
  <c r="L31" i="113"/>
  <c r="C32" i="113"/>
  <c r="H58" i="108"/>
  <c r="H12" i="108"/>
  <c r="L53" i="108"/>
  <c r="L51" i="108"/>
  <c r="G12" i="108"/>
  <c r="K58" i="108"/>
  <c r="D66" i="108"/>
  <c r="F29" i="108"/>
  <c r="I30" i="108"/>
  <c r="C16" i="108"/>
  <c r="C31" i="113"/>
  <c r="H33" i="113"/>
  <c r="K10" i="108"/>
  <c r="G53" i="108"/>
  <c r="F30" i="113"/>
  <c r="J54" i="108"/>
  <c r="G51" i="108"/>
  <c r="I31" i="113"/>
  <c r="D23" i="108"/>
  <c r="J12" i="108"/>
  <c r="E56" i="108"/>
  <c r="C9" i="108"/>
  <c r="D24" i="108"/>
  <c r="L69" i="108"/>
  <c r="H69" i="108"/>
  <c r="H11" i="108"/>
  <c r="E65" i="108"/>
  <c r="H67" i="108"/>
  <c r="E32" i="113"/>
  <c r="J52" i="108"/>
  <c r="C68" i="108"/>
  <c r="D26" i="113"/>
  <c r="F26" i="108"/>
  <c r="D69" i="108"/>
  <c r="H10" i="108"/>
  <c r="H52" i="108"/>
  <c r="G29" i="113"/>
  <c r="C30" i="108"/>
  <c r="E16" i="108"/>
  <c r="D65" i="108"/>
  <c r="G27" i="108"/>
  <c r="I58" i="108"/>
  <c r="L29" i="108"/>
  <c r="J9" i="108"/>
  <c r="I56" i="108"/>
  <c r="E15" i="108"/>
  <c r="F15" i="108"/>
  <c r="J11" i="108"/>
  <c r="K12" i="108"/>
  <c r="J53" i="108"/>
  <c r="J68" i="108"/>
  <c r="I32" i="113"/>
  <c r="L33" i="113"/>
  <c r="E26" i="108"/>
  <c r="H72" i="108"/>
  <c r="F27" i="108"/>
  <c r="D26" i="108"/>
  <c r="E23" i="108"/>
  <c r="K29" i="108"/>
  <c r="G30" i="108"/>
  <c r="F9" i="108"/>
  <c r="E29" i="113"/>
  <c r="C29" i="113"/>
  <c r="I68" i="108"/>
  <c r="D53" i="108"/>
  <c r="F68" i="108"/>
  <c r="I29" i="108"/>
  <c r="J58" i="108"/>
  <c r="F11" i="108"/>
  <c r="J25" i="108"/>
  <c r="E14" i="108"/>
  <c r="L70" i="108"/>
  <c r="I16" i="108"/>
  <c r="I15" i="108"/>
  <c r="D30" i="108"/>
  <c r="G29" i="108"/>
  <c r="C65" i="108"/>
  <c r="E66" i="108"/>
  <c r="C33" i="113"/>
  <c r="H25" i="108"/>
  <c r="J24" i="108"/>
  <c r="F12" i="108"/>
  <c r="H26" i="108"/>
  <c r="E53" i="108"/>
  <c r="F52" i="108"/>
  <c r="J27" i="113"/>
  <c r="K72" i="108"/>
  <c r="F54" i="108"/>
  <c r="K15" i="108"/>
  <c r="C28" i="108"/>
  <c r="K14" i="108"/>
  <c r="I71" i="108"/>
  <c r="L26" i="113"/>
  <c r="C53" i="108"/>
  <c r="K28" i="108"/>
  <c r="H24" i="108"/>
  <c r="G70" i="108"/>
  <c r="J32" i="113"/>
  <c r="K53" i="108"/>
  <c r="L28" i="108"/>
  <c r="L57" i="108"/>
  <c r="I51" i="108"/>
  <c r="C51" i="108"/>
  <c r="E28" i="108"/>
  <c r="L30" i="113"/>
  <c r="C55" i="108"/>
  <c r="I66" i="108"/>
  <c r="H55" i="108"/>
  <c r="E69" i="108"/>
  <c r="E67" i="108"/>
  <c r="J67" i="108"/>
  <c r="L23" i="108"/>
  <c r="F13" i="108"/>
  <c r="I11" i="108"/>
  <c r="D30" i="113"/>
  <c r="C15" i="108"/>
  <c r="E55" i="108"/>
  <c r="F67" i="108"/>
  <c r="K26" i="108"/>
  <c r="G16" i="108"/>
  <c r="I28" i="113"/>
  <c r="F30" i="108"/>
  <c r="L25" i="108"/>
  <c r="G66" i="108"/>
  <c r="G25" i="108"/>
  <c r="D9" i="108"/>
  <c r="I67" i="108"/>
  <c r="C66" i="108"/>
  <c r="D33" i="113"/>
  <c r="F28" i="113"/>
  <c r="I28" i="108"/>
  <c r="C13" i="108"/>
  <c r="C29" i="108"/>
  <c r="J71" i="108"/>
  <c r="F69" i="108"/>
  <c r="G14" i="108"/>
  <c r="L15" i="108"/>
  <c r="L16" i="108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D12" i="113"/>
  <c r="J14" i="113"/>
  <c r="E13" i="113"/>
  <c r="G19" i="113"/>
  <c r="K17" i="113"/>
  <c r="C13" i="113"/>
  <c r="L19" i="113"/>
  <c r="F18" i="113"/>
  <c r="L17" i="113"/>
  <c r="C17" i="113"/>
  <c r="E16" i="113"/>
  <c r="K19" i="113"/>
  <c r="L14" i="113"/>
  <c r="L12" i="113"/>
  <c r="I13" i="113"/>
  <c r="K13" i="113"/>
  <c r="G13" i="113"/>
  <c r="D13" i="113"/>
  <c r="I12" i="113"/>
  <c r="K12" i="113"/>
  <c r="G12" i="113"/>
  <c r="F16" i="113"/>
  <c r="C19" i="113"/>
  <c r="F13" i="113"/>
  <c r="L13" i="113"/>
  <c r="F12" i="113"/>
  <c r="H19" i="113"/>
  <c r="E17" i="113"/>
  <c r="K15" i="113"/>
  <c r="G17" i="113"/>
  <c r="H13" i="113"/>
  <c r="F14" i="113"/>
  <c r="G18" i="113"/>
  <c r="G15" i="113"/>
  <c r="D17" i="113"/>
  <c r="E12" i="113"/>
  <c r="I14" i="113"/>
  <c r="K14" i="113"/>
  <c r="J18" i="113"/>
  <c r="H15" i="113"/>
  <c r="C16" i="113"/>
  <c r="I19" i="113"/>
  <c r="H14" i="113"/>
  <c r="J15" i="113"/>
  <c r="I15" i="113"/>
  <c r="I17" i="113"/>
  <c r="C12" i="113"/>
  <c r="F17" i="113"/>
  <c r="H17" i="113"/>
  <c r="J17" i="113"/>
  <c r="K18" i="113"/>
  <c r="D18" i="113"/>
  <c r="J13" i="113"/>
  <c r="K16" i="113"/>
  <c r="D19" i="113"/>
  <c r="J12" i="113"/>
  <c r="C14" i="113"/>
  <c r="H18" i="113"/>
  <c r="D14" i="113"/>
  <c r="C15" i="113"/>
  <c r="H12" i="113"/>
  <c r="F19" i="113"/>
  <c r="I18" i="113"/>
  <c r="C18" i="113"/>
  <c r="G16" i="113"/>
  <c r="D16" i="113"/>
  <c r="J16" i="113"/>
  <c r="E14" i="113"/>
  <c r="L15" i="113"/>
  <c r="I16" i="113"/>
  <c r="F15" i="113"/>
  <c r="J19" i="113"/>
  <c r="H16" i="113"/>
  <c r="G14" i="113"/>
  <c r="D15" i="113"/>
  <c r="E18" i="113"/>
  <c r="L18" i="113"/>
  <c r="L16" i="113"/>
  <c r="E19" i="113"/>
  <c r="E15" i="113"/>
</calcChain>
</file>

<file path=xl/sharedStrings.xml><?xml version="1.0" encoding="utf-8"?>
<sst xmlns="http://schemas.openxmlformats.org/spreadsheetml/2006/main" count="454" uniqueCount="277">
  <si>
    <t>Z</t>
  </si>
  <si>
    <t>Name</t>
  </si>
  <si>
    <t>Mass</t>
  </si>
  <si>
    <t>Density</t>
  </si>
  <si>
    <t>N</t>
  </si>
  <si>
    <t>A/Q</t>
  </si>
  <si>
    <t>Fq</t>
  </si>
  <si>
    <t>B0</t>
  </si>
  <si>
    <t>No.</t>
  </si>
  <si>
    <t>Fit</t>
  </si>
  <si>
    <t>Basin</t>
  </si>
  <si>
    <t>H</t>
  </si>
  <si>
    <t>MHz</t>
  </si>
  <si>
    <t>T</t>
  </si>
  <si>
    <t xml:space="preserve">Cp(0) </t>
  </si>
  <si>
    <t>He</t>
  </si>
  <si>
    <t xml:space="preserve">Cp(1) </t>
  </si>
  <si>
    <t>Li</t>
  </si>
  <si>
    <t xml:space="preserve">Cp(2) </t>
  </si>
  <si>
    <t>Be</t>
  </si>
  <si>
    <t xml:space="preserve">Cp(3) </t>
  </si>
  <si>
    <t>B</t>
  </si>
  <si>
    <t xml:space="preserve">czp(0) </t>
  </si>
  <si>
    <t>C</t>
  </si>
  <si>
    <t xml:space="preserve">czp(1) </t>
  </si>
  <si>
    <t xml:space="preserve">czp(2) </t>
  </si>
  <si>
    <t>O</t>
  </si>
  <si>
    <t xml:space="preserve">czp(3) </t>
  </si>
  <si>
    <t>F</t>
  </si>
  <si>
    <t xml:space="preserve">cdqn(0) </t>
  </si>
  <si>
    <t>Ne</t>
  </si>
  <si>
    <t xml:space="preserve">cdqn(1) </t>
  </si>
  <si>
    <t>Na</t>
  </si>
  <si>
    <t xml:space="preserve">cdqn(2) </t>
  </si>
  <si>
    <t>Mg</t>
  </si>
  <si>
    <t xml:space="preserve">cdqn(3) </t>
  </si>
  <si>
    <t>Al</t>
  </si>
  <si>
    <t xml:space="preserve">cdqp(0) </t>
  </si>
  <si>
    <t>Si</t>
  </si>
  <si>
    <t xml:space="preserve">cdqp(1) </t>
  </si>
  <si>
    <t>P</t>
  </si>
  <si>
    <t xml:space="preserve">cdqp(2) </t>
  </si>
  <si>
    <t>S</t>
  </si>
  <si>
    <t xml:space="preserve">cdqp(3) </t>
  </si>
  <si>
    <t>Cl</t>
  </si>
  <si>
    <t xml:space="preserve">cr(0) </t>
  </si>
  <si>
    <t>Ar</t>
  </si>
  <si>
    <t xml:space="preserve">cr(1) </t>
  </si>
  <si>
    <t>K</t>
  </si>
  <si>
    <t xml:space="preserve">cr(2) </t>
  </si>
  <si>
    <t>Ca</t>
  </si>
  <si>
    <t xml:space="preserve">cr(3) </t>
  </si>
  <si>
    <t>Sc</t>
  </si>
  <si>
    <t>up</t>
  </si>
  <si>
    <t>Ti</t>
  </si>
  <si>
    <t>un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</si>
  <si>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</si>
  <si>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</si>
  <si>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</si>
  <si>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</si>
  <si>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</si>
  <si>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</si>
  <si>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</si>
  <si>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</si>
  <si>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</si>
  <si>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</si>
  <si>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</si>
  <si>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</si>
  <si>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</si>
  <si>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</si>
  <si>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Rb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</si>
  <si>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</si>
  <si>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</si>
  <si>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</si>
  <si>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</si>
  <si>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</si>
  <si>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</si>
  <si>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</si>
  <si>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</si>
  <si>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</si>
  <si>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</si>
  <si>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</si>
  <si>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</si>
  <si>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</si>
  <si>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</si>
  <si>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</si>
  <si>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</si>
  <si>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Xe</t>
  </si>
  <si>
    <t>Cs</t>
  </si>
  <si>
    <t>Ba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</si>
  <si>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</si>
  <si>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</si>
  <si>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</si>
  <si>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</si>
  <si>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</si>
  <si>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</si>
  <si>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</si>
  <si>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</si>
  <si>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</si>
  <si>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</si>
  <si>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</si>
  <si>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</si>
  <si>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</si>
  <si>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</si>
  <si>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</si>
  <si>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</si>
  <si>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</si>
  <si>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</si>
  <si>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</si>
  <si>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</si>
  <si>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</si>
  <si>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</si>
  <si>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</si>
  <si>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</si>
  <si>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Tl</t>
  </si>
  <si>
    <t>Pb</t>
  </si>
  <si>
    <t>Bi</t>
  </si>
  <si>
    <t>Po</t>
  </si>
  <si>
    <t>At</t>
  </si>
  <si>
    <t>Rn</t>
  </si>
  <si>
    <t>Fr</t>
  </si>
  <si>
    <t>Ra</t>
  </si>
  <si>
    <t>Ac</t>
  </si>
  <si>
    <t>Th</t>
  </si>
  <si>
    <t>Pa</t>
  </si>
  <si>
    <t>U</t>
  </si>
  <si>
    <t>Np</t>
  </si>
  <si>
    <t>Pu</t>
  </si>
  <si>
    <t>Am</t>
  </si>
  <si>
    <t>Cm</t>
  </si>
  <si>
    <t>Bk</t>
  </si>
  <si>
    <t>Cf</t>
  </si>
  <si>
    <t>Es</t>
  </si>
  <si>
    <t>Fm</t>
  </si>
  <si>
    <t>Md</t>
  </si>
  <si>
    <t>No</t>
  </si>
  <si>
    <t>Lr</t>
  </si>
  <si>
    <t>Rf</t>
  </si>
  <si>
    <t>Db</t>
  </si>
  <si>
    <t>Sg</t>
  </si>
  <si>
    <t>Bh</t>
  </si>
  <si>
    <t>Hs</t>
  </si>
  <si>
    <t>Mt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</si>
  <si>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</si>
  <si>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</si>
  <si>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</si>
  <si>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</si>
  <si>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</si>
  <si>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</si>
  <si>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</si>
  <si>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</si>
  <si>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</si>
  <si>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</si>
  <si>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</si>
  <si>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</si>
  <si>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</si>
  <si>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</si>
  <si>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</si>
  <si>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</si>
  <si>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</si>
  <si>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</si>
  <si>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</si>
  <si>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D0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</si>
  <si>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</si>
  <si>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</si>
  <si>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</si>
  <si>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</si>
  <si>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</si>
  <si>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</si>
  <si>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</si>
  <si>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</si>
  <si>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</si>
  <si>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</si>
  <si>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</si>
  <si>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</si>
  <si>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</si>
  <si>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</si>
  <si>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</si>
  <si>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</si>
  <si>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</si>
  <si>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</si>
  <si>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</si>
  <si>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F0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</si>
  <si>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</si>
  <si>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</si>
  <si>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</si>
  <si>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</si>
  <si>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</si>
  <si>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</si>
  <si>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</si>
  <si>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</si>
  <si>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</si>
  <si>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</si>
  <si>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</si>
  <si>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</si>
  <si>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</si>
  <si>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</si>
  <si>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</si>
  <si>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</si>
  <si>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</si>
  <si>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</si>
  <si>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H0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</si>
  <si>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</si>
  <si>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</si>
  <si>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</si>
  <si>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</si>
  <si>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</si>
  <si>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</si>
  <si>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</si>
  <si>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</si>
  <si>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</si>
  <si>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</si>
  <si>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</si>
  <si>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</si>
  <si>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</si>
  <si>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</si>
  <si>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</si>
  <si>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</si>
  <si>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</si>
  <si>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</si>
  <si>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J0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</si>
  <si>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</si>
  <si>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</si>
  <si>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</si>
  <si>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</si>
  <si>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</si>
  <si>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</si>
  <si>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</si>
  <si>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</si>
  <si>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</si>
  <si>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K0</t>
  </si>
  <si>
    <t>build</t>
    <phoneticPr fontId="18"/>
  </si>
  <si>
    <t>File:</t>
    <phoneticPr fontId="18"/>
  </si>
  <si>
    <t>ver.Log</t>
    <phoneticPr fontId="18"/>
  </si>
  <si>
    <t>以前のファイル紛失。再構築</t>
    <rPh sb="0" eb="2">
      <t>イゼン</t>
    </rPh>
    <rPh sb="7" eb="9">
      <t>フンシツ</t>
    </rPh>
    <rPh sb="10" eb="13">
      <t>サイコウチク</t>
    </rPh>
    <phoneticPr fontId="18"/>
  </si>
  <si>
    <t>[MeV/u]</t>
    <phoneticPr fontId="18"/>
  </si>
  <si>
    <t>E_beam</t>
    <phoneticPr fontId="18"/>
  </si>
  <si>
    <t>208Pb</t>
    <phoneticPr fontId="18"/>
  </si>
  <si>
    <t>129Xe</t>
    <phoneticPr fontId="18"/>
  </si>
  <si>
    <t>56Fe</t>
    <phoneticPr fontId="18"/>
  </si>
  <si>
    <t>40Ar</t>
    <phoneticPr fontId="18"/>
  </si>
  <si>
    <t>20Ne</t>
    <phoneticPr fontId="18"/>
  </si>
  <si>
    <t>12C</t>
    <phoneticPr fontId="18"/>
  </si>
  <si>
    <t>4He</t>
    <phoneticPr fontId="18"/>
  </si>
  <si>
    <t>2H</t>
    <phoneticPr fontId="18"/>
  </si>
  <si>
    <t>1H</t>
    <phoneticPr fontId="18"/>
  </si>
  <si>
    <t>Target</t>
    <phoneticPr fontId="18"/>
  </si>
  <si>
    <t>Al</t>
    <phoneticPr fontId="18"/>
  </si>
  <si>
    <t>WSnm</t>
    <phoneticPr fontId="18"/>
  </si>
  <si>
    <t>Si</t>
    <phoneticPr fontId="18"/>
  </si>
  <si>
    <t>Beam エネルギー vs Range 表</t>
    <rPh sb="20" eb="21">
      <t>ヒョウ</t>
    </rPh>
    <phoneticPr fontId="18"/>
  </si>
  <si>
    <t>①ツール_exp</t>
    <phoneticPr fontId="18"/>
  </si>
  <si>
    <t>Ebm_Rng</t>
    <phoneticPr fontId="18"/>
  </si>
  <si>
    <t>Cable配線表</t>
    <rPh sb="5" eb="7">
      <t>ハイセン</t>
    </rPh>
    <rPh sb="7" eb="8">
      <t>ヒョウ</t>
    </rPh>
    <phoneticPr fontId="18"/>
  </si>
  <si>
    <t>①ツール_マニから分離</t>
    <rPh sb="9" eb="11">
      <t>ブンリ</t>
    </rPh>
    <phoneticPr fontId="18"/>
  </si>
  <si>
    <t>Epoxy</t>
    <phoneticPr fontId="18"/>
  </si>
  <si>
    <t>固体</t>
    <rPh sb="0" eb="2">
      <t>コタイ</t>
    </rPh>
    <phoneticPr fontId="18"/>
  </si>
  <si>
    <t>SiO2</t>
    <phoneticPr fontId="18"/>
  </si>
  <si>
    <t>[g/cm3]</t>
    <phoneticPr fontId="18"/>
  </si>
  <si>
    <t>気体</t>
    <rPh sb="0" eb="2">
      <t>キタイ</t>
    </rPh>
    <phoneticPr fontId="18"/>
  </si>
  <si>
    <t>Air</t>
    <phoneticPr fontId="18"/>
  </si>
  <si>
    <t xml:space="preserve">Beam エネルギー vs Range in </t>
    <phoneticPr fontId="18"/>
  </si>
  <si>
    <t>[μm]</t>
    <phoneticPr fontId="18"/>
  </si>
  <si>
    <t>[mm]</t>
    <phoneticPr fontId="18"/>
  </si>
  <si>
    <t>気温</t>
    <rPh sb="0" eb="2">
      <t>キオン</t>
    </rPh>
    <phoneticPr fontId="18"/>
  </si>
  <si>
    <t>℃</t>
    <phoneticPr fontId="18"/>
  </si>
  <si>
    <t>気圧</t>
    <rPh sb="0" eb="1">
      <t>キ</t>
    </rPh>
    <rPh sb="1" eb="2">
      <t>アツ</t>
    </rPh>
    <phoneticPr fontId="18"/>
  </si>
  <si>
    <t>hPa</t>
    <phoneticPr fontId="18"/>
  </si>
  <si>
    <t>ThkStd</t>
  </si>
  <si>
    <t>He</t>
    <phoneticPr fontId="18"/>
  </si>
  <si>
    <t>液体</t>
    <rPh sb="0" eb="2">
      <t>エキタイ</t>
    </rPh>
    <phoneticPr fontId="18"/>
  </si>
  <si>
    <t>Water</t>
    <phoneticPr fontId="18"/>
  </si>
  <si>
    <t>GaN</t>
    <phoneticPr fontId="18"/>
  </si>
  <si>
    <t>84Kr</t>
    <phoneticPr fontId="18"/>
  </si>
  <si>
    <t>Cu</t>
    <phoneticPr fontId="18"/>
  </si>
  <si>
    <t>W</t>
    <phoneticPr fontId="18"/>
  </si>
  <si>
    <t>Pb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</si>
</sst>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"/>
    <numFmt numFmtId="178" formatCode="0.00000"/>
    <numFmt numFmtId="179" formatCode="0.0000.E+00"/>
    <numFmt numFmtId="180" formatCode="0.0"/>
  </numFmts>
  <fonts count="4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name val="NTHarmonica"/>
      <family val="2"/>
      <charset val="204"/>
    </font>
    <font>
      <b/>
      <sz val="10"/>
      <color indexed="10"/>
      <name val="NTHarmonica"/>
      <family val="2"/>
      <charset val="204"/>
    </font>
    <font>
      <b/>
      <sz val="10"/>
      <name val="NTHarmonica"/>
      <family val="2"/>
      <charset val="204"/>
    </font>
    <font>
      <i/>
      <sz val="8"/>
      <name val="NTHarmonica"/>
      <family val="2"/>
      <charset val="204"/>
    </font>
    <font>
      <b/>
      <i/>
      <sz val="8"/>
      <name val="NTHarmonica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0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8"/>
      <color rgb="FF00B05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C0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rgb="FF008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7">
    <xf numFmtId="0" fontId="0" fillId="0" borderId="0">
      <alignment vertical="center"/>
    </xf>
    <xf numFmtId="0" fontId="15" fillId="0" borderId="0"/>
    <xf numFmtId="0" fontId="9" fillId="0" borderId="0"/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7" fillId="0" borderId="0"/>
    <xf numFmtId="0" fontId="19" fillId="0" borderId="0"/>
    <xf numFmtId="38" fontId="19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1" fillId="0" borderId="0"/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/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8" fillId="0" borderId="0" xfId="6" applyFont="1" applyAlignment="1">
      <alignment horizontal="center"/>
    </xf>
    <xf numFmtId="176" fontId="8" fillId="0" borderId="0" xfId="6" applyNumberFormat="1" applyFont="1" applyAlignment="1">
      <alignment horizontal="center"/>
    </xf>
    <xf numFmtId="0" fontId="10" fillId="2" borderId="0" xfId="2" applyFont="1" applyFill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11" fillId="4" borderId="0" xfId="6" applyFont="1" applyFill="1" applyAlignment="1">
      <alignment horizontal="center"/>
    </xf>
    <xf numFmtId="0" fontId="7" fillId="0" borderId="0" xfId="6" applyAlignment="1">
      <alignment horizontal="center"/>
    </xf>
    <xf numFmtId="0" fontId="7" fillId="0" borderId="0" xfId="6"/>
    <xf numFmtId="0" fontId="12" fillId="0" borderId="0" xfId="2" applyFont="1" applyAlignment="1">
      <alignment horizontal="center"/>
    </xf>
    <xf numFmtId="0" fontId="13" fillId="3" borderId="1" xfId="2" applyFont="1" applyFill="1" applyBorder="1" applyAlignment="1">
      <alignment horizontal="center"/>
    </xf>
    <xf numFmtId="0" fontId="7" fillId="2" borderId="0" xfId="6" applyFill="1"/>
    <xf numFmtId="0" fontId="9" fillId="0" borderId="0" xfId="2" applyAlignment="1">
      <alignment horizontal="center"/>
    </xf>
    <xf numFmtId="2" fontId="11" fillId="3" borderId="1" xfId="2" applyNumberFormat="1" applyFont="1" applyFill="1" applyBorder="1" applyAlignment="1">
      <alignment horizontal="center"/>
    </xf>
    <xf numFmtId="177" fontId="9" fillId="0" borderId="0" xfId="2" applyNumberFormat="1" applyAlignment="1">
      <alignment horizontal="center"/>
    </xf>
    <xf numFmtId="0" fontId="9" fillId="0" borderId="0" xfId="2"/>
    <xf numFmtId="11" fontId="7" fillId="0" borderId="0" xfId="6" applyNumberFormat="1"/>
    <xf numFmtId="10" fontId="7" fillId="0" borderId="0" xfId="6" applyNumberFormat="1"/>
    <xf numFmtId="178" fontId="9" fillId="0" borderId="0" xfId="2" applyNumberFormat="1"/>
    <xf numFmtId="0" fontId="11" fillId="3" borderId="1" xfId="2" applyFont="1" applyFill="1" applyBorder="1"/>
    <xf numFmtId="176" fontId="7" fillId="0" borderId="0" xfId="6" applyNumberFormat="1"/>
    <xf numFmtId="0" fontId="0" fillId="5" borderId="0" xfId="0" applyFill="1">
      <alignment vertical="center"/>
    </xf>
    <xf numFmtId="0" fontId="0" fillId="5" borderId="0" xfId="0" applyFill="1" applyAlignment="1">
      <alignment horizontal="right"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6" fillId="5" borderId="0" xfId="0" applyFont="1" applyFill="1">
      <alignment vertical="center"/>
    </xf>
    <xf numFmtId="0" fontId="27" fillId="0" borderId="0" xfId="0" applyFont="1">
      <alignment vertical="center"/>
    </xf>
    <xf numFmtId="0" fontId="16" fillId="0" borderId="0" xfId="0" applyFont="1">
      <alignment vertical="center"/>
    </xf>
    <xf numFmtId="0" fontId="24" fillId="0" borderId="5" xfId="0" applyFont="1" applyBorder="1">
      <alignment vertical="center"/>
    </xf>
    <xf numFmtId="0" fontId="24" fillId="0" borderId="4" xfId="0" applyFont="1" applyBorder="1">
      <alignment vertical="center"/>
    </xf>
    <xf numFmtId="38" fontId="0" fillId="0" borderId="1" xfId="96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8" fillId="0" borderId="7" xfId="0" applyFont="1" applyBorder="1">
      <alignment vertical="center"/>
    </xf>
    <xf numFmtId="0" fontId="24" fillId="0" borderId="9" xfId="0" applyFont="1" applyBorder="1" applyAlignment="1">
      <alignment horizontal="center" vertical="center"/>
    </xf>
    <xf numFmtId="38" fontId="0" fillId="0" borderId="2" xfId="96" applyFont="1" applyBorder="1">
      <alignment vertical="center"/>
    </xf>
    <xf numFmtId="38" fontId="0" fillId="0" borderId="10" xfId="96" applyFont="1" applyBorder="1">
      <alignment vertical="center"/>
    </xf>
    <xf numFmtId="38" fontId="0" fillId="0" borderId="11" xfId="96" applyFont="1" applyBorder="1">
      <alignment vertical="center"/>
    </xf>
    <xf numFmtId="38" fontId="0" fillId="0" borderId="13" xfId="96" applyFont="1" applyBorder="1">
      <alignment vertical="center"/>
    </xf>
    <xf numFmtId="38" fontId="0" fillId="0" borderId="9" xfId="96" applyFont="1" applyBorder="1">
      <alignment vertical="center"/>
    </xf>
    <xf numFmtId="38" fontId="0" fillId="0" borderId="6" xfId="96" applyFont="1" applyBorder="1">
      <alignment vertical="center"/>
    </xf>
    <xf numFmtId="38" fontId="0" fillId="0" borderId="14" xfId="96" applyFont="1" applyBorder="1">
      <alignment vertical="center"/>
    </xf>
    <xf numFmtId="0" fontId="24" fillId="6" borderId="3" xfId="0" applyFont="1" applyFill="1" applyBorder="1">
      <alignment vertical="center"/>
    </xf>
    <xf numFmtId="0" fontId="24" fillId="6" borderId="5" xfId="0" applyFont="1" applyFill="1" applyBorder="1">
      <alignment vertical="center"/>
    </xf>
    <xf numFmtId="0" fontId="24" fillId="6" borderId="6" xfId="0" applyFont="1" applyFill="1" applyBorder="1" applyAlignment="1">
      <alignment horizontal="center" vertical="center"/>
    </xf>
    <xf numFmtId="38" fontId="0" fillId="6" borderId="11" xfId="96" applyFont="1" applyFill="1" applyBorder="1">
      <alignment vertical="center"/>
    </xf>
    <xf numFmtId="38" fontId="0" fillId="6" borderId="1" xfId="96" applyFont="1" applyFill="1" applyBorder="1">
      <alignment vertical="center"/>
    </xf>
    <xf numFmtId="0" fontId="24" fillId="7" borderId="6" xfId="0" applyFont="1" applyFill="1" applyBorder="1" applyAlignment="1">
      <alignment horizontal="center" vertical="center"/>
    </xf>
    <xf numFmtId="0" fontId="24" fillId="7" borderId="14" xfId="0" applyFont="1" applyFill="1" applyBorder="1" applyAlignment="1">
      <alignment horizontal="center" vertical="center"/>
    </xf>
    <xf numFmtId="38" fontId="0" fillId="7" borderId="11" xfId="96" applyFont="1" applyFill="1" applyBorder="1">
      <alignment vertical="center"/>
    </xf>
    <xf numFmtId="38" fontId="0" fillId="7" borderId="12" xfId="96" applyFont="1" applyFill="1" applyBorder="1">
      <alignment vertical="center"/>
    </xf>
    <xf numFmtId="38" fontId="0" fillId="7" borderId="1" xfId="96" applyFont="1" applyFill="1" applyBorder="1">
      <alignment vertical="center"/>
    </xf>
    <xf numFmtId="38" fontId="0" fillId="7" borderId="13" xfId="96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1" fillId="5" borderId="0" xfId="0" applyFont="1" applyFill="1" applyAlignment="1">
      <alignment horizontal="left" vertical="center"/>
    </xf>
    <xf numFmtId="0" fontId="30" fillId="5" borderId="0" xfId="0" applyFont="1" applyFill="1">
      <alignment vertical="center"/>
    </xf>
    <xf numFmtId="0" fontId="26" fillId="6" borderId="16" xfId="0" applyFont="1" applyFill="1" applyBorder="1" applyAlignment="1">
      <alignment horizontal="center" vertical="center"/>
    </xf>
    <xf numFmtId="0" fontId="33" fillId="5" borderId="0" xfId="0" applyFont="1" applyFill="1">
      <alignment vertical="center"/>
    </xf>
    <xf numFmtId="0" fontId="32" fillId="0" borderId="0" xfId="0" applyFont="1">
      <alignment vertical="center"/>
    </xf>
    <xf numFmtId="177" fontId="32" fillId="0" borderId="0" xfId="0" applyNumberFormat="1" applyFont="1">
      <alignment vertical="center"/>
    </xf>
    <xf numFmtId="0" fontId="34" fillId="0" borderId="7" xfId="0" applyFont="1" applyBorder="1">
      <alignment vertical="center"/>
    </xf>
    <xf numFmtId="0" fontId="35" fillId="0" borderId="7" xfId="0" applyFont="1" applyBorder="1">
      <alignment vertical="center"/>
    </xf>
    <xf numFmtId="0" fontId="0" fillId="0" borderId="20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3" xfId="0" applyBorder="1">
      <alignment vertical="center"/>
    </xf>
    <xf numFmtId="180" fontId="24" fillId="0" borderId="22" xfId="0" applyNumberFormat="1" applyFont="1" applyBorder="1">
      <alignment vertical="center"/>
    </xf>
    <xf numFmtId="180" fontId="24" fillId="0" borderId="19" xfId="0" applyNumberFormat="1" applyFont="1" applyBorder="1">
      <alignment vertical="center"/>
    </xf>
    <xf numFmtId="0" fontId="29" fillId="0" borderId="0" xfId="0" applyFont="1" applyAlignment="1">
      <alignment horizontal="right" vertical="center"/>
    </xf>
    <xf numFmtId="0" fontId="0" fillId="0" borderId="24" xfId="0" applyBorder="1" applyAlignment="1">
      <alignment horizontal="right" vertical="center"/>
    </xf>
    <xf numFmtId="176" fontId="37" fillId="0" borderId="16" xfId="0" applyNumberFormat="1" applyFont="1" applyBorder="1">
      <alignment vertical="center"/>
    </xf>
    <xf numFmtId="0" fontId="39" fillId="0" borderId="7" xfId="0" applyFont="1" applyBorder="1">
      <alignment vertical="center"/>
    </xf>
    <xf numFmtId="2" fontId="32" fillId="0" borderId="0" xfId="0" applyNumberFormat="1" applyFont="1">
      <alignment vertical="center"/>
    </xf>
    <xf numFmtId="0" fontId="24" fillId="0" borderId="6" xfId="0" applyFont="1" applyBorder="1" applyAlignment="1">
      <alignment horizontal="center" vertical="center"/>
    </xf>
    <xf numFmtId="38" fontId="0" fillId="0" borderId="1" xfId="96" applyFont="1" applyFill="1" applyBorder="1">
      <alignment vertical="center"/>
    </xf>
    <xf numFmtId="38" fontId="0" fillId="0" borderId="6" xfId="96" applyFont="1" applyFill="1" applyBorder="1">
      <alignment vertical="center"/>
    </xf>
    <xf numFmtId="38" fontId="0" fillId="6" borderId="2" xfId="96" applyFont="1" applyFill="1" applyBorder="1">
      <alignment vertical="center"/>
    </xf>
    <xf numFmtId="179" fontId="36" fillId="0" borderId="17" xfId="0" applyNumberFormat="1" applyFont="1" applyBorder="1" applyAlignment="1">
      <alignment horizontal="center" vertical="center"/>
    </xf>
    <xf numFmtId="179" fontId="36" fillId="0" borderId="0" xfId="0" applyNumberFormat="1" applyFont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</cellXfs>
  <cellStyles count="97">
    <cellStyle name="Normal_calc" xfId="1" xr:uid="{00000000-0005-0000-0000-000000000000}"/>
    <cellStyle name="Normal_Table" xfId="2" xr:uid="{00000000-0005-0000-0000-000001000000}"/>
    <cellStyle name="パーセント 2" xfId="12" xr:uid="{00000000-0005-0000-0000-000003000000}"/>
    <cellStyle name="桁区切り" xfId="96" builtinId="6"/>
    <cellStyle name="桁区切り 2" xfId="8" xr:uid="{00000000-0005-0000-0000-000005000000}"/>
    <cellStyle name="桁区切り 2 2" xfId="13" xr:uid="{00000000-0005-0000-0000-000006000000}"/>
    <cellStyle name="桁区切り 2 2 2" xfId="40" xr:uid="{00000000-0005-0000-0000-000007000000}"/>
    <cellStyle name="桁区切り 2 2 3" xfId="41" xr:uid="{00000000-0005-0000-0000-000008000000}"/>
    <cellStyle name="桁区切り 2 2 4" xfId="42" xr:uid="{00000000-0005-0000-0000-000009000000}"/>
    <cellStyle name="桁区切り 2 3" xfId="14" xr:uid="{00000000-0005-0000-0000-00000A000000}"/>
    <cellStyle name="桁区切り 2 4" xfId="15" xr:uid="{00000000-0005-0000-0000-00000B000000}"/>
    <cellStyle name="桁区切り 2 5" xfId="43" xr:uid="{00000000-0005-0000-0000-00000C000000}"/>
    <cellStyle name="桁区切り 2 6" xfId="44" xr:uid="{00000000-0005-0000-0000-00000D000000}"/>
    <cellStyle name="桁区切り 2 7" xfId="45" xr:uid="{00000000-0005-0000-0000-00000E000000}"/>
    <cellStyle name="標準" xfId="0" builtinId="0"/>
    <cellStyle name="標準 10" xfId="16" xr:uid="{00000000-0005-0000-0000-000010000000}"/>
    <cellStyle name="標準 11" xfId="39" xr:uid="{00000000-0005-0000-0000-000011000000}"/>
    <cellStyle name="標準 12" xfId="95" xr:uid="{00000000-0005-0000-0000-000012000000}"/>
    <cellStyle name="標準 2" xfId="3" xr:uid="{00000000-0005-0000-0000-000013000000}"/>
    <cellStyle name="標準 2 2" xfId="17" xr:uid="{00000000-0005-0000-0000-000014000000}"/>
    <cellStyle name="標準 2 3" xfId="18" xr:uid="{00000000-0005-0000-0000-000015000000}"/>
    <cellStyle name="標準 2 3 2" xfId="46" xr:uid="{00000000-0005-0000-0000-000016000000}"/>
    <cellStyle name="標準 2 3 3" xfId="47" xr:uid="{00000000-0005-0000-0000-000017000000}"/>
    <cellStyle name="標準 2 3 4" xfId="48" xr:uid="{00000000-0005-0000-0000-000018000000}"/>
    <cellStyle name="標準 2 4" xfId="19" xr:uid="{00000000-0005-0000-0000-000019000000}"/>
    <cellStyle name="標準 3" xfId="4" xr:uid="{00000000-0005-0000-0000-00001A000000}"/>
    <cellStyle name="標準 3 2" xfId="20" xr:uid="{00000000-0005-0000-0000-00001B000000}"/>
    <cellStyle name="標準 3 2 2" xfId="21" xr:uid="{00000000-0005-0000-0000-00001C000000}"/>
    <cellStyle name="標準 3 2 3" xfId="49" xr:uid="{00000000-0005-0000-0000-00001D000000}"/>
    <cellStyle name="標準 3 2 4" xfId="50" xr:uid="{00000000-0005-0000-0000-00001E000000}"/>
    <cellStyle name="標準 3 2 5" xfId="51" xr:uid="{00000000-0005-0000-0000-00001F000000}"/>
    <cellStyle name="標準 3 2 6" xfId="52" xr:uid="{00000000-0005-0000-0000-000020000000}"/>
    <cellStyle name="標準 3 2 7" xfId="53" xr:uid="{00000000-0005-0000-0000-000021000000}"/>
    <cellStyle name="標準 3 3" xfId="22" xr:uid="{00000000-0005-0000-0000-000022000000}"/>
    <cellStyle name="標準 3 3 2" xfId="54" xr:uid="{00000000-0005-0000-0000-000023000000}"/>
    <cellStyle name="標準 3 3 3" xfId="55" xr:uid="{00000000-0005-0000-0000-000024000000}"/>
    <cellStyle name="標準 3 3 4" xfId="56" xr:uid="{00000000-0005-0000-0000-000025000000}"/>
    <cellStyle name="標準 3 3 5" xfId="57" xr:uid="{00000000-0005-0000-0000-000026000000}"/>
    <cellStyle name="標準 3 3 6" xfId="58" xr:uid="{00000000-0005-0000-0000-000027000000}"/>
    <cellStyle name="標準 3 4" xfId="23" xr:uid="{00000000-0005-0000-0000-000028000000}"/>
    <cellStyle name="標準 3 5" xfId="24" xr:uid="{00000000-0005-0000-0000-000029000000}"/>
    <cellStyle name="標準 3 5 2" xfId="59" xr:uid="{00000000-0005-0000-0000-00002A000000}"/>
    <cellStyle name="標準 3 5 3" xfId="60" xr:uid="{00000000-0005-0000-0000-00002B000000}"/>
    <cellStyle name="標準 3 5 4" xfId="61" xr:uid="{00000000-0005-0000-0000-00002C000000}"/>
    <cellStyle name="標準 4" xfId="5" xr:uid="{00000000-0005-0000-0000-00002D000000}"/>
    <cellStyle name="標準 4 2" xfId="25" xr:uid="{00000000-0005-0000-0000-00002E000000}"/>
    <cellStyle name="標準 4 2 2" xfId="62" xr:uid="{00000000-0005-0000-0000-00002F000000}"/>
    <cellStyle name="標準 4 2 3" xfId="63" xr:uid="{00000000-0005-0000-0000-000030000000}"/>
    <cellStyle name="標準 4 2 4" xfId="64" xr:uid="{00000000-0005-0000-0000-000031000000}"/>
    <cellStyle name="標準 5" xfId="7" xr:uid="{00000000-0005-0000-0000-000032000000}"/>
    <cellStyle name="標準 5 2" xfId="26" xr:uid="{00000000-0005-0000-0000-000033000000}"/>
    <cellStyle name="標準 5 3" xfId="27" xr:uid="{00000000-0005-0000-0000-000034000000}"/>
    <cellStyle name="標準 5 4" xfId="28" xr:uid="{00000000-0005-0000-0000-000035000000}"/>
    <cellStyle name="標準 5 4 2" xfId="65" xr:uid="{00000000-0005-0000-0000-000036000000}"/>
    <cellStyle name="標準 5 4 3" xfId="66" xr:uid="{00000000-0005-0000-0000-000037000000}"/>
    <cellStyle name="標準 5 4 4" xfId="67" xr:uid="{00000000-0005-0000-0000-000038000000}"/>
    <cellStyle name="標準 6" xfId="9" xr:uid="{00000000-0005-0000-0000-000039000000}"/>
    <cellStyle name="標準 6 2" xfId="29" xr:uid="{00000000-0005-0000-0000-00003A000000}"/>
    <cellStyle name="標準 6 2 2" xfId="68" xr:uid="{00000000-0005-0000-0000-00003B000000}"/>
    <cellStyle name="標準 6 2 3" xfId="69" xr:uid="{00000000-0005-0000-0000-00003C000000}"/>
    <cellStyle name="標準 6 2 4" xfId="70" xr:uid="{00000000-0005-0000-0000-00003D000000}"/>
    <cellStyle name="標準 6 3" xfId="30" xr:uid="{00000000-0005-0000-0000-00003E000000}"/>
    <cellStyle name="標準 6 3 2" xfId="71" xr:uid="{00000000-0005-0000-0000-00003F000000}"/>
    <cellStyle name="標準 6 3 3" xfId="72" xr:uid="{00000000-0005-0000-0000-000040000000}"/>
    <cellStyle name="標準 6 3 4" xfId="73" xr:uid="{00000000-0005-0000-0000-000041000000}"/>
    <cellStyle name="標準 6 4" xfId="31" xr:uid="{00000000-0005-0000-0000-000042000000}"/>
    <cellStyle name="標準 6 5" xfId="74" xr:uid="{00000000-0005-0000-0000-000043000000}"/>
    <cellStyle name="標準 6 6" xfId="75" xr:uid="{00000000-0005-0000-0000-000044000000}"/>
    <cellStyle name="標準 6 7" xfId="76" xr:uid="{00000000-0005-0000-0000-000045000000}"/>
    <cellStyle name="標準 7" xfId="10" xr:uid="{00000000-0005-0000-0000-000046000000}"/>
    <cellStyle name="標準 7 2" xfId="32" xr:uid="{00000000-0005-0000-0000-000047000000}"/>
    <cellStyle name="標準 7 2 2" xfId="77" xr:uid="{00000000-0005-0000-0000-000048000000}"/>
    <cellStyle name="標準 7 2 3" xfId="78" xr:uid="{00000000-0005-0000-0000-000049000000}"/>
    <cellStyle name="標準 7 2 4" xfId="79" xr:uid="{00000000-0005-0000-0000-00004A000000}"/>
    <cellStyle name="標準 7 3" xfId="33" xr:uid="{00000000-0005-0000-0000-00004B000000}"/>
    <cellStyle name="標準 7 3 2" xfId="80" xr:uid="{00000000-0005-0000-0000-00004C000000}"/>
    <cellStyle name="標準 7 3 3" xfId="81" xr:uid="{00000000-0005-0000-0000-00004D000000}"/>
    <cellStyle name="標準 7 3 4" xfId="82" xr:uid="{00000000-0005-0000-0000-00004E000000}"/>
    <cellStyle name="標準 7 4" xfId="34" xr:uid="{00000000-0005-0000-0000-00004F000000}"/>
    <cellStyle name="標準 7 5" xfId="83" xr:uid="{00000000-0005-0000-0000-000050000000}"/>
    <cellStyle name="標準 7 6" xfId="84" xr:uid="{00000000-0005-0000-0000-000051000000}"/>
    <cellStyle name="標準 7 7" xfId="85" xr:uid="{00000000-0005-0000-0000-000052000000}"/>
    <cellStyle name="標準 8" xfId="11" xr:uid="{00000000-0005-0000-0000-000053000000}"/>
    <cellStyle name="標準 8 2" xfId="35" xr:uid="{00000000-0005-0000-0000-000054000000}"/>
    <cellStyle name="標準 8 2 2" xfId="86" xr:uid="{00000000-0005-0000-0000-000055000000}"/>
    <cellStyle name="標準 8 2 3" xfId="87" xr:uid="{00000000-0005-0000-0000-000056000000}"/>
    <cellStyle name="標準 8 2 4" xfId="88" xr:uid="{00000000-0005-0000-0000-000057000000}"/>
    <cellStyle name="標準 8 3" xfId="36" xr:uid="{00000000-0005-0000-0000-000058000000}"/>
    <cellStyle name="標準 8 3 2" xfId="89" xr:uid="{00000000-0005-0000-0000-000059000000}"/>
    <cellStyle name="標準 8 3 3" xfId="90" xr:uid="{00000000-0005-0000-0000-00005A000000}"/>
    <cellStyle name="標準 8 3 4" xfId="91" xr:uid="{00000000-0005-0000-0000-00005B000000}"/>
    <cellStyle name="標準 8 4" xfId="37" xr:uid="{00000000-0005-0000-0000-00005C000000}"/>
    <cellStyle name="標準 8 5" xfId="92" xr:uid="{00000000-0005-0000-0000-00005D000000}"/>
    <cellStyle name="標準 8 6" xfId="93" xr:uid="{00000000-0005-0000-0000-00005E000000}"/>
    <cellStyle name="標準 8 7" xfId="94" xr:uid="{00000000-0005-0000-0000-00005F000000}"/>
    <cellStyle name="標準 9" xfId="38" xr:uid="{00000000-0005-0000-0000-000060000000}"/>
    <cellStyle name="標準_lise" xfId="6" xr:uid="{00000000-0005-0000-0000-000061000000}"/>
  </cellStyles>
  <dxfs count="0"/>
  <tableStyles count="0" defaultTableStyle="TableStyleMedium9" defaultPivotStyle="PivotStyleLight16"/>
  <colors>
    <mruColors>
      <color rgb="FF0000FF"/>
      <color rgb="FFFFFFCC"/>
      <color rgb="FFCCFFFF"/>
      <color rgb="FFFFCCFF"/>
      <color rgb="FFCCFFCC"/>
      <color rgb="FFFF00FF"/>
      <color rgb="FF008000"/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\Microsoft%20Office\root\Office16\LIBRARY\SRIMfit.xlam" TargetMode="External"/><Relationship Id="rId1" Type="http://schemas.microsoft.com/office/2006/relationships/xlExternalLinkPath/xlLibrary" Target="SRIMfi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Log"/>
      <sheetName val="FncHelp"/>
      <sheetName val="FncLst1_J"/>
      <sheetName val="FncLst2a_J "/>
      <sheetName val="FncLst2b_J"/>
      <sheetName val="FncLst1_E"/>
      <sheetName val="FncLst2a_E"/>
      <sheetName val="FncLst2b_E"/>
    </sheetNames>
    <definedNames>
      <definedName name="srE2Rng"/>
      <definedName name="srInfoTrgDens"/>
      <definedName name="srInfoTrgNameL"/>
      <definedName name="srThkStd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6FEC5-BE94-4640-B583-B33D668A9407}">
  <dimension ref="B1:D8"/>
  <sheetViews>
    <sheetView workbookViewId="0">
      <selection activeCell="B9" sqref="B9"/>
    </sheetView>
  </sheetViews>
  <sheetFormatPr defaultRowHeight="13.2"/>
  <cols>
    <col min="1" max="1" width="3.109375" customWidth="1"/>
    <col min="3" max="3" width="13" style="23" customWidth="1"/>
    <col min="4" max="4" width="8.88671875" style="22"/>
  </cols>
  <sheetData>
    <row r="1" spans="2:4">
      <c r="C1"/>
      <c r="D1"/>
    </row>
    <row r="2" spans="2:4" s="20" customFormat="1">
      <c r="B2" s="21" t="s">
        <v>232</v>
      </c>
      <c r="C2" s="24" t="s">
        <v>251</v>
      </c>
    </row>
    <row r="3" spans="2:4">
      <c r="C3"/>
      <c r="D3"/>
    </row>
    <row r="4" spans="2:4" ht="14.4">
      <c r="B4" s="25" t="s">
        <v>233</v>
      </c>
      <c r="C4" s="26"/>
      <c r="D4"/>
    </row>
    <row r="6" spans="2:4">
      <c r="B6">
        <v>240316</v>
      </c>
      <c r="C6" s="23" t="s">
        <v>231</v>
      </c>
    </row>
    <row r="7" spans="2:4">
      <c r="C7" s="23" t="s">
        <v>252</v>
      </c>
      <c r="D7" s="22" t="s">
        <v>234</v>
      </c>
    </row>
    <row r="8" spans="2:4">
      <c r="C8" s="23" t="s">
        <v>253</v>
      </c>
      <c r="D8" s="22" t="s">
        <v>254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8534-CB17-4444-BCD7-804F9CEF67B0}">
  <sheetPr>
    <pageSetUpPr fitToPage="1"/>
  </sheetPr>
  <dimension ref="B1:L114"/>
  <sheetViews>
    <sheetView tabSelected="1" zoomScaleNormal="100" zoomScaleSheetLayoutView="100" workbookViewId="0">
      <selection activeCell="Q41" sqref="Q40:Q41"/>
    </sheetView>
  </sheetViews>
  <sheetFormatPr defaultRowHeight="13.2"/>
  <cols>
    <col min="1" max="1" width="4.77734375" customWidth="1"/>
    <col min="3" max="3" width="7.5546875" customWidth="1"/>
    <col min="4" max="12" width="7.21875" customWidth="1"/>
    <col min="13" max="13" width="2.109375" customWidth="1"/>
  </cols>
  <sheetData>
    <row r="1" spans="2:12" ht="6" customHeight="1"/>
    <row r="2" spans="2:12" s="20" customFormat="1" ht="21">
      <c r="B2" s="55" t="str">
        <f>File</f>
        <v>①ツール_exp</v>
      </c>
      <c r="D2" s="56" t="s">
        <v>250</v>
      </c>
      <c r="K2" s="58" t="s">
        <v>256</v>
      </c>
    </row>
    <row r="4" spans="2:12">
      <c r="B4" s="65" t="s">
        <v>246</v>
      </c>
      <c r="C4" s="57" t="s">
        <v>247</v>
      </c>
      <c r="D4" s="59">
        <f>[1]!srInfoTrgDens(D5)</f>
        <v>2.702</v>
      </c>
      <c r="E4" s="22" t="s">
        <v>258</v>
      </c>
    </row>
    <row r="5" spans="2:12">
      <c r="B5" s="54" t="s">
        <v>248</v>
      </c>
      <c r="C5" s="70" t="str">
        <f>"srim"&amp;C8&amp;"_"&amp;$C4</f>
        <v>srim208Pb_Al</v>
      </c>
      <c r="D5" s="70" t="str">
        <f t="shared" ref="D5:L5" si="0">"srim"&amp;D8&amp;"_"&amp;$C4</f>
        <v>srim129Xe_Al</v>
      </c>
      <c r="E5" s="70" t="str">
        <f t="shared" si="0"/>
        <v>srim84Kr_Al</v>
      </c>
      <c r="F5" s="70" t="str">
        <f t="shared" si="0"/>
        <v>srim56Fe_Al</v>
      </c>
      <c r="G5" s="70" t="str">
        <f t="shared" si="0"/>
        <v>srim40Ar_Al</v>
      </c>
      <c r="H5" s="70" t="str">
        <f t="shared" si="0"/>
        <v>srim20Ne_Al</v>
      </c>
      <c r="I5" s="70" t="str">
        <f t="shared" si="0"/>
        <v>srim12C_Al</v>
      </c>
      <c r="J5" s="70" t="str">
        <f t="shared" si="0"/>
        <v>srim4He_Al</v>
      </c>
      <c r="K5" s="70" t="str">
        <f t="shared" si="0"/>
        <v>srim2H_Al</v>
      </c>
      <c r="L5" s="70" t="str">
        <f t="shared" si="0"/>
        <v>srim1H_Al</v>
      </c>
    </row>
    <row r="6" spans="2:12" ht="4.8" customHeight="1" thickBot="1"/>
    <row r="7" spans="2:12" ht="16.8" thickBot="1">
      <c r="B7" s="52" t="s">
        <v>235</v>
      </c>
      <c r="C7" s="61" t="s">
        <v>261</v>
      </c>
      <c r="D7" s="30"/>
      <c r="E7" s="30"/>
      <c r="F7" s="30"/>
      <c r="G7" s="30"/>
      <c r="H7" s="32" t="str">
        <f>[1]!srInfoTrgNameL(D5)</f>
        <v>Aluminum</v>
      </c>
      <c r="I7" s="30"/>
      <c r="J7" s="62"/>
      <c r="K7" s="62" t="s">
        <v>262</v>
      </c>
      <c r="L7" s="31"/>
    </row>
    <row r="8" spans="2:12" ht="13.8" thickBot="1">
      <c r="B8" s="53" t="s">
        <v>236</v>
      </c>
      <c r="C8" s="33" t="s">
        <v>237</v>
      </c>
      <c r="D8" s="43" t="s">
        <v>238</v>
      </c>
      <c r="E8" s="43" t="s">
        <v>273</v>
      </c>
      <c r="F8" s="75" t="s">
        <v>239</v>
      </c>
      <c r="G8" s="43" t="s">
        <v>240</v>
      </c>
      <c r="H8" s="75" t="s">
        <v>241</v>
      </c>
      <c r="I8" s="43" t="s">
        <v>242</v>
      </c>
      <c r="J8" s="46" t="s">
        <v>243</v>
      </c>
      <c r="K8" s="46" t="s">
        <v>244</v>
      </c>
      <c r="L8" s="47" t="s">
        <v>245</v>
      </c>
    </row>
    <row r="9" spans="2:12">
      <c r="B9" s="41">
        <v>135</v>
      </c>
      <c r="C9" s="35">
        <f>[1]!srE2Rng(C$5,$B9)</f>
        <v>2498.88</v>
      </c>
      <c r="D9" s="36">
        <f>[1]!srE2Rng(D$5,$B9)</f>
        <v>3056.2000000000003</v>
      </c>
      <c r="E9" s="36">
        <f>[1]!srE2Rng(E$5,$B9)</f>
        <v>4297.5999999999995</v>
      </c>
      <c r="F9" s="36">
        <f>[1]!srE2Rng(F$5,$B9)</f>
        <v>5443.2</v>
      </c>
      <c r="G9" s="36">
        <f>[1]!srE2Rng(G$5,$B9)</f>
        <v>7564</v>
      </c>
      <c r="H9" s="44">
        <f>[1]!srE2Rng(H$5,$B9)</f>
        <v>12650</v>
      </c>
      <c r="I9" s="44">
        <f>[1]!srE2Rng(I$5,$B9)</f>
        <v>21284</v>
      </c>
      <c r="J9" s="48">
        <f>[1]!srE2Rng(J$5,$B9)</f>
        <v>62668.000000000007</v>
      </c>
      <c r="K9" s="48">
        <f>[1]!srE2Rng(K$5,$B9)</f>
        <v>125524.00000000001</v>
      </c>
      <c r="L9" s="49">
        <f>[1]!srE2Rng(L$5,$B9)</f>
        <v>62680</v>
      </c>
    </row>
    <row r="10" spans="2:12">
      <c r="B10" s="27">
        <v>114</v>
      </c>
      <c r="C10" s="34">
        <f>[1]!srE2Rng(C$5,$B10)</f>
        <v>1930.288</v>
      </c>
      <c r="D10" s="29">
        <f>[1]!srE2Rng(D$5,$B10)</f>
        <v>2323.5600000000004</v>
      </c>
      <c r="E10" s="29">
        <f>[1]!srE2Rng(E$5,$B10)</f>
        <v>3246.8</v>
      </c>
      <c r="F10" s="29">
        <f>[1]!srE2Rng(F$5,$B10)</f>
        <v>4074.7200000000003</v>
      </c>
      <c r="G10" s="29">
        <f>[1]!srE2Rng(G$5,$B10)</f>
        <v>5652</v>
      </c>
      <c r="H10" s="76">
        <f>[1]!srE2Rng(H$5,$B10)</f>
        <v>9404.4</v>
      </c>
      <c r="I10" s="76">
        <f>[1]!srE2Rng(I$5,$B10)</f>
        <v>15823.6</v>
      </c>
      <c r="J10" s="29">
        <f>[1]!srE2Rng(J$5,$B10)</f>
        <v>46626.400000000001</v>
      </c>
      <c r="K10" s="29">
        <f>[1]!srE2Rng(K$5,$B10)</f>
        <v>93406.399999999994</v>
      </c>
      <c r="L10" s="37">
        <f>[1]!srE2Rng(L$5,$B10)</f>
        <v>46654</v>
      </c>
    </row>
    <row r="11" spans="2:12">
      <c r="B11" s="42">
        <v>95</v>
      </c>
      <c r="C11" s="34">
        <f>[1]!srE2Rng(C$5,$B11)</f>
        <v>1473.6</v>
      </c>
      <c r="D11" s="29">
        <f>[1]!srE2Rng(D$5,$B11)</f>
        <v>1728.65</v>
      </c>
      <c r="E11" s="29">
        <f>[1]!srE2Rng(E$5,$B11)</f>
        <v>2400.4</v>
      </c>
      <c r="F11" s="29">
        <f>[1]!srE2Rng(F$5,$B11)</f>
        <v>2990.8</v>
      </c>
      <c r="G11" s="45">
        <f>[1]!srE2Rng(G$5,$B11)</f>
        <v>4126</v>
      </c>
      <c r="H11" s="76">
        <f>[1]!srE2Rng(H$5,$B11)</f>
        <v>6835</v>
      </c>
      <c r="I11" s="76">
        <f>[1]!srE2Rng(I$5,$B11)</f>
        <v>11476</v>
      </c>
      <c r="J11" s="50">
        <f>[1]!srE2Rng(J$5,$B11)</f>
        <v>33816</v>
      </c>
      <c r="K11" s="50">
        <f>[1]!srE2Rng(K$5,$B11)</f>
        <v>67855</v>
      </c>
      <c r="L11" s="51">
        <f>[1]!srE2Rng(L$5,$B11)</f>
        <v>33870</v>
      </c>
    </row>
    <row r="12" spans="2:12">
      <c r="B12" s="42">
        <v>70</v>
      </c>
      <c r="C12" s="34">
        <f>[1]!srE2Rng(C$5,$B12)</f>
        <v>941.37560000000008</v>
      </c>
      <c r="D12" s="29">
        <f>[1]!srE2Rng(D$5,$B12)</f>
        <v>1065.7</v>
      </c>
      <c r="E12" s="45">
        <f>[1]!srE2Rng(E$5,$B12)</f>
        <v>1452</v>
      </c>
      <c r="F12" s="45">
        <f>[1]!srE2Rng(F$5,$B12)</f>
        <v>1779.2</v>
      </c>
      <c r="G12" s="76">
        <f>[1]!srE2Rng(G$5,$B12)</f>
        <v>2438</v>
      </c>
      <c r="H12" s="76">
        <f>[1]!srE2Rng(H$5,$B12)</f>
        <v>3980</v>
      </c>
      <c r="I12" s="76">
        <f>[1]!srE2Rng(I$5,$B12)</f>
        <v>6678</v>
      </c>
      <c r="J12" s="50">
        <f>[1]!srE2Rng(J$5,$B12)</f>
        <v>19688</v>
      </c>
      <c r="K12" s="50">
        <f>[1]!srE2Rng(K$5,$B12)</f>
        <v>39440</v>
      </c>
      <c r="L12" s="51">
        <f>[1]!srE2Rng(L$5,$B12)</f>
        <v>19690</v>
      </c>
    </row>
    <row r="13" spans="2:12">
      <c r="B13" s="27">
        <v>50</v>
      </c>
      <c r="C13" s="34">
        <f>[1]!srE2Rng(C$5,$B13)</f>
        <v>589.27800000000002</v>
      </c>
      <c r="D13" s="29">
        <f>[1]!srE2Rng(D$5,$B13)</f>
        <v>636.87</v>
      </c>
      <c r="E13" s="76">
        <f>[1]!srE2Rng(E$5,$B13)</f>
        <v>846.08399999999995</v>
      </c>
      <c r="F13" s="76">
        <f>[1]!srE2Rng(F$5,$B13)</f>
        <v>1019.3600000000001</v>
      </c>
      <c r="G13" s="76">
        <f>[1]!srE2Rng(G$5,$B13)</f>
        <v>1380</v>
      </c>
      <c r="H13" s="76">
        <f>[1]!srE2Rng(H$5,$B13)</f>
        <v>2190</v>
      </c>
      <c r="I13" s="76">
        <f>[1]!srE2Rng(I$5,$B13)</f>
        <v>3650</v>
      </c>
      <c r="J13" s="29">
        <f>[1]!srE2Rng(J$5,$B13)</f>
        <v>10810</v>
      </c>
      <c r="K13" s="29">
        <f>[1]!srE2Rng(K$5,$B13)</f>
        <v>21670</v>
      </c>
      <c r="L13" s="37">
        <f>[1]!srE2Rng(L$5,$B13)</f>
        <v>10820</v>
      </c>
    </row>
    <row r="14" spans="2:12">
      <c r="B14" s="42">
        <v>36</v>
      </c>
      <c r="C14" s="34">
        <f>[1]!srE2Rng(C$5,$B14)</f>
        <v>383.58920000000001</v>
      </c>
      <c r="D14" s="45">
        <f>[1]!srE2Rng(D$5,$B14)</f>
        <v>394.24528000000004</v>
      </c>
      <c r="E14" s="76">
        <f>[1]!srE2Rng(E$5,$B14)</f>
        <v>506.91536000000002</v>
      </c>
      <c r="F14" s="76">
        <f>[1]!srE2Rng(F$5,$B14)</f>
        <v>598.63663999999994</v>
      </c>
      <c r="G14" s="76">
        <f>[1]!srE2Rng(G$5,$B14)</f>
        <v>800.81799999999998</v>
      </c>
      <c r="H14" s="76">
        <f>[1]!srE2Rng(H$5,$B14)</f>
        <v>1232</v>
      </c>
      <c r="I14" s="76">
        <f>[1]!srE2Rng(I$5,$B14)</f>
        <v>2038.8</v>
      </c>
      <c r="J14" s="50">
        <f>[1]!srE2Rng(J$5,$B14)</f>
        <v>6020</v>
      </c>
      <c r="K14" s="50">
        <f>[1]!srE2Rng(K$5,$B14)</f>
        <v>12096</v>
      </c>
      <c r="L14" s="51">
        <f>[1]!srE2Rng(L$5,$B14)</f>
        <v>6030</v>
      </c>
    </row>
    <row r="15" spans="2:12">
      <c r="B15" s="42">
        <v>10</v>
      </c>
      <c r="C15" s="78">
        <f>[1]!srE2Rng(C$5,$B15)</f>
        <v>94.127600000000001</v>
      </c>
      <c r="D15" s="76">
        <f>[1]!srE2Rng(D$5,$B15)</f>
        <v>82.82</v>
      </c>
      <c r="E15" s="76">
        <f>[1]!srE2Rng(E$5,$B15)</f>
        <v>91.341999999999999</v>
      </c>
      <c r="F15" s="76">
        <f>[1]!srE2Rng(F$5,$B15)</f>
        <v>93.36</v>
      </c>
      <c r="G15" s="76">
        <f>[1]!srE2Rng(G$5,$B15)</f>
        <v>114.23</v>
      </c>
      <c r="H15" s="76">
        <f>[1]!srE2Rng(H$5,$B15)</f>
        <v>142.99</v>
      </c>
      <c r="I15" s="76">
        <f>[1]!srE2Rng(I$5,$B15)</f>
        <v>215.41</v>
      </c>
      <c r="J15" s="50">
        <f>[1]!srE2Rng(J$5,$B15)</f>
        <v>624.78</v>
      </c>
      <c r="K15" s="50">
        <f>[1]!srE2Rng(K$5,$B15)</f>
        <v>1260</v>
      </c>
      <c r="L15" s="51">
        <f>[1]!srE2Rng(L$5,$B15)</f>
        <v>626.38</v>
      </c>
    </row>
    <row r="16" spans="2:12" ht="13.8" thickBot="1">
      <c r="B16" s="28">
        <v>5</v>
      </c>
      <c r="C16" s="38">
        <f>[1]!srE2Rng(C$5,$B16)</f>
        <v>52.084000000000003</v>
      </c>
      <c r="D16" s="77">
        <f>[1]!srE2Rng(D$5,$B16)</f>
        <v>44.333999999999996</v>
      </c>
      <c r="E16" s="77">
        <f>[1]!srE2Rng(E$5,$B16)</f>
        <v>45.402000000000001</v>
      </c>
      <c r="F16" s="77">
        <f>[1]!srE2Rng(F$5,$B16)</f>
        <v>42.06</v>
      </c>
      <c r="G16" s="77">
        <f>[1]!srE2Rng(G$5,$B16)</f>
        <v>47.78</v>
      </c>
      <c r="H16" s="77">
        <f>[1]!srE2Rng(H$5,$B16)</f>
        <v>53.34</v>
      </c>
      <c r="I16" s="77">
        <f>[1]!srE2Rng(I$5,$B16)</f>
        <v>71.92</v>
      </c>
      <c r="J16" s="39">
        <f>[1]!srE2Rng(J$5,$B16)</f>
        <v>190.13</v>
      </c>
      <c r="K16" s="39">
        <f>[1]!srE2Rng(K$5,$B16)</f>
        <v>380.91</v>
      </c>
      <c r="L16" s="40">
        <f>[1]!srE2Rng(L$5,$B16)</f>
        <v>190.02</v>
      </c>
    </row>
    <row r="18" spans="2:12">
      <c r="B18" s="65" t="s">
        <v>246</v>
      </c>
      <c r="C18" s="57" t="s">
        <v>249</v>
      </c>
      <c r="D18" s="59">
        <f>[1]!srInfoTrgDens(D19)</f>
        <v>2.3212000000000002</v>
      </c>
      <c r="E18" s="22" t="s">
        <v>258</v>
      </c>
    </row>
    <row r="19" spans="2:12">
      <c r="B19" s="54" t="s">
        <v>248</v>
      </c>
      <c r="C19" s="70" t="str">
        <f>"srim"&amp;C22&amp;"_"&amp;$C18</f>
        <v>srim208Pb_Si</v>
      </c>
      <c r="D19" s="70" t="str">
        <f t="shared" ref="D19" si="1">"srim"&amp;D22&amp;"_"&amp;$C18</f>
        <v>srim129Xe_Si</v>
      </c>
      <c r="E19" s="70" t="str">
        <f t="shared" ref="E19" si="2">"srim"&amp;E22&amp;"_"&amp;$C18</f>
        <v>srim84Kr_Si</v>
      </c>
      <c r="F19" s="70" t="str">
        <f t="shared" ref="F19" si="3">"srim"&amp;F22&amp;"_"&amp;$C18</f>
        <v>srim56Fe_Si</v>
      </c>
      <c r="G19" s="70" t="str">
        <f t="shared" ref="G19" si="4">"srim"&amp;G22&amp;"_"&amp;$C18</f>
        <v>srim40Ar_Si</v>
      </c>
      <c r="H19" s="70" t="str">
        <f t="shared" ref="H19" si="5">"srim"&amp;H22&amp;"_"&amp;$C18</f>
        <v>srim20Ne_Si</v>
      </c>
      <c r="I19" s="70" t="str">
        <f t="shared" ref="I19" si="6">"srim"&amp;I22&amp;"_"&amp;$C18</f>
        <v>srim12C_Si</v>
      </c>
      <c r="J19" s="70" t="str">
        <f t="shared" ref="J19" si="7">"srim"&amp;J22&amp;"_"&amp;$C18</f>
        <v>srim4He_Si</v>
      </c>
      <c r="K19" s="70" t="str">
        <f t="shared" ref="K19" si="8">"srim"&amp;K22&amp;"_"&amp;$C18</f>
        <v>srim2H_Si</v>
      </c>
      <c r="L19" s="70" t="str">
        <f t="shared" ref="L19" si="9">"srim"&amp;L22&amp;"_"&amp;$C18</f>
        <v>srim1H_Si</v>
      </c>
    </row>
    <row r="20" spans="2:12" ht="5.4" customHeight="1" thickBot="1"/>
    <row r="21" spans="2:12" ht="16.8" thickBot="1">
      <c r="B21" s="52" t="s">
        <v>235</v>
      </c>
      <c r="C21" s="61" t="s">
        <v>261</v>
      </c>
      <c r="D21" s="30"/>
      <c r="E21" s="30"/>
      <c r="F21" s="30"/>
      <c r="G21" s="30"/>
      <c r="H21" s="32" t="str">
        <f>[1]!srInfoTrgNameL(D19)</f>
        <v>Silicon</v>
      </c>
      <c r="I21" s="30"/>
      <c r="J21" s="62"/>
      <c r="K21" s="62" t="s">
        <v>262</v>
      </c>
      <c r="L21" s="31"/>
    </row>
    <row r="22" spans="2:12" ht="13.8" thickBot="1">
      <c r="B22" s="53" t="s">
        <v>236</v>
      </c>
      <c r="C22" s="33" t="s">
        <v>237</v>
      </c>
      <c r="D22" s="43" t="s">
        <v>238</v>
      </c>
      <c r="E22" s="43" t="s">
        <v>273</v>
      </c>
      <c r="F22" s="75" t="s">
        <v>239</v>
      </c>
      <c r="G22" s="43" t="s">
        <v>240</v>
      </c>
      <c r="H22" s="75" t="s">
        <v>241</v>
      </c>
      <c r="I22" s="43" t="s">
        <v>242</v>
      </c>
      <c r="J22" s="46" t="s">
        <v>243</v>
      </c>
      <c r="K22" s="46" t="s">
        <v>244</v>
      </c>
      <c r="L22" s="47" t="s">
        <v>245</v>
      </c>
    </row>
    <row r="23" spans="2:12">
      <c r="B23" s="41">
        <v>135</v>
      </c>
      <c r="C23" s="35">
        <f>[1]!srE2Rng(C$19,$B23)</f>
        <v>2830.4800000000005</v>
      </c>
      <c r="D23" s="36">
        <f>[1]!srE2Rng(D$19,$B23)</f>
        <v>3456.9500000000003</v>
      </c>
      <c r="E23" s="36">
        <f>[1]!srE2Rng(E$19,$B23)</f>
        <v>4864.7999999999993</v>
      </c>
      <c r="F23" s="36">
        <f>[1]!srE2Rng(F$19,$B23)</f>
        <v>6157.2</v>
      </c>
      <c r="G23" s="36">
        <f>[1]!srE2Rng(G$19,$B23)</f>
        <v>8562</v>
      </c>
      <c r="H23" s="44">
        <f>[1]!srE2Rng(H$19,$B23)</f>
        <v>14308</v>
      </c>
      <c r="I23" s="44">
        <f>[1]!srE2Rng(I$19,$B23)</f>
        <v>24076</v>
      </c>
      <c r="J23" s="48">
        <f>[1]!srE2Rng(J$19,$B23)</f>
        <v>70882</v>
      </c>
      <c r="K23" s="48">
        <f>[1]!srE2Rng(K$19,$B23)</f>
        <v>141976</v>
      </c>
      <c r="L23" s="49">
        <f>[1]!srE2Rng(L$19,$B23)</f>
        <v>70885</v>
      </c>
    </row>
    <row r="24" spans="2:12">
      <c r="B24" s="27">
        <v>114</v>
      </c>
      <c r="C24" s="34">
        <f>[1]!srE2Rng(C$19,$B24)</f>
        <v>2189.6799999999998</v>
      </c>
      <c r="D24" s="29">
        <f>[1]!srE2Rng(D$19,$B24)</f>
        <v>2627.6800000000003</v>
      </c>
      <c r="E24" s="29">
        <f>[1]!srE2Rng(E$19,$B24)</f>
        <v>3672.88</v>
      </c>
      <c r="F24" s="29">
        <f>[1]!srE2Rng(F$19,$B24)</f>
        <v>4608.4800000000005</v>
      </c>
      <c r="G24" s="29">
        <f>[1]!srE2Rng(G$19,$B24)</f>
        <v>6398.8</v>
      </c>
      <c r="H24" s="76">
        <f>[1]!srE2Rng(H$19,$B24)</f>
        <v>10643.2</v>
      </c>
      <c r="I24" s="76">
        <f>[1]!srE2Rng(I$19,$B24)</f>
        <v>17900.400000000001</v>
      </c>
      <c r="J24" s="29">
        <f>[1]!srE2Rng(J$19,$B24)</f>
        <v>52751.6</v>
      </c>
      <c r="K24" s="29">
        <f>[1]!srE2Rng(K$19,$B24)</f>
        <v>105665.60000000001</v>
      </c>
      <c r="L24" s="37">
        <f>[1]!srE2Rng(L$19,$B24)</f>
        <v>52770</v>
      </c>
    </row>
    <row r="25" spans="2:12">
      <c r="B25" s="42">
        <v>95</v>
      </c>
      <c r="C25" s="34">
        <f>[1]!srE2Rng(C$19,$B25)</f>
        <v>1661.1999999999998</v>
      </c>
      <c r="D25" s="29">
        <f>[1]!srE2Rng(D$19,$B25)</f>
        <v>1956.3000000000002</v>
      </c>
      <c r="E25" s="29">
        <f>[1]!srE2Rng(E$19,$B25)</f>
        <v>2709.4</v>
      </c>
      <c r="F25" s="29">
        <f>[1]!srE2Rng(F$19,$B25)</f>
        <v>3379.2000000000003</v>
      </c>
      <c r="G25" s="45">
        <f>[1]!srE2Rng(G$19,$B25)</f>
        <v>4668</v>
      </c>
      <c r="H25" s="76">
        <f>[1]!srE2Rng(H$19,$B25)</f>
        <v>7735</v>
      </c>
      <c r="I25" s="76">
        <f>[1]!srE2Rng(I$19,$B25)</f>
        <v>12982</v>
      </c>
      <c r="J25" s="50">
        <f>[1]!srE2Rng(J$19,$B25)</f>
        <v>38270</v>
      </c>
      <c r="K25" s="50">
        <f>[1]!srE2Rng(K$19,$B25)</f>
        <v>76780</v>
      </c>
      <c r="L25" s="51">
        <f>[1]!srE2Rng(L$19,$B25)</f>
        <v>38320</v>
      </c>
    </row>
    <row r="26" spans="2:12">
      <c r="B26" s="42">
        <v>70</v>
      </c>
      <c r="C26" s="34">
        <f>[1]!srE2Rng(C$19,$B26)</f>
        <v>1066</v>
      </c>
      <c r="D26" s="29">
        <f>[1]!srE2Rng(D$19,$B26)</f>
        <v>1206.6000000000001</v>
      </c>
      <c r="E26" s="45">
        <f>[1]!srE2Rng(E$19,$B26)</f>
        <v>1644.8</v>
      </c>
      <c r="F26" s="45">
        <f>[1]!srE2Rng(F$19,$B26)</f>
        <v>2019.6000000000001</v>
      </c>
      <c r="G26" s="76">
        <f>[1]!srE2Rng(G$19,$B26)</f>
        <v>2766</v>
      </c>
      <c r="H26" s="76">
        <f>[1]!srE2Rng(H$19,$B26)</f>
        <v>4500</v>
      </c>
      <c r="I26" s="76">
        <f>[1]!srE2Rng(I$19,$B26)</f>
        <v>7553.9999999999991</v>
      </c>
      <c r="J26" s="50">
        <f>[1]!srE2Rng(J$19,$B26)</f>
        <v>22292</v>
      </c>
      <c r="K26" s="50">
        <f>[1]!srE2Rng(K$19,$B26)</f>
        <v>44650</v>
      </c>
      <c r="L26" s="51">
        <f>[1]!srE2Rng(L$19,$B26)</f>
        <v>22290</v>
      </c>
    </row>
    <row r="27" spans="2:12">
      <c r="B27" s="27">
        <v>50</v>
      </c>
      <c r="C27" s="34">
        <f>[1]!srE2Rng(C$19,$B27)</f>
        <v>667.83999999999992</v>
      </c>
      <c r="D27" s="29">
        <f>[1]!srE2Rng(D$19,$B27)</f>
        <v>721.68500000000006</v>
      </c>
      <c r="E27" s="76">
        <f>[1]!srE2Rng(E$19,$B27)</f>
        <v>959.62400000000002</v>
      </c>
      <c r="F27" s="76">
        <f>[1]!srE2Rng(F$19,$B27)</f>
        <v>1154</v>
      </c>
      <c r="G27" s="76">
        <f>[1]!srE2Rng(G$19,$B27)</f>
        <v>1560</v>
      </c>
      <c r="H27" s="76">
        <f>[1]!srE2Rng(H$19,$B27)</f>
        <v>2480</v>
      </c>
      <c r="I27" s="76">
        <f>[1]!srE2Rng(I$19,$B27)</f>
        <v>4140</v>
      </c>
      <c r="J27" s="29">
        <f>[1]!srE2Rng(J$19,$B27)</f>
        <v>12240</v>
      </c>
      <c r="K27" s="29">
        <f>[1]!srE2Rng(K$19,$B27)</f>
        <v>24550</v>
      </c>
      <c r="L27" s="37">
        <f>[1]!srE2Rng(L$19,$B27)</f>
        <v>12260</v>
      </c>
    </row>
    <row r="28" spans="2:12">
      <c r="B28" s="42">
        <v>36</v>
      </c>
      <c r="C28" s="34">
        <f>[1]!srE2Rng(C$19,$B28)</f>
        <v>435.04671999999999</v>
      </c>
      <c r="D28" s="45">
        <f>[1]!srE2Rng(D$19,$B28)</f>
        <v>447.08944000000002</v>
      </c>
      <c r="E28" s="76">
        <f>[1]!srE2Rng(E$19,$B28)</f>
        <v>574.85095999999999</v>
      </c>
      <c r="F28" s="76">
        <f>[1]!srE2Rng(F$19,$B28)</f>
        <v>678.84343999999999</v>
      </c>
      <c r="G28" s="76">
        <f>[1]!srE2Rng(G$19,$B28)</f>
        <v>908.11199999999997</v>
      </c>
      <c r="H28" s="76">
        <f>[1]!srE2Rng(H$19,$B28)</f>
        <v>1400</v>
      </c>
      <c r="I28" s="76">
        <f>[1]!srE2Rng(I$19,$B28)</f>
        <v>2310.7999999999997</v>
      </c>
      <c r="J28" s="50">
        <f>[1]!srE2Rng(J$19,$B28)</f>
        <v>6820</v>
      </c>
      <c r="K28" s="50">
        <f>[1]!srE2Rng(K$19,$B28)</f>
        <v>13708</v>
      </c>
      <c r="L28" s="51">
        <f>[1]!srE2Rng(L$19,$B28)</f>
        <v>6836</v>
      </c>
    </row>
    <row r="29" spans="2:12">
      <c r="B29" s="42">
        <v>10</v>
      </c>
      <c r="C29" s="78">
        <f>[1]!srE2Rng(C$19,$B29)</f>
        <v>106.9816</v>
      </c>
      <c r="D29" s="76">
        <f>[1]!srE2Rng(D$19,$B29)</f>
        <v>94.153999999999996</v>
      </c>
      <c r="E29" s="76">
        <f>[1]!srE2Rng(E$19,$B29)</f>
        <v>103.9</v>
      </c>
      <c r="F29" s="76">
        <f>[1]!srE2Rng(F$19,$B29)</f>
        <v>106.242</v>
      </c>
      <c r="G29" s="76">
        <f>[1]!srE2Rng(G$19,$B29)</f>
        <v>130.05000000000001</v>
      </c>
      <c r="H29" s="76">
        <f>[1]!srE2Rng(H$19,$B29)</f>
        <v>162.85</v>
      </c>
      <c r="I29" s="76">
        <f>[1]!srE2Rng(I$19,$B29)</f>
        <v>245.35</v>
      </c>
      <c r="J29" s="50">
        <f>[1]!srE2Rng(J$19,$B29)</f>
        <v>711.68</v>
      </c>
      <c r="K29" s="50">
        <f>[1]!srE2Rng(K$19,$B29)</f>
        <v>1430</v>
      </c>
      <c r="L29" s="51">
        <f>[1]!srE2Rng(L$19,$B29)</f>
        <v>713.38</v>
      </c>
    </row>
    <row r="30" spans="2:12" ht="13.8" thickBot="1">
      <c r="B30" s="28">
        <v>5</v>
      </c>
      <c r="C30" s="38">
        <f>[1]!srE2Rng(C$19,$B30)</f>
        <v>59.155999999999999</v>
      </c>
      <c r="D30" s="77">
        <f>[1]!srE2Rng(D$19,$B30)</f>
        <v>50.366</v>
      </c>
      <c r="E30" s="77">
        <f>[1]!srE2Rng(E$19,$B30)</f>
        <v>51.637999999999998</v>
      </c>
      <c r="F30" s="77">
        <f>[1]!srE2Rng(F$19,$B30)</f>
        <v>47.878</v>
      </c>
      <c r="G30" s="77">
        <f>[1]!srE2Rng(G$19,$B30)</f>
        <v>54.45</v>
      </c>
      <c r="H30" s="77">
        <f>[1]!srE2Rng(H$19,$B30)</f>
        <v>60.86</v>
      </c>
      <c r="I30" s="77">
        <f>[1]!srE2Rng(I$19,$B30)</f>
        <v>82.12</v>
      </c>
      <c r="J30" s="39">
        <f>[1]!srE2Rng(J$19,$B30)</f>
        <v>217.26</v>
      </c>
      <c r="K30" s="39">
        <f>[1]!srE2Rng(K$19,$B30)</f>
        <v>435.3</v>
      </c>
      <c r="L30" s="40">
        <f>[1]!srE2Rng(L$19,$B30)</f>
        <v>217.12</v>
      </c>
    </row>
    <row r="32" spans="2:12">
      <c r="B32" s="65" t="s">
        <v>246</v>
      </c>
      <c r="C32" s="57" t="s">
        <v>272</v>
      </c>
      <c r="D32" s="60">
        <f>[1]!srInfoTrgDens(D33)</f>
        <v>6.1</v>
      </c>
      <c r="E32" s="22" t="s">
        <v>258</v>
      </c>
    </row>
    <row r="33" spans="2:12">
      <c r="B33" s="54" t="s">
        <v>248</v>
      </c>
      <c r="C33" s="70" t="str">
        <f t="shared" ref="C33:L33" si="10">"srim"&amp;C36&amp;"_"&amp;$C32</f>
        <v>srim208Pb_GaN</v>
      </c>
      <c r="D33" s="70" t="str">
        <f t="shared" si="10"/>
        <v>srim129Xe_GaN</v>
      </c>
      <c r="E33" s="70" t="str">
        <f t="shared" si="10"/>
        <v>srim84Kr_GaN</v>
      </c>
      <c r="F33" s="70" t="str">
        <f t="shared" si="10"/>
        <v>srim56Fe_GaN</v>
      </c>
      <c r="G33" s="70" t="str">
        <f t="shared" si="10"/>
        <v>srim40Ar_GaN</v>
      </c>
      <c r="H33" s="70" t="str">
        <f t="shared" si="10"/>
        <v>srim20Ne_GaN</v>
      </c>
      <c r="I33" s="70" t="str">
        <f t="shared" si="10"/>
        <v>srim12C_GaN</v>
      </c>
      <c r="J33" s="70" t="str">
        <f t="shared" si="10"/>
        <v>srim4He_GaN</v>
      </c>
      <c r="K33" s="70" t="str">
        <f t="shared" si="10"/>
        <v>srim2H_GaN</v>
      </c>
      <c r="L33" s="70" t="str">
        <f t="shared" si="10"/>
        <v>srim1H_GaN</v>
      </c>
    </row>
    <row r="34" spans="2:12" ht="5.4" customHeight="1" thickBot="1"/>
    <row r="35" spans="2:12" ht="16.8" thickBot="1">
      <c r="B35" s="52" t="s">
        <v>235</v>
      </c>
      <c r="C35" s="61" t="s">
        <v>261</v>
      </c>
      <c r="D35" s="30"/>
      <c r="E35" s="30"/>
      <c r="F35" s="30"/>
      <c r="G35" s="30"/>
      <c r="H35" s="73" t="str">
        <f>[1]!srInfoTrgNameL(D33)</f>
        <v>Gallium Nitride (ICRU-462)</v>
      </c>
      <c r="I35" s="30"/>
      <c r="J35" s="62"/>
      <c r="K35" s="62" t="s">
        <v>262</v>
      </c>
      <c r="L35" s="31"/>
    </row>
    <row r="36" spans="2:12" ht="13.8" thickBot="1">
      <c r="B36" s="53" t="s">
        <v>236</v>
      </c>
      <c r="C36" s="33" t="s">
        <v>237</v>
      </c>
      <c r="D36" s="43" t="s">
        <v>238</v>
      </c>
      <c r="E36" s="43" t="s">
        <v>273</v>
      </c>
      <c r="F36" s="75" t="s">
        <v>239</v>
      </c>
      <c r="G36" s="43" t="s">
        <v>240</v>
      </c>
      <c r="H36" s="75" t="s">
        <v>241</v>
      </c>
      <c r="I36" s="43" t="s">
        <v>242</v>
      </c>
      <c r="J36" s="46" t="s">
        <v>243</v>
      </c>
      <c r="K36" s="46" t="s">
        <v>244</v>
      </c>
      <c r="L36" s="47" t="s">
        <v>245</v>
      </c>
    </row>
    <row r="37" spans="2:12">
      <c r="B37" s="41">
        <v>135</v>
      </c>
      <c r="C37" s="35">
        <f>[1]!srE2Rng(C$33,$B37)</f>
        <v>1271.7600000000002</v>
      </c>
      <c r="D37" s="36">
        <f>[1]!srE2Rng(D$33,$B37)</f>
        <v>1552.2500000000002</v>
      </c>
      <c r="E37" s="36">
        <f>[1]!srE2Rng(E$33,$B37)</f>
        <v>2188.7999999999997</v>
      </c>
      <c r="F37" s="36">
        <f>[1]!srE2Rng(F$33,$B37)</f>
        <v>2761.6</v>
      </c>
      <c r="G37" s="36">
        <f>[1]!srE2Rng(G$33,$B37)</f>
        <v>3840</v>
      </c>
      <c r="H37" s="44">
        <f>[1]!srE2Rng(H$33,$B37)</f>
        <v>6408</v>
      </c>
      <c r="I37" s="44">
        <f>[1]!srE2Rng(I$33,$B37)</f>
        <v>10774</v>
      </c>
      <c r="J37" s="48">
        <f>[1]!srE2Rng(J$33,$B37)</f>
        <v>31638.000000000004</v>
      </c>
      <c r="K37" s="48">
        <f>[1]!srE2Rng(K$33,$B37)</f>
        <v>63342</v>
      </c>
      <c r="L37" s="49">
        <f>[1]!srE2Rng(L$33,$B37)</f>
        <v>31580</v>
      </c>
    </row>
    <row r="38" spans="2:12">
      <c r="B38" s="27">
        <v>114</v>
      </c>
      <c r="C38" s="34">
        <f>[1]!srE2Rng(C$33,$B38)</f>
        <v>989.93792000000008</v>
      </c>
      <c r="D38" s="29">
        <f>[1]!srE2Rng(D$33,$B38)</f>
        <v>1184.72</v>
      </c>
      <c r="E38" s="29">
        <f>[1]!srE2Rng(E$33,$B38)</f>
        <v>1651.28</v>
      </c>
      <c r="F38" s="29">
        <f>[1]!srE2Rng(F$33,$B38)</f>
        <v>2077.36</v>
      </c>
      <c r="G38" s="29">
        <f>[1]!srE2Rng(G$33,$B38)</f>
        <v>2876</v>
      </c>
      <c r="H38" s="76">
        <f>[1]!srE2Rng(H$33,$B38)</f>
        <v>4781.6000000000004</v>
      </c>
      <c r="I38" s="76">
        <f>[1]!srE2Rng(I$33,$B38)</f>
        <v>8036.8</v>
      </c>
      <c r="J38" s="29">
        <f>[1]!srE2Rng(J$33,$B38)</f>
        <v>23595.599999999999</v>
      </c>
      <c r="K38" s="29">
        <f>[1]!srE2Rng(K$33,$B38)</f>
        <v>47241.2</v>
      </c>
      <c r="L38" s="37">
        <f>[1]!srE2Rng(L$33,$B38)</f>
        <v>23558</v>
      </c>
    </row>
    <row r="39" spans="2:12">
      <c r="B39" s="42">
        <v>95</v>
      </c>
      <c r="C39" s="34">
        <f>[1]!srE2Rng(C$33,$B39)</f>
        <v>756.4215999999999</v>
      </c>
      <c r="D39" s="29">
        <f>[1]!srE2Rng(D$33,$B39)</f>
        <v>888.30230000000006</v>
      </c>
      <c r="E39" s="29">
        <f>[1]!srE2Rng(E$33,$B39)</f>
        <v>1225.2446</v>
      </c>
      <c r="F39" s="29">
        <f>[1]!srE2Rng(F$33,$B39)</f>
        <v>1527.2</v>
      </c>
      <c r="G39" s="45">
        <f>[1]!srE2Rng(G$33,$B39)</f>
        <v>2108</v>
      </c>
      <c r="H39" s="76">
        <f>[1]!srE2Rng(H$33,$B39)</f>
        <v>3485</v>
      </c>
      <c r="I39" s="76">
        <f>[1]!srE2Rng(I$33,$B39)</f>
        <v>5850</v>
      </c>
      <c r="J39" s="50">
        <f>[1]!srE2Rng(J$33,$B39)</f>
        <v>17160</v>
      </c>
      <c r="K39" s="50">
        <f>[1]!srE2Rng(K$33,$B39)</f>
        <v>34400</v>
      </c>
      <c r="L39" s="51">
        <f>[1]!srE2Rng(L$33,$B39)</f>
        <v>17145</v>
      </c>
    </row>
    <row r="40" spans="2:12">
      <c r="B40" s="42">
        <v>70</v>
      </c>
      <c r="C40" s="34">
        <f>[1]!srE2Rng(C$33,$B40)</f>
        <v>489.63279999999997</v>
      </c>
      <c r="D40" s="29">
        <f>[1]!srE2Rng(D$33,$B40)</f>
        <v>552.85530000000006</v>
      </c>
      <c r="E40" s="45">
        <f>[1]!srE2Rng(E$33,$B40)</f>
        <v>750.5412</v>
      </c>
      <c r="F40" s="45">
        <f>[1]!srE2Rng(F$33,$B40)</f>
        <v>919.7192</v>
      </c>
      <c r="G40" s="76">
        <f>[1]!srE2Rng(G$33,$B40)</f>
        <v>1258</v>
      </c>
      <c r="H40" s="76">
        <f>[1]!srE2Rng(H$33,$B40)</f>
        <v>2050</v>
      </c>
      <c r="I40" s="76">
        <f>[1]!srE2Rng(I$33,$B40)</f>
        <v>3427.9999999999995</v>
      </c>
      <c r="J40" s="50">
        <f>[1]!srE2Rng(J$33,$B40)</f>
        <v>10040</v>
      </c>
      <c r="K40" s="50">
        <f>[1]!srE2Rng(K$33,$B40)</f>
        <v>20090</v>
      </c>
      <c r="L40" s="51">
        <f>[1]!srE2Rng(L$33,$B40)</f>
        <v>10020</v>
      </c>
    </row>
    <row r="41" spans="2:12">
      <c r="B41" s="27">
        <v>50</v>
      </c>
      <c r="C41" s="34">
        <f>[1]!srE2Rng(C$33,$B41)</f>
        <v>311.30199999999996</v>
      </c>
      <c r="D41" s="29">
        <f>[1]!srE2Rng(D$33,$B41)</f>
        <v>335.02100000000002</v>
      </c>
      <c r="E41" s="76">
        <f>[1]!srE2Rng(E$33,$B41)</f>
        <v>443.55399999999997</v>
      </c>
      <c r="F41" s="76">
        <f>[1]!srE2Rng(F$33,$B41)</f>
        <v>533.31000000000006</v>
      </c>
      <c r="G41" s="76">
        <f>[1]!srE2Rng(G$33,$B41)</f>
        <v>719.91</v>
      </c>
      <c r="H41" s="76">
        <f>[1]!srE2Rng(H$33,$B41)</f>
        <v>1140</v>
      </c>
      <c r="I41" s="76">
        <f>[1]!srE2Rng(I$33,$B41)</f>
        <v>1900</v>
      </c>
      <c r="J41" s="29">
        <f>[1]!srE2Rng(J$33,$B41)</f>
        <v>5540</v>
      </c>
      <c r="K41" s="29">
        <f>[1]!srE2Rng(K$33,$B41)</f>
        <v>11110</v>
      </c>
      <c r="L41" s="37">
        <f>[1]!srE2Rng(L$33,$B41)</f>
        <v>5540</v>
      </c>
    </row>
    <row r="42" spans="2:12">
      <c r="B42" s="42">
        <v>36</v>
      </c>
      <c r="C42" s="34">
        <f>[1]!srE2Rng(C$33,$B42)</f>
        <v>206.614</v>
      </c>
      <c r="D42" s="45">
        <f>[1]!srE2Rng(D$33,$B42)</f>
        <v>211.53408000000002</v>
      </c>
      <c r="E42" s="76">
        <f>[1]!srE2Rng(E$33,$B42)</f>
        <v>270.96007999999995</v>
      </c>
      <c r="F42" s="76">
        <f>[1]!srE2Rng(F$33,$B42)</f>
        <v>319.03639999999996</v>
      </c>
      <c r="G42" s="76">
        <f>[1]!srE2Rng(G$33,$B42)</f>
        <v>425.94</v>
      </c>
      <c r="H42" s="76">
        <f>[1]!srE2Rng(H$33,$B42)</f>
        <v>653.79000000000008</v>
      </c>
      <c r="I42" s="76">
        <f>[1]!srE2Rng(I$33,$B42)</f>
        <v>1075.4692</v>
      </c>
      <c r="J42" s="50">
        <f>[1]!srE2Rng(J$33,$B42)</f>
        <v>3106</v>
      </c>
      <c r="K42" s="50">
        <f>[1]!srE2Rng(K$33,$B42)</f>
        <v>6244</v>
      </c>
      <c r="L42" s="51">
        <f>[1]!srE2Rng(L$33,$B42)</f>
        <v>3102</v>
      </c>
    </row>
    <row r="43" spans="2:12">
      <c r="B43" s="42">
        <v>10</v>
      </c>
      <c r="C43" s="78">
        <f>[1]!srE2Rng(C$33,$B43)</f>
        <v>53.862400000000001</v>
      </c>
      <c r="D43" s="76">
        <f>[1]!srE2Rng(D$33,$B43)</f>
        <v>47.41</v>
      </c>
      <c r="E43" s="76">
        <f>[1]!srE2Rng(E$33,$B43)</f>
        <v>52.1</v>
      </c>
      <c r="F43" s="76">
        <f>[1]!srE2Rng(F$33,$B43)</f>
        <v>53.012000000000008</v>
      </c>
      <c r="G43" s="76">
        <f>[1]!srE2Rng(G$33,$B43)</f>
        <v>64.599999999999994</v>
      </c>
      <c r="H43" s="76">
        <f>[1]!srE2Rng(H$33,$B43)</f>
        <v>80.37</v>
      </c>
      <c r="I43" s="76">
        <f>[1]!srE2Rng(I$33,$B43)</f>
        <v>120.5</v>
      </c>
      <c r="J43" s="50">
        <f>[1]!srE2Rng(J$33,$B43)</f>
        <v>334.8</v>
      </c>
      <c r="K43" s="50">
        <f>[1]!srE2Rng(K$33,$B43)</f>
        <v>672.35</v>
      </c>
      <c r="L43" s="51">
        <f>[1]!srE2Rng(L$33,$B43)</f>
        <v>334.69</v>
      </c>
    </row>
    <row r="44" spans="2:12" ht="13.8" thickBot="1">
      <c r="B44" s="28">
        <v>5</v>
      </c>
      <c r="C44" s="38">
        <f>[1]!srE2Rng(C$33,$B44)</f>
        <v>30.648</v>
      </c>
      <c r="D44" s="77">
        <f>[1]!srE2Rng(D$33,$B44)</f>
        <v>26.154999999999998</v>
      </c>
      <c r="E44" s="77">
        <f>[1]!srE2Rng(E$33,$B44)</f>
        <v>26.734000000000002</v>
      </c>
      <c r="F44" s="77">
        <f>[1]!srE2Rng(F$33,$B44)</f>
        <v>24.696000000000002</v>
      </c>
      <c r="G44" s="77">
        <f>[1]!srE2Rng(G$33,$B44)</f>
        <v>27.92</v>
      </c>
      <c r="H44" s="77">
        <f>[1]!srE2Rng(H$33,$B44)</f>
        <v>30.9</v>
      </c>
      <c r="I44" s="77">
        <f>[1]!srE2Rng(I$33,$B44)</f>
        <v>41.36</v>
      </c>
      <c r="J44" s="39">
        <f>[1]!srE2Rng(J$33,$B44)</f>
        <v>105.05</v>
      </c>
      <c r="K44" s="39">
        <f>[1]!srE2Rng(K$33,$B44)</f>
        <v>210.31</v>
      </c>
      <c r="L44" s="40">
        <f>[1]!srE2Rng(L$33,$B44)</f>
        <v>104.61</v>
      </c>
    </row>
    <row r="46" spans="2:12">
      <c r="B46" s="65" t="s">
        <v>246</v>
      </c>
      <c r="C46" s="57" t="s">
        <v>255</v>
      </c>
      <c r="D46" s="59">
        <f>[1]!srInfoTrgDens(D47)</f>
        <v>1.85</v>
      </c>
      <c r="E46" s="22" t="s">
        <v>258</v>
      </c>
    </row>
    <row r="47" spans="2:12">
      <c r="B47" s="54" t="s">
        <v>248</v>
      </c>
      <c r="C47" s="70" t="str">
        <f>"srim"&amp;C50&amp;"_"&amp;$C46</f>
        <v>srim208Pb_Epoxy</v>
      </c>
      <c r="D47" s="70" t="str">
        <f t="shared" ref="D47" si="11">"srim"&amp;D50&amp;"_"&amp;$C46</f>
        <v>srim129Xe_Epoxy</v>
      </c>
      <c r="E47" s="70" t="str">
        <f t="shared" ref="E47" si="12">"srim"&amp;E50&amp;"_"&amp;$C46</f>
        <v>srim84Kr_Epoxy</v>
      </c>
      <c r="F47" s="70" t="str">
        <f t="shared" ref="F47" si="13">"srim"&amp;F50&amp;"_"&amp;$C46</f>
        <v>srim56Fe_Epoxy</v>
      </c>
      <c r="G47" s="70" t="str">
        <f t="shared" ref="G47" si="14">"srim"&amp;G50&amp;"_"&amp;$C46</f>
        <v>srim40Ar_Epoxy</v>
      </c>
      <c r="H47" s="70" t="str">
        <f t="shared" ref="H47" si="15">"srim"&amp;H50&amp;"_"&amp;$C46</f>
        <v>srim20Ne_Epoxy</v>
      </c>
      <c r="I47" s="70" t="str">
        <f t="shared" ref="I47" si="16">"srim"&amp;I50&amp;"_"&amp;$C46</f>
        <v>srim12C_Epoxy</v>
      </c>
      <c r="J47" s="70" t="str">
        <f t="shared" ref="J47" si="17">"srim"&amp;J50&amp;"_"&amp;$C46</f>
        <v>srim4He_Epoxy</v>
      </c>
      <c r="K47" s="70" t="str">
        <f t="shared" ref="K47" si="18">"srim"&amp;K50&amp;"_"&amp;$C46</f>
        <v>srim2H_Epoxy</v>
      </c>
      <c r="L47" s="70" t="str">
        <f t="shared" ref="L47" si="19">"srim"&amp;L50&amp;"_"&amp;$C46</f>
        <v>srim1H_Epoxy</v>
      </c>
    </row>
    <row r="48" spans="2:12" ht="5.4" customHeight="1" thickBot="1"/>
    <row r="49" spans="2:12" ht="16.8" thickBot="1">
      <c r="B49" s="52" t="s">
        <v>235</v>
      </c>
      <c r="C49" s="61" t="s">
        <v>261</v>
      </c>
      <c r="D49" s="30"/>
      <c r="E49" s="30"/>
      <c r="F49" s="30"/>
      <c r="G49" s="30"/>
      <c r="H49" s="32" t="str">
        <f>[1]!srInfoTrgNameL(D47)</f>
        <v>Epoxy (molded)</v>
      </c>
      <c r="I49" s="30"/>
      <c r="J49" s="62"/>
      <c r="K49" s="62" t="s">
        <v>262</v>
      </c>
      <c r="L49" s="31"/>
    </row>
    <row r="50" spans="2:12" ht="13.8" thickBot="1">
      <c r="B50" s="53" t="s">
        <v>236</v>
      </c>
      <c r="C50" s="33" t="s">
        <v>237</v>
      </c>
      <c r="D50" s="43" t="s">
        <v>238</v>
      </c>
      <c r="E50" s="43" t="s">
        <v>273</v>
      </c>
      <c r="F50" s="75" t="s">
        <v>239</v>
      </c>
      <c r="G50" s="43" t="s">
        <v>240</v>
      </c>
      <c r="H50" s="75" t="s">
        <v>241</v>
      </c>
      <c r="I50" s="43" t="s">
        <v>242</v>
      </c>
      <c r="J50" s="46" t="s">
        <v>243</v>
      </c>
      <c r="K50" s="46" t="s">
        <v>244</v>
      </c>
      <c r="L50" s="47" t="s">
        <v>245</v>
      </c>
    </row>
    <row r="51" spans="2:12">
      <c r="B51" s="41">
        <v>135</v>
      </c>
      <c r="C51" s="35">
        <f>[1]!srE2Rng(C$47,$B51)</f>
        <v>2895.1200000000003</v>
      </c>
      <c r="D51" s="36">
        <f>[1]!srE2Rng(D$47,$B51)</f>
        <v>3546.9500000000003</v>
      </c>
      <c r="E51" s="36">
        <f>[1]!srE2Rng(E$47,$B51)</f>
        <v>4994.9999999999991</v>
      </c>
      <c r="F51" s="36">
        <f>[1]!srE2Rng(F$47,$B51)</f>
        <v>6330.8</v>
      </c>
      <c r="G51" s="36">
        <f>[1]!srE2Rng(G$47,$B51)</f>
        <v>8802</v>
      </c>
      <c r="H51" s="44">
        <f>[1]!srE2Rng(H$47,$B51)</f>
        <v>14720</v>
      </c>
      <c r="I51" s="44">
        <f>[1]!srE2Rng(I$47,$B51)</f>
        <v>24775.999999999996</v>
      </c>
      <c r="J51" s="48">
        <f>[1]!srE2Rng(J$47,$B51)</f>
        <v>72962</v>
      </c>
      <c r="K51" s="48">
        <f>[1]!srE2Rng(K$47,$B51)</f>
        <v>146188</v>
      </c>
      <c r="L51" s="49">
        <f>[1]!srE2Rng(L$47,$B51)</f>
        <v>73055</v>
      </c>
    </row>
    <row r="52" spans="2:12">
      <c r="B52" s="27">
        <v>114</v>
      </c>
      <c r="C52" s="34">
        <f>[1]!srE2Rng(C$47,$B52)</f>
        <v>2234.5280000000002</v>
      </c>
      <c r="D52" s="29">
        <f>[1]!srE2Rng(D$47,$B52)</f>
        <v>2684.7400000000002</v>
      </c>
      <c r="E52" s="29">
        <f>[1]!srE2Rng(E$47,$B52)</f>
        <v>3760.16</v>
      </c>
      <c r="F52" s="29">
        <f>[1]!srE2Rng(F$47,$B52)</f>
        <v>4716.16</v>
      </c>
      <c r="G52" s="29">
        <f>[1]!srE2Rng(G$47,$B52)</f>
        <v>6554.8</v>
      </c>
      <c r="H52" s="76">
        <f>[1]!srE2Rng(H$47,$B52)</f>
        <v>10912.8</v>
      </c>
      <c r="I52" s="76">
        <f>[1]!srE2Rng(I$47,$B52)</f>
        <v>18364.8</v>
      </c>
      <c r="J52" s="29">
        <f>[1]!srE2Rng(J$47,$B52)</f>
        <v>54119.6</v>
      </c>
      <c r="K52" s="29">
        <f>[1]!srE2Rng(K$47,$B52)</f>
        <v>108461.6</v>
      </c>
      <c r="L52" s="37">
        <f>[1]!srE2Rng(L$47,$B52)</f>
        <v>54212</v>
      </c>
    </row>
    <row r="53" spans="2:12">
      <c r="B53" s="42">
        <v>95</v>
      </c>
      <c r="C53" s="34">
        <f>[1]!srE2Rng(C$47,$B53)</f>
        <v>1689.9999999999998</v>
      </c>
      <c r="D53" s="29">
        <f>[1]!srE2Rng(D$47,$B53)</f>
        <v>1996.3000000000002</v>
      </c>
      <c r="E53" s="29">
        <f>[1]!srE2Rng(E$47,$B53)</f>
        <v>2768.7999999999997</v>
      </c>
      <c r="F53" s="29">
        <f>[1]!srE2Rng(F$47,$B53)</f>
        <v>3452</v>
      </c>
      <c r="G53" s="45">
        <f>[1]!srE2Rng(G$47,$B53)</f>
        <v>4762</v>
      </c>
      <c r="H53" s="76">
        <f>[1]!srE2Rng(H$47,$B53)</f>
        <v>7900</v>
      </c>
      <c r="I53" s="76">
        <f>[1]!srE2Rng(I$47,$B53)</f>
        <v>13266</v>
      </c>
      <c r="J53" s="50">
        <f>[1]!srE2Rng(J$47,$B53)</f>
        <v>39122</v>
      </c>
      <c r="K53" s="50">
        <f>[1]!srE2Rng(K$47,$B53)</f>
        <v>78515</v>
      </c>
      <c r="L53" s="51">
        <f>[1]!srE2Rng(L$47,$B53)</f>
        <v>39225</v>
      </c>
    </row>
    <row r="54" spans="2:12">
      <c r="B54" s="42">
        <v>70</v>
      </c>
      <c r="C54" s="34">
        <f>[1]!srE2Rng(C$47,$B54)</f>
        <v>1071.6000000000001</v>
      </c>
      <c r="D54" s="29">
        <f>[1]!srE2Rng(D$47,$B54)</f>
        <v>1216.6000000000001</v>
      </c>
      <c r="E54" s="45">
        <f>[1]!srE2Rng(E$47,$B54)</f>
        <v>1664.8</v>
      </c>
      <c r="F54" s="45">
        <f>[1]!srE2Rng(F$47,$B54)</f>
        <v>2039.6000000000001</v>
      </c>
      <c r="G54" s="76">
        <f>[1]!srE2Rng(G$47,$B54)</f>
        <v>2798</v>
      </c>
      <c r="H54" s="76">
        <f>[1]!srE2Rng(H$47,$B54)</f>
        <v>4570</v>
      </c>
      <c r="I54" s="76">
        <f>[1]!srE2Rng(I$47,$B54)</f>
        <v>7673.9999999999991</v>
      </c>
      <c r="J54" s="50">
        <f>[1]!srE2Rng(J$47,$B54)</f>
        <v>22632</v>
      </c>
      <c r="K54" s="50">
        <f>[1]!srE2Rng(K$47,$B54)</f>
        <v>45340</v>
      </c>
      <c r="L54" s="51">
        <f>[1]!srE2Rng(L$47,$B54)</f>
        <v>22660</v>
      </c>
    </row>
    <row r="55" spans="2:12">
      <c r="B55" s="27">
        <v>50</v>
      </c>
      <c r="C55" s="34">
        <f>[1]!srE2Rng(C$47,$B55)</f>
        <v>663.3839999999999</v>
      </c>
      <c r="D55" s="29">
        <f>[1]!srE2Rng(D$47,$B55)</f>
        <v>719.55200000000013</v>
      </c>
      <c r="E55" s="76">
        <f>[1]!srE2Rng(E$47,$B55)</f>
        <v>958.66399999999999</v>
      </c>
      <c r="F55" s="76">
        <f>[1]!srE2Rng(F$47,$B55)</f>
        <v>1156</v>
      </c>
      <c r="G55" s="76">
        <f>[1]!srE2Rng(G$47,$B55)</f>
        <v>1570</v>
      </c>
      <c r="H55" s="76">
        <f>[1]!srE2Rng(H$47,$B55)</f>
        <v>2500</v>
      </c>
      <c r="I55" s="76">
        <f>[1]!srE2Rng(I$47,$B55)</f>
        <v>4160</v>
      </c>
      <c r="J55" s="29">
        <f>[1]!srE2Rng(J$47,$B55)</f>
        <v>12320</v>
      </c>
      <c r="K55" s="29">
        <f>[1]!srE2Rng(K$47,$B55)</f>
        <v>24710</v>
      </c>
      <c r="L55" s="37">
        <f>[1]!srE2Rng(L$47,$B55)</f>
        <v>12350</v>
      </c>
    </row>
    <row r="56" spans="2:12">
      <c r="B56" s="42">
        <v>36</v>
      </c>
      <c r="C56" s="34">
        <f>[1]!srE2Rng(C$47,$B56)</f>
        <v>426.36448000000001</v>
      </c>
      <c r="D56" s="45">
        <f>[1]!srE2Rng(D$47,$B56)</f>
        <v>439.95744000000002</v>
      </c>
      <c r="E56" s="76">
        <f>[1]!srE2Rng(E$47,$B56)</f>
        <v>567.78560000000004</v>
      </c>
      <c r="F56" s="76">
        <f>[1]!srE2Rng(F$47,$B56)</f>
        <v>672.39911999999993</v>
      </c>
      <c r="G56" s="76">
        <f>[1]!srE2Rng(G$47,$B56)</f>
        <v>900.92600000000004</v>
      </c>
      <c r="H56" s="76">
        <f>[1]!srE2Rng(H$47,$B56)</f>
        <v>1392</v>
      </c>
      <c r="I56" s="76">
        <f>[1]!srE2Rng(I$47,$B56)</f>
        <v>2300.7999999999997</v>
      </c>
      <c r="J56" s="50">
        <f>[1]!srE2Rng(J$47,$B56)</f>
        <v>6804</v>
      </c>
      <c r="K56" s="50">
        <f>[1]!srE2Rng(K$47,$B56)</f>
        <v>13670</v>
      </c>
      <c r="L56" s="51">
        <f>[1]!srE2Rng(L$47,$B56)</f>
        <v>6824</v>
      </c>
    </row>
    <row r="57" spans="2:12">
      <c r="B57" s="42">
        <v>10</v>
      </c>
      <c r="C57" s="78">
        <f>[1]!srE2Rng(C$47,$B57)</f>
        <v>98.202400000000011</v>
      </c>
      <c r="D57" s="76">
        <f>[1]!srE2Rng(D$47,$B57)</f>
        <v>86.692999999999998</v>
      </c>
      <c r="E57" s="76">
        <f>[1]!srE2Rng(E$47,$B57)</f>
        <v>96.256</v>
      </c>
      <c r="F57" s="76">
        <f>[1]!srE2Rng(F$47,$B57)</f>
        <v>99.012</v>
      </c>
      <c r="G57" s="76">
        <f>[1]!srE2Rng(G$47,$B57)</f>
        <v>121.7</v>
      </c>
      <c r="H57" s="76">
        <f>[1]!srE2Rng(H$47,$B57)</f>
        <v>153.24</v>
      </c>
      <c r="I57" s="76">
        <f>[1]!srE2Rng(I$47,$B57)</f>
        <v>232.04</v>
      </c>
      <c r="J57" s="50">
        <f>[1]!srE2Rng(J$47,$B57)</f>
        <v>672.28</v>
      </c>
      <c r="K57" s="50">
        <f>[1]!srE2Rng(K$47,$B57)</f>
        <v>1350</v>
      </c>
      <c r="L57" s="51">
        <f>[1]!srE2Rng(L$47,$B57)</f>
        <v>676.75</v>
      </c>
    </row>
    <row r="58" spans="2:12" ht="13.8" thickBot="1">
      <c r="B58" s="28">
        <v>5</v>
      </c>
      <c r="C58" s="38">
        <f>[1]!srE2Rng(C$47,$B58)</f>
        <v>51.868000000000002</v>
      </c>
      <c r="D58" s="77">
        <f>[1]!srE2Rng(D$47,$B58)</f>
        <v>44.277999999999999</v>
      </c>
      <c r="E58" s="77">
        <f>[1]!srE2Rng(E$47,$B58)</f>
        <v>45.625999999999998</v>
      </c>
      <c r="F58" s="77">
        <f>[1]!srE2Rng(F$47,$B58)</f>
        <v>42.462000000000003</v>
      </c>
      <c r="G58" s="77">
        <f>[1]!srE2Rng(G$47,$B58)</f>
        <v>48.44</v>
      </c>
      <c r="H58" s="77">
        <f>[1]!srE2Rng(H$47,$B58)</f>
        <v>54.39</v>
      </c>
      <c r="I58" s="77">
        <f>[1]!srE2Rng(I$47,$B58)</f>
        <v>73.819999999999993</v>
      </c>
      <c r="J58" s="39">
        <f>[1]!srE2Rng(J$47,$B58)</f>
        <v>197.3</v>
      </c>
      <c r="K58" s="39">
        <f>[1]!srE2Rng(K$47,$B58)</f>
        <v>398.7</v>
      </c>
      <c r="L58" s="40">
        <f>[1]!srE2Rng(L$47,$B58)</f>
        <v>199.19</v>
      </c>
    </row>
    <row r="60" spans="2:12">
      <c r="B60" s="65" t="s">
        <v>246</v>
      </c>
      <c r="C60" s="57" t="s">
        <v>257</v>
      </c>
      <c r="D60" s="60">
        <f>[1]!srInfoTrgDens(D61)</f>
        <v>2.3199999999999998</v>
      </c>
      <c r="E60" s="22" t="s">
        <v>258</v>
      </c>
    </row>
    <row r="61" spans="2:12">
      <c r="B61" s="54" t="s">
        <v>248</v>
      </c>
      <c r="C61" s="70" t="str">
        <f>"srim"&amp;C64&amp;"_"&amp;$C60</f>
        <v>srim208Pb_SiO2</v>
      </c>
      <c r="D61" s="70" t="str">
        <f t="shared" ref="D61" si="20">"srim"&amp;D64&amp;"_"&amp;$C60</f>
        <v>srim129Xe_SiO2</v>
      </c>
      <c r="E61" s="70" t="str">
        <f t="shared" ref="E61" si="21">"srim"&amp;E64&amp;"_"&amp;$C60</f>
        <v>srim84Kr_SiO2</v>
      </c>
      <c r="F61" s="70" t="str">
        <f t="shared" ref="F61" si="22">"srim"&amp;F64&amp;"_"&amp;$C60</f>
        <v>srim56Fe_SiO2</v>
      </c>
      <c r="G61" s="70" t="str">
        <f t="shared" ref="G61" si="23">"srim"&amp;G64&amp;"_"&amp;$C60</f>
        <v>srim40Ar_SiO2</v>
      </c>
      <c r="H61" s="70" t="str">
        <f t="shared" ref="H61" si="24">"srim"&amp;H64&amp;"_"&amp;$C60</f>
        <v>srim20Ne_SiO2</v>
      </c>
      <c r="I61" s="70" t="str">
        <f t="shared" ref="I61" si="25">"srim"&amp;I64&amp;"_"&amp;$C60</f>
        <v>srim12C_SiO2</v>
      </c>
      <c r="J61" s="70" t="str">
        <f t="shared" ref="J61" si="26">"srim"&amp;J64&amp;"_"&amp;$C60</f>
        <v>srim4He_SiO2</v>
      </c>
      <c r="K61" s="70" t="str">
        <f t="shared" ref="K61" si="27">"srim"&amp;K64&amp;"_"&amp;$C60</f>
        <v>srim2H_SiO2</v>
      </c>
      <c r="L61" s="70" t="str">
        <f t="shared" ref="L61" si="28">"srim"&amp;L64&amp;"_"&amp;$C60</f>
        <v>srim1H_SiO2</v>
      </c>
    </row>
    <row r="62" spans="2:12" ht="5.4" customHeight="1" thickBot="1"/>
    <row r="63" spans="2:12" ht="16.8" thickBot="1">
      <c r="B63" s="52" t="s">
        <v>235</v>
      </c>
      <c r="C63" s="61" t="s">
        <v>261</v>
      </c>
      <c r="D63" s="30"/>
      <c r="E63" s="30"/>
      <c r="F63" s="30"/>
      <c r="G63" s="30"/>
      <c r="H63" s="73" t="str">
        <f>[1]!srInfoTrgNameL(D61)</f>
        <v>SiO2-quartz (ICRU-245)</v>
      </c>
      <c r="I63" s="30"/>
      <c r="J63" s="62"/>
      <c r="K63" s="62" t="s">
        <v>262</v>
      </c>
      <c r="L63" s="31"/>
    </row>
    <row r="64" spans="2:12" ht="13.8" thickBot="1">
      <c r="B64" s="53" t="s">
        <v>236</v>
      </c>
      <c r="C64" s="33" t="s">
        <v>237</v>
      </c>
      <c r="D64" s="43" t="s">
        <v>238</v>
      </c>
      <c r="E64" s="43" t="s">
        <v>273</v>
      </c>
      <c r="F64" s="75" t="s">
        <v>239</v>
      </c>
      <c r="G64" s="43" t="s">
        <v>240</v>
      </c>
      <c r="H64" s="75" t="s">
        <v>241</v>
      </c>
      <c r="I64" s="43" t="s">
        <v>242</v>
      </c>
      <c r="J64" s="46" t="s">
        <v>243</v>
      </c>
      <c r="K64" s="46" t="s">
        <v>244</v>
      </c>
      <c r="L64" s="47" t="s">
        <v>245</v>
      </c>
    </row>
    <row r="65" spans="2:12">
      <c r="B65" s="41">
        <v>135</v>
      </c>
      <c r="C65" s="35">
        <f>[1]!srE2Rng(C$61,$B65)</f>
        <v>2695.84</v>
      </c>
      <c r="D65" s="36">
        <f>[1]!srE2Rng(D$61,$B65)</f>
        <v>3294.5000000000005</v>
      </c>
      <c r="E65" s="36">
        <f>[1]!srE2Rng(E$61,$B65)</f>
        <v>4634.5999999999995</v>
      </c>
      <c r="F65" s="36">
        <f>[1]!srE2Rng(F$61,$B65)</f>
        <v>5869.2</v>
      </c>
      <c r="G65" s="36">
        <f>[1]!srE2Rng(G$61,$B65)</f>
        <v>8164</v>
      </c>
      <c r="H65" s="44">
        <f>[1]!srE2Rng(H$61,$B65)</f>
        <v>13646</v>
      </c>
      <c r="I65" s="44">
        <f>[1]!srE2Rng(I$61,$B65)</f>
        <v>22962</v>
      </c>
      <c r="J65" s="48">
        <f>[1]!srE2Rng(J$61,$B65)</f>
        <v>67626</v>
      </c>
      <c r="K65" s="48">
        <f>[1]!srE2Rng(K$61,$B65)</f>
        <v>135458</v>
      </c>
      <c r="L65" s="49">
        <f>[1]!srE2Rng(L$61,$B65)</f>
        <v>67655</v>
      </c>
    </row>
    <row r="66" spans="2:12">
      <c r="B66" s="27">
        <v>114</v>
      </c>
      <c r="C66" s="34">
        <f>[1]!srE2Rng(C$61,$B66)</f>
        <v>2079.9839999999999</v>
      </c>
      <c r="D66" s="29">
        <f>[1]!srE2Rng(D$61,$B66)</f>
        <v>2500.6200000000003</v>
      </c>
      <c r="E66" s="29">
        <f>[1]!srE2Rng(E$61,$B66)</f>
        <v>3501.36</v>
      </c>
      <c r="F66" s="29">
        <f>[1]!srE2Rng(F$61,$B66)</f>
        <v>4385.4400000000005</v>
      </c>
      <c r="G66" s="29">
        <f>[1]!srE2Rng(G$61,$B66)</f>
        <v>6092.8</v>
      </c>
      <c r="H66" s="76">
        <f>[1]!srE2Rng(H$61,$B66)</f>
        <v>10141.200000000001</v>
      </c>
      <c r="I66" s="76">
        <f>[1]!srE2Rng(I$61,$B66)</f>
        <v>17052.399999999998</v>
      </c>
      <c r="J66" s="29">
        <f>[1]!srE2Rng(J$61,$B66)</f>
        <v>50267.6</v>
      </c>
      <c r="K66" s="29">
        <f>[1]!srE2Rng(K$61,$B66)</f>
        <v>100707.6</v>
      </c>
      <c r="L66" s="37">
        <f>[1]!srE2Rng(L$61,$B66)</f>
        <v>50314</v>
      </c>
    </row>
    <row r="67" spans="2:12">
      <c r="B67" s="42">
        <v>95</v>
      </c>
      <c r="C67" s="34">
        <f>[1]!srE2Rng(C$61,$B67)</f>
        <v>1582.3999999999999</v>
      </c>
      <c r="D67" s="29">
        <f>[1]!srE2Rng(D$61,$B67)</f>
        <v>1863.7500000000002</v>
      </c>
      <c r="E67" s="29">
        <f>[1]!srE2Rng(E$61,$B67)</f>
        <v>2579.7999999999997</v>
      </c>
      <c r="F67" s="29">
        <f>[1]!srE2Rng(F$61,$B67)</f>
        <v>3216.4</v>
      </c>
      <c r="G67" s="45">
        <f>[1]!srE2Rng(G$61,$B67)</f>
        <v>4442</v>
      </c>
      <c r="H67" s="76">
        <f>[1]!srE2Rng(H$61,$B67)</f>
        <v>7354.9999999999991</v>
      </c>
      <c r="I67" s="76">
        <f>[1]!srE2Rng(I$61,$B67)</f>
        <v>12352</v>
      </c>
      <c r="J67" s="50">
        <f>[1]!srE2Rng(J$61,$B67)</f>
        <v>36412</v>
      </c>
      <c r="K67" s="50">
        <f>[1]!srE2Rng(K$61,$B67)</f>
        <v>73075</v>
      </c>
      <c r="L67" s="51">
        <f>[1]!srE2Rng(L$61,$B67)</f>
        <v>36485</v>
      </c>
    </row>
    <row r="68" spans="2:12">
      <c r="B68" s="42">
        <v>70</v>
      </c>
      <c r="C68" s="34">
        <f>[1]!srE2Rng(C$61,$B68)</f>
        <v>1007.6632000000001</v>
      </c>
      <c r="D68" s="29">
        <f>[1]!srE2Rng(D$61,$B68)</f>
        <v>1146</v>
      </c>
      <c r="E68" s="45">
        <f>[1]!srE2Rng(E$61,$B68)</f>
        <v>1559.6</v>
      </c>
      <c r="F68" s="45">
        <f>[1]!srE2Rng(F$61,$B68)</f>
        <v>1916</v>
      </c>
      <c r="G68" s="76">
        <f>[1]!srE2Rng(G$61,$B68)</f>
        <v>2622</v>
      </c>
      <c r="H68" s="76">
        <f>[1]!srE2Rng(H$61,$B68)</f>
        <v>4270</v>
      </c>
      <c r="I68" s="76">
        <f>[1]!srE2Rng(I$61,$B68)</f>
        <v>7171.9999999999991</v>
      </c>
      <c r="J68" s="50">
        <f>[1]!srE2Rng(J$61,$B68)</f>
        <v>21158</v>
      </c>
      <c r="K68" s="50">
        <f>[1]!srE2Rng(K$61,$B68)</f>
        <v>42390</v>
      </c>
      <c r="L68" s="51">
        <f>[1]!srE2Rng(L$61,$B68)</f>
        <v>21170</v>
      </c>
    </row>
    <row r="69" spans="2:12">
      <c r="B69" s="27">
        <v>50</v>
      </c>
      <c r="C69" s="34">
        <f>[1]!srE2Rng(C$61,$B69)</f>
        <v>630.08399999999995</v>
      </c>
      <c r="D69" s="29">
        <f>[1]!srE2Rng(D$61,$B69)</f>
        <v>681.54700000000003</v>
      </c>
      <c r="E69" s="76">
        <f>[1]!srE2Rng(E$61,$B69)</f>
        <v>906.07999999999993</v>
      </c>
      <c r="F69" s="76">
        <f>[1]!srE2Rng(F$61,$B69)</f>
        <v>1092</v>
      </c>
      <c r="G69" s="76">
        <f>[1]!srE2Rng(G$61,$B69)</f>
        <v>1480</v>
      </c>
      <c r="H69" s="76">
        <f>[1]!srE2Rng(H$61,$B69)</f>
        <v>2350</v>
      </c>
      <c r="I69" s="76">
        <f>[1]!srE2Rng(I$61,$B69)</f>
        <v>3920</v>
      </c>
      <c r="J69" s="29">
        <f>[1]!srE2Rng(J$61,$B69)</f>
        <v>11580</v>
      </c>
      <c r="K69" s="29">
        <f>[1]!srE2Rng(K$61,$B69)</f>
        <v>23230</v>
      </c>
      <c r="L69" s="37">
        <f>[1]!srE2Rng(L$61,$B69)</f>
        <v>11600</v>
      </c>
    </row>
    <row r="70" spans="2:12">
      <c r="B70" s="42">
        <v>36</v>
      </c>
      <c r="C70" s="34">
        <f>[1]!srE2Rng(C$61,$B70)</f>
        <v>408.93208000000004</v>
      </c>
      <c r="D70" s="45">
        <f>[1]!srE2Rng(D$61,$B70)</f>
        <v>420.67704000000003</v>
      </c>
      <c r="E70" s="76">
        <f>[1]!srE2Rng(E$61,$B70)</f>
        <v>541.23807999999997</v>
      </c>
      <c r="F70" s="76">
        <f>[1]!srE2Rng(F$61,$B70)</f>
        <v>639.41967999999997</v>
      </c>
      <c r="G70" s="76">
        <f>[1]!srE2Rng(G$61,$B70)</f>
        <v>855.48400000000004</v>
      </c>
      <c r="H70" s="76">
        <f>[1]!srE2Rng(H$61,$B70)</f>
        <v>1316</v>
      </c>
      <c r="I70" s="76">
        <f>[1]!srE2Rng(I$61,$B70)</f>
        <v>2178</v>
      </c>
      <c r="J70" s="50">
        <f>[1]!srE2Rng(J$61,$B70)</f>
        <v>6430</v>
      </c>
      <c r="K70" s="50">
        <f>[1]!srE2Rng(K$61,$B70)</f>
        <v>12924</v>
      </c>
      <c r="L70" s="51">
        <f>[1]!srE2Rng(L$61,$B70)</f>
        <v>6444</v>
      </c>
    </row>
    <row r="71" spans="2:12">
      <c r="B71" s="42">
        <v>10</v>
      </c>
      <c r="C71" s="78">
        <f>[1]!srE2Rng(C$61,$B71)</f>
        <v>99.573999999999998</v>
      </c>
      <c r="D71" s="76">
        <f>[1]!srE2Rng(D$61,$B71)</f>
        <v>87.708999999999989</v>
      </c>
      <c r="E71" s="76">
        <f>[1]!srE2Rng(E$61,$B71)</f>
        <v>96.832000000000008</v>
      </c>
      <c r="F71" s="76">
        <f>[1]!srE2Rng(F$61,$B71)</f>
        <v>99.024000000000001</v>
      </c>
      <c r="G71" s="76">
        <f>[1]!srE2Rng(G$61,$B71)</f>
        <v>121.18</v>
      </c>
      <c r="H71" s="76">
        <f>[1]!srE2Rng(H$61,$B71)</f>
        <v>151.68</v>
      </c>
      <c r="I71" s="76">
        <f>[1]!srE2Rng(I$61,$B71)</f>
        <v>228.46</v>
      </c>
      <c r="J71" s="50">
        <f>[1]!srE2Rng(J$61,$B71)</f>
        <v>657.8</v>
      </c>
      <c r="K71" s="50">
        <f>[1]!srE2Rng(K$61,$B71)</f>
        <v>1320</v>
      </c>
      <c r="L71" s="51">
        <f>[1]!srE2Rng(L$61,$B71)</f>
        <v>660.25</v>
      </c>
    </row>
    <row r="72" spans="2:12" ht="13.8" thickBot="1">
      <c r="B72" s="28">
        <v>5</v>
      </c>
      <c r="C72" s="38">
        <f>[1]!srE2Rng(C$61,$B72)</f>
        <v>55.152000000000001</v>
      </c>
      <c r="D72" s="77">
        <f>[1]!srE2Rng(D$61,$B72)</f>
        <v>47.044000000000004</v>
      </c>
      <c r="E72" s="77">
        <f>[1]!srE2Rng(E$61,$B72)</f>
        <v>48.302</v>
      </c>
      <c r="F72" s="77">
        <f>[1]!srE2Rng(F$61,$B72)</f>
        <v>44.834000000000003</v>
      </c>
      <c r="G72" s="77">
        <f>[1]!srE2Rng(G$61,$B72)</f>
        <v>50.99</v>
      </c>
      <c r="H72" s="77">
        <f>[1]!srE2Rng(H$61,$B72)</f>
        <v>57</v>
      </c>
      <c r="I72" s="77">
        <f>[1]!srE2Rng(I$61,$B72)</f>
        <v>76.930000000000007</v>
      </c>
      <c r="J72" s="39">
        <f>[1]!srE2Rng(J$61,$B72)</f>
        <v>198.29</v>
      </c>
      <c r="K72" s="39">
        <f>[1]!srE2Rng(K$61,$B72)</f>
        <v>398.31</v>
      </c>
      <c r="L72" s="40">
        <f>[1]!srE2Rng(L$61,$B72)</f>
        <v>198.8</v>
      </c>
    </row>
    <row r="74" spans="2:12">
      <c r="B74" s="65" t="s">
        <v>246</v>
      </c>
      <c r="C74" s="57" t="s">
        <v>274</v>
      </c>
      <c r="D74" s="60">
        <f>[1]!srInfoTrgDens(D75)</f>
        <v>8.92</v>
      </c>
      <c r="E74" s="22" t="s">
        <v>258</v>
      </c>
    </row>
    <row r="75" spans="2:12">
      <c r="B75" s="54" t="s">
        <v>248</v>
      </c>
      <c r="C75" s="70" t="str">
        <f>"srim"&amp;C78&amp;"_"&amp;$C74</f>
        <v>srim208Pb_Cu</v>
      </c>
      <c r="D75" s="70" t="str">
        <f t="shared" ref="D75:L75" si="29">"srim"&amp;D78&amp;"_"&amp;$C74</f>
        <v>srim129Xe_Cu</v>
      </c>
      <c r="E75" s="70" t="str">
        <f t="shared" si="29"/>
        <v>srim84Kr_Cu</v>
      </c>
      <c r="F75" s="70" t="str">
        <f t="shared" si="29"/>
        <v>srim56Fe_Cu</v>
      </c>
      <c r="G75" s="70" t="str">
        <f t="shared" si="29"/>
        <v>srim40Ar_Cu</v>
      </c>
      <c r="H75" s="70" t="str">
        <f t="shared" si="29"/>
        <v>srim20Ne_Cu</v>
      </c>
      <c r="I75" s="70" t="str">
        <f t="shared" si="29"/>
        <v>srim12C_Cu</v>
      </c>
      <c r="J75" s="70" t="str">
        <f t="shared" si="29"/>
        <v>srim4He_Cu</v>
      </c>
      <c r="K75" s="70" t="str">
        <f t="shared" si="29"/>
        <v>srim2H_Cu</v>
      </c>
      <c r="L75" s="70" t="str">
        <f t="shared" si="29"/>
        <v>srim1H_Cu</v>
      </c>
    </row>
    <row r="76" spans="2:12" ht="5.4" customHeight="1" thickBot="1"/>
    <row r="77" spans="2:12" ht="16.8" thickBot="1">
      <c r="B77" s="52" t="s">
        <v>235</v>
      </c>
      <c r="C77" s="61" t="s">
        <v>261</v>
      </c>
      <c r="D77" s="30"/>
      <c r="E77" s="30"/>
      <c r="F77" s="30"/>
      <c r="G77" s="30"/>
      <c r="H77" s="73" t="str">
        <f>[1]!srInfoTrgNameL(D75)</f>
        <v>Copper</v>
      </c>
      <c r="I77" s="30"/>
      <c r="J77" s="62"/>
      <c r="K77" s="62" t="s">
        <v>262</v>
      </c>
      <c r="L77" s="31"/>
    </row>
    <row r="78" spans="2:12" ht="13.8" thickBot="1">
      <c r="B78" s="53" t="s">
        <v>236</v>
      </c>
      <c r="C78" s="33" t="s">
        <v>237</v>
      </c>
      <c r="D78" s="43" t="s">
        <v>238</v>
      </c>
      <c r="E78" s="43" t="s">
        <v>273</v>
      </c>
      <c r="F78" s="75" t="s">
        <v>239</v>
      </c>
      <c r="G78" s="43" t="s">
        <v>240</v>
      </c>
      <c r="H78" s="75" t="s">
        <v>241</v>
      </c>
      <c r="I78" s="43" t="s">
        <v>242</v>
      </c>
      <c r="J78" s="46" t="s">
        <v>243</v>
      </c>
      <c r="K78" s="46" t="s">
        <v>244</v>
      </c>
      <c r="L78" s="47" t="s">
        <v>245</v>
      </c>
    </row>
    <row r="79" spans="2:12">
      <c r="B79" s="41">
        <v>135</v>
      </c>
      <c r="C79" s="35">
        <f>[1]!srE2Rng(C$75,$B79)</f>
        <v>902.22648000000004</v>
      </c>
      <c r="D79" s="36">
        <f>[1]!srE2Rng(D$75,$B79)</f>
        <v>1101.5</v>
      </c>
      <c r="E79" s="36">
        <f>[1]!srE2Rng(E$75,$B79)</f>
        <v>1548.1999999999998</v>
      </c>
      <c r="F79" s="36">
        <f>[1]!srE2Rng(F$75,$B79)</f>
        <v>1950.8</v>
      </c>
      <c r="G79" s="36">
        <f>[1]!srE2Rng(G$75,$B79)</f>
        <v>2716</v>
      </c>
      <c r="H79" s="44">
        <f>[1]!srE2Rng(H$75,$B79)</f>
        <v>4530</v>
      </c>
      <c r="I79" s="44">
        <f>[1]!srE2Rng(I$75,$B79)</f>
        <v>7623.9999999999991</v>
      </c>
      <c r="J79" s="48">
        <f>[1]!srE2Rng(J$75,$B79)</f>
        <v>22420</v>
      </c>
      <c r="K79" s="48">
        <f>[1]!srE2Rng(K$75,$B79)</f>
        <v>44878</v>
      </c>
      <c r="L79" s="49">
        <f>[1]!srE2Rng(L$75,$B79)</f>
        <v>22370</v>
      </c>
    </row>
    <row r="80" spans="2:12">
      <c r="B80" s="27">
        <v>114</v>
      </c>
      <c r="C80" s="34">
        <f>[1]!srE2Rng(C$75,$B80)</f>
        <v>701.60712000000001</v>
      </c>
      <c r="D80" s="29">
        <f>[1]!srE2Rng(D$75,$B80)</f>
        <v>839.99704000000008</v>
      </c>
      <c r="E80" s="29">
        <f>[1]!srE2Rng(E$75,$B80)</f>
        <v>1175.2</v>
      </c>
      <c r="F80" s="29">
        <f>[1]!srE2Rng(F$75,$B80)</f>
        <v>1465.92</v>
      </c>
      <c r="G80" s="29">
        <f>[1]!srE2Rng(G$75,$B80)</f>
        <v>2036.8</v>
      </c>
      <c r="H80" s="76">
        <f>[1]!srE2Rng(H$75,$B80)</f>
        <v>3389.2</v>
      </c>
      <c r="I80" s="76">
        <f>[1]!srE2Rng(I$75,$B80)</f>
        <v>5689.5999999999995</v>
      </c>
      <c r="J80" s="29">
        <f>[1]!srE2Rng(J$75,$B80)</f>
        <v>16742.400000000001</v>
      </c>
      <c r="K80" s="29">
        <f>[1]!srE2Rng(K$75,$B80)</f>
        <v>33506</v>
      </c>
      <c r="L80" s="37">
        <f>[1]!srE2Rng(L$75,$B80)</f>
        <v>16704</v>
      </c>
    </row>
    <row r="81" spans="2:12">
      <c r="B81" s="42">
        <v>95</v>
      </c>
      <c r="C81" s="34">
        <f>[1]!srE2Rng(C$75,$B81)</f>
        <v>536.75360000000001</v>
      </c>
      <c r="D81" s="29">
        <f>[1]!srE2Rng(D$75,$B81)</f>
        <v>629.94820000000004</v>
      </c>
      <c r="E81" s="29">
        <f>[1]!srE2Rng(E$75,$B81)</f>
        <v>869.82899999999995</v>
      </c>
      <c r="F81" s="29">
        <f>[1]!srE2Rng(F$75,$B81)</f>
        <v>1080.4956</v>
      </c>
      <c r="G81" s="45">
        <f>[1]!srE2Rng(G$75,$B81)</f>
        <v>1494</v>
      </c>
      <c r="H81" s="76">
        <f>[1]!srE2Rng(H$75,$B81)</f>
        <v>2465</v>
      </c>
      <c r="I81" s="76">
        <f>[1]!srE2Rng(I$75,$B81)</f>
        <v>4146</v>
      </c>
      <c r="J81" s="50">
        <f>[1]!srE2Rng(J$75,$B81)</f>
        <v>12184</v>
      </c>
      <c r="K81" s="50">
        <f>[1]!srE2Rng(K$75,$B81)</f>
        <v>24435</v>
      </c>
      <c r="L81" s="51">
        <f>[1]!srE2Rng(L$75,$B81)</f>
        <v>12175</v>
      </c>
    </row>
    <row r="82" spans="2:12">
      <c r="B82" s="42">
        <v>70</v>
      </c>
      <c r="C82" s="34">
        <f>[1]!srE2Rng(C$75,$B82)</f>
        <v>347.94240000000002</v>
      </c>
      <c r="D82" s="29">
        <f>[1]!srE2Rng(D$75,$B82)</f>
        <v>392.55050000000006</v>
      </c>
      <c r="E82" s="45">
        <f>[1]!srE2Rng(E$75,$B82)</f>
        <v>532.55439999999999</v>
      </c>
      <c r="F82" s="45">
        <f>[1]!srE2Rng(F$75,$B82)</f>
        <v>652.25159999999994</v>
      </c>
      <c r="G82" s="76">
        <f>[1]!srE2Rng(G$75,$B82)</f>
        <v>891.72799999999995</v>
      </c>
      <c r="H82" s="76">
        <f>[1]!srE2Rng(H$75,$B82)</f>
        <v>1450</v>
      </c>
      <c r="I82" s="76">
        <f>[1]!srE2Rng(I$75,$B82)</f>
        <v>2434</v>
      </c>
      <c r="J82" s="50">
        <f>[1]!srE2Rng(J$75,$B82)</f>
        <v>7148</v>
      </c>
      <c r="K82" s="50">
        <f>[1]!srE2Rng(K$75,$B82)</f>
        <v>14310</v>
      </c>
      <c r="L82" s="51">
        <f>[1]!srE2Rng(L$75,$B82)</f>
        <v>7130</v>
      </c>
    </row>
    <row r="83" spans="2:12">
      <c r="B83" s="27">
        <v>50</v>
      </c>
      <c r="C83" s="34">
        <f>[1]!srE2Rng(C$75,$B83)</f>
        <v>221.48</v>
      </c>
      <c r="D83" s="29">
        <f>[1]!srE2Rng(D$75,$B83)</f>
        <v>238.07000000000002</v>
      </c>
      <c r="E83" s="76">
        <f>[1]!srE2Rng(E$75,$B83)</f>
        <v>314.84800000000001</v>
      </c>
      <c r="F83" s="76">
        <f>[1]!srE2Rng(F$75,$B83)</f>
        <v>378.23200000000003</v>
      </c>
      <c r="G83" s="76">
        <f>[1]!srE2Rng(G$75,$B83)</f>
        <v>510.39</v>
      </c>
      <c r="H83" s="76">
        <f>[1]!srE2Rng(H$75,$B83)</f>
        <v>809.02</v>
      </c>
      <c r="I83" s="76">
        <f>[1]!srE2Rng(I$75,$B83)</f>
        <v>1350</v>
      </c>
      <c r="J83" s="29">
        <f>[1]!srE2Rng(J$75,$B83)</f>
        <v>3960</v>
      </c>
      <c r="K83" s="29">
        <f>[1]!srE2Rng(K$75,$B83)</f>
        <v>7940</v>
      </c>
      <c r="L83" s="37">
        <f>[1]!srE2Rng(L$75,$B83)</f>
        <v>3950</v>
      </c>
    </row>
    <row r="84" spans="2:12">
      <c r="B84" s="42">
        <v>36</v>
      </c>
      <c r="C84" s="34">
        <f>[1]!srE2Rng(C$75,$B84)</f>
        <v>147.03800000000001</v>
      </c>
      <c r="D84" s="45">
        <f>[1]!srE2Rng(D$75,$B84)</f>
        <v>150.26784000000001</v>
      </c>
      <c r="E84" s="76">
        <f>[1]!srE2Rng(E$75,$B84)</f>
        <v>192.14135999999999</v>
      </c>
      <c r="F84" s="76">
        <f>[1]!srE2Rng(F$75,$B84)</f>
        <v>225.88183999999998</v>
      </c>
      <c r="G84" s="76">
        <f>[1]!srE2Rng(G$75,$B84)</f>
        <v>301.37600000000003</v>
      </c>
      <c r="H84" s="76">
        <f>[1]!srE2Rng(H$75,$B84)</f>
        <v>461.92199999999997</v>
      </c>
      <c r="I84" s="76">
        <f>[1]!srE2Rng(I$75,$B84)</f>
        <v>761.10159999999996</v>
      </c>
      <c r="J84" s="50">
        <f>[1]!srE2Rng(J$75,$B84)</f>
        <v>2228</v>
      </c>
      <c r="K84" s="50">
        <f>[1]!srE2Rng(K$75,$B84)</f>
        <v>4474</v>
      </c>
      <c r="L84" s="51">
        <f>[1]!srE2Rng(L$75,$B84)</f>
        <v>2228</v>
      </c>
    </row>
    <row r="85" spans="2:12">
      <c r="B85" s="42">
        <v>10</v>
      </c>
      <c r="C85" s="78">
        <f>[1]!srE2Rng(C$75,$B85)</f>
        <v>39.697600000000001</v>
      </c>
      <c r="D85" s="76">
        <f>[1]!srE2Rng(D$75,$B85)</f>
        <v>34.908999999999999</v>
      </c>
      <c r="E85" s="76">
        <f>[1]!srE2Rng(E$75,$B85)</f>
        <v>38.281999999999996</v>
      </c>
      <c r="F85" s="76">
        <f>[1]!srE2Rng(F$75,$B85)</f>
        <v>38.881999999999998</v>
      </c>
      <c r="G85" s="76">
        <f>[1]!srE2Rng(G$75,$B85)</f>
        <v>47.33</v>
      </c>
      <c r="H85" s="76">
        <f>[1]!srE2Rng(H$75,$B85)</f>
        <v>58.76</v>
      </c>
      <c r="I85" s="76">
        <f>[1]!srE2Rng(I$75,$B85)</f>
        <v>87.95</v>
      </c>
      <c r="J85" s="50">
        <f>[1]!srE2Rng(J$75,$B85)</f>
        <v>245.36</v>
      </c>
      <c r="K85" s="50">
        <f>[1]!srE2Rng(K$75,$B85)</f>
        <v>492.17</v>
      </c>
      <c r="L85" s="51">
        <f>[1]!srE2Rng(L$75,$B85)</f>
        <v>244.79</v>
      </c>
    </row>
    <row r="86" spans="2:12" ht="13.8" thickBot="1">
      <c r="B86" s="28">
        <v>5</v>
      </c>
      <c r="C86" s="38">
        <f>[1]!srE2Rng(C$75,$B86)</f>
        <v>22.872</v>
      </c>
      <c r="D86" s="77">
        <f>[1]!srE2Rng(D$75,$B86)</f>
        <v>19.507000000000001</v>
      </c>
      <c r="E86" s="77">
        <f>[1]!srE2Rng(E$75,$B86)</f>
        <v>19.908000000000001</v>
      </c>
      <c r="F86" s="77">
        <f>[1]!srE2Rng(F$75,$B86)</f>
        <v>18.368000000000002</v>
      </c>
      <c r="G86" s="77">
        <f>[1]!srE2Rng(G$75,$B86)</f>
        <v>20.75</v>
      </c>
      <c r="H86" s="77">
        <f>[1]!srE2Rng(H$75,$B86)</f>
        <v>22.92</v>
      </c>
      <c r="I86" s="77">
        <f>[1]!srE2Rng(I$75,$B86)</f>
        <v>30.6</v>
      </c>
      <c r="J86" s="39">
        <f>[1]!srE2Rng(J$75,$B86)</f>
        <v>78.37</v>
      </c>
      <c r="K86" s="39">
        <f>[1]!srE2Rng(K$75,$B86)</f>
        <v>156.34</v>
      </c>
      <c r="L86" s="40">
        <f>[1]!srE2Rng(L$75,$B86)</f>
        <v>77.67</v>
      </c>
    </row>
    <row r="88" spans="2:12">
      <c r="B88" s="65" t="s">
        <v>246</v>
      </c>
      <c r="C88" s="57" t="s">
        <v>275</v>
      </c>
      <c r="D88" s="60">
        <f>[1]!srInfoTrgDens(D89)</f>
        <v>19.350000000000001</v>
      </c>
      <c r="E88" s="22" t="s">
        <v>258</v>
      </c>
    </row>
    <row r="89" spans="2:12">
      <c r="B89" s="54" t="s">
        <v>248</v>
      </c>
      <c r="C89" s="70" t="str">
        <f>"srim"&amp;C92&amp;"_"&amp;$C88</f>
        <v>srim208Pb_W</v>
      </c>
      <c r="D89" s="70" t="str">
        <f t="shared" ref="D89:L89" si="30">"srim"&amp;D92&amp;"_"&amp;$C88</f>
        <v>srim129Xe_W</v>
      </c>
      <c r="E89" s="70" t="str">
        <f t="shared" si="30"/>
        <v>srim84Kr_W</v>
      </c>
      <c r="F89" s="70" t="str">
        <f t="shared" si="30"/>
        <v>srim56Fe_W</v>
      </c>
      <c r="G89" s="70" t="str">
        <f t="shared" si="30"/>
        <v>srim40Ar_W</v>
      </c>
      <c r="H89" s="70" t="str">
        <f t="shared" si="30"/>
        <v>srim20Ne_W</v>
      </c>
      <c r="I89" s="70" t="str">
        <f t="shared" si="30"/>
        <v>srim12C_W</v>
      </c>
      <c r="J89" s="70" t="str">
        <f t="shared" si="30"/>
        <v>srim4He_W</v>
      </c>
      <c r="K89" s="70" t="str">
        <f t="shared" si="30"/>
        <v>srim2H_W</v>
      </c>
      <c r="L89" s="70" t="str">
        <f t="shared" si="30"/>
        <v>srim1H_W</v>
      </c>
    </row>
    <row r="90" spans="2:12" ht="5.4" customHeight="1" thickBot="1"/>
    <row r="91" spans="2:12" ht="16.8" thickBot="1">
      <c r="B91" s="52" t="s">
        <v>235</v>
      </c>
      <c r="C91" s="61" t="s">
        <v>261</v>
      </c>
      <c r="D91" s="30"/>
      <c r="E91" s="30"/>
      <c r="F91" s="30"/>
      <c r="G91" s="30"/>
      <c r="H91" s="73" t="str">
        <f>[1]!srInfoTrgNameL(D89)</f>
        <v>Tungsten</v>
      </c>
      <c r="I91" s="30"/>
      <c r="J91" s="62"/>
      <c r="K91" s="62" t="s">
        <v>262</v>
      </c>
      <c r="L91" s="31"/>
    </row>
    <row r="92" spans="2:12" ht="13.8" thickBot="1">
      <c r="B92" s="53" t="s">
        <v>236</v>
      </c>
      <c r="C92" s="33" t="s">
        <v>237</v>
      </c>
      <c r="D92" s="43" t="s">
        <v>238</v>
      </c>
      <c r="E92" s="43" t="s">
        <v>273</v>
      </c>
      <c r="F92" s="75" t="s">
        <v>239</v>
      </c>
      <c r="G92" s="43" t="s">
        <v>240</v>
      </c>
      <c r="H92" s="75" t="s">
        <v>241</v>
      </c>
      <c r="I92" s="43" t="s">
        <v>242</v>
      </c>
      <c r="J92" s="46" t="s">
        <v>243</v>
      </c>
      <c r="K92" s="46" t="s">
        <v>244</v>
      </c>
      <c r="L92" s="47" t="s">
        <v>245</v>
      </c>
    </row>
    <row r="93" spans="2:12">
      <c r="B93" s="41">
        <v>135</v>
      </c>
      <c r="C93" s="35">
        <f>[1]!srE2Rng(C$89,$B93)</f>
        <v>555.20760000000007</v>
      </c>
      <c r="D93" s="36">
        <f>[1]!srE2Rng(D$89,$B93)</f>
        <v>674.27070000000003</v>
      </c>
      <c r="E93" s="36">
        <f>[1]!srE2Rng(E$89,$B93)</f>
        <v>947.56039999999996</v>
      </c>
      <c r="F93" s="36">
        <f>[1]!srE2Rng(F$89,$B93)</f>
        <v>1195.5999999999999</v>
      </c>
      <c r="G93" s="36">
        <f>[1]!srE2Rng(G$89,$B93)</f>
        <v>1660</v>
      </c>
      <c r="H93" s="44">
        <f>[1]!srE2Rng(H$89,$B93)</f>
        <v>2764</v>
      </c>
      <c r="I93" s="44">
        <f>[1]!srE2Rng(I$89,$B93)</f>
        <v>4640</v>
      </c>
      <c r="J93" s="48">
        <f>[1]!srE2Rng(J$89,$B93)</f>
        <v>13622</v>
      </c>
      <c r="K93" s="48">
        <f>[1]!srE2Rng(K$89,$B93)</f>
        <v>27194</v>
      </c>
      <c r="L93" s="49">
        <f>[1]!srE2Rng(L$89,$B93)</f>
        <v>13485</v>
      </c>
    </row>
    <row r="94" spans="2:12">
      <c r="B94" s="27">
        <v>114</v>
      </c>
      <c r="C94" s="34">
        <f>[1]!srE2Rng(C$89,$B94)</f>
        <v>434.8956</v>
      </c>
      <c r="D94" s="29">
        <f>[1]!srE2Rng(D$89,$B94)</f>
        <v>518.52106000000003</v>
      </c>
      <c r="E94" s="29">
        <f>[1]!srE2Rng(E$89,$B94)</f>
        <v>721.75775999999996</v>
      </c>
      <c r="F94" s="29">
        <f>[1]!srE2Rng(F$89,$B94)</f>
        <v>902.31936000000007</v>
      </c>
      <c r="G94" s="29">
        <f>[1]!srE2Rng(G$89,$B94)</f>
        <v>1248.8</v>
      </c>
      <c r="H94" s="76">
        <f>[1]!srE2Rng(H$89,$B94)</f>
        <v>2076.7999999999997</v>
      </c>
      <c r="I94" s="76">
        <f>[1]!srE2Rng(I$89,$B94)</f>
        <v>3482.4</v>
      </c>
      <c r="J94" s="29">
        <f>[1]!srE2Rng(J$89,$B94)</f>
        <v>10225.200000000001</v>
      </c>
      <c r="K94" s="29">
        <f>[1]!srE2Rng(K$89,$B94)</f>
        <v>20418</v>
      </c>
      <c r="L94" s="37">
        <f>[1]!srE2Rng(L$89,$B94)</f>
        <v>10118</v>
      </c>
    </row>
    <row r="95" spans="2:12">
      <c r="B95" s="42">
        <v>95</v>
      </c>
      <c r="C95" s="34">
        <f>[1]!srE2Rng(C$89,$B95)</f>
        <v>335.60519999999997</v>
      </c>
      <c r="D95" s="29">
        <f>[1]!srE2Rng(D$89,$B95)</f>
        <v>391.99640000000005</v>
      </c>
      <c r="E95" s="29">
        <f>[1]!srE2Rng(E$89,$B95)</f>
        <v>539.66819999999996</v>
      </c>
      <c r="F95" s="29">
        <f>[1]!srE2Rng(F$89,$B95)</f>
        <v>669.99919999999997</v>
      </c>
      <c r="G95" s="45">
        <f>[1]!srE2Rng(G$89,$B95)</f>
        <v>924.49599999999998</v>
      </c>
      <c r="H95" s="76">
        <f>[1]!srE2Rng(H$89,$B95)</f>
        <v>1525</v>
      </c>
      <c r="I95" s="76">
        <f>[1]!srE2Rng(I$89,$B95)</f>
        <v>2552</v>
      </c>
      <c r="J95" s="50">
        <f>[1]!srE2Rng(J$89,$B95)</f>
        <v>7492</v>
      </c>
      <c r="K95" s="50">
        <f>[1]!srE2Rng(K$89,$B95)</f>
        <v>14980</v>
      </c>
      <c r="L95" s="51">
        <f>[1]!srE2Rng(L$89,$B95)</f>
        <v>7425</v>
      </c>
    </row>
    <row r="96" spans="2:12">
      <c r="B96" s="42">
        <v>70</v>
      </c>
      <c r="C96" s="34">
        <f>[1]!srE2Rng(C$89,$B96)</f>
        <v>221.0984</v>
      </c>
      <c r="D96" s="29">
        <f>[1]!srE2Rng(D$89,$B96)</f>
        <v>248.03770000000003</v>
      </c>
      <c r="E96" s="45">
        <f>[1]!srE2Rng(E$89,$B96)</f>
        <v>335.12759999999997</v>
      </c>
      <c r="F96" s="45">
        <f>[1]!srE2Rng(F$89,$B96)</f>
        <v>409.27640000000002</v>
      </c>
      <c r="G96" s="76">
        <f>[1]!srE2Rng(G$89,$B96)</f>
        <v>558.77600000000007</v>
      </c>
      <c r="H96" s="76">
        <f>[1]!srE2Rng(H$89,$B96)</f>
        <v>905.3</v>
      </c>
      <c r="I96" s="76">
        <f>[1]!srE2Rng(I$89,$B96)</f>
        <v>1513.9999999999998</v>
      </c>
      <c r="J96" s="50">
        <f>[1]!srE2Rng(J$89,$B96)</f>
        <v>4448</v>
      </c>
      <c r="K96" s="50">
        <f>[1]!srE2Rng(K$89,$B96)</f>
        <v>8880</v>
      </c>
      <c r="L96" s="51">
        <f>[1]!srE2Rng(L$89,$B96)</f>
        <v>4400</v>
      </c>
    </row>
    <row r="97" spans="2:12">
      <c r="B97" s="27">
        <v>50</v>
      </c>
      <c r="C97" s="34">
        <f>[1]!srE2Rng(C$89,$B97)</f>
        <v>143.614</v>
      </c>
      <c r="D97" s="29">
        <f>[1]!srE2Rng(D$89,$B97)</f>
        <v>153.38300000000001</v>
      </c>
      <c r="E97" s="76">
        <f>[1]!srE2Rng(E$89,$B97)</f>
        <v>201.74799999999999</v>
      </c>
      <c r="F97" s="76">
        <f>[1]!srE2Rng(F$89,$B97)</f>
        <v>241.42400000000004</v>
      </c>
      <c r="G97" s="76">
        <f>[1]!srE2Rng(G$89,$B97)</f>
        <v>325.12</v>
      </c>
      <c r="H97" s="76">
        <f>[1]!srE2Rng(H$89,$B97)</f>
        <v>513.14</v>
      </c>
      <c r="I97" s="76">
        <f>[1]!srE2Rng(I$89,$B97)</f>
        <v>852</v>
      </c>
      <c r="J97" s="29">
        <f>[1]!srE2Rng(J$89,$B97)</f>
        <v>2500</v>
      </c>
      <c r="K97" s="29">
        <f>[1]!srE2Rng(K$89,$B97)</f>
        <v>5000</v>
      </c>
      <c r="L97" s="37">
        <f>[1]!srE2Rng(L$89,$B97)</f>
        <v>2470</v>
      </c>
    </row>
    <row r="98" spans="2:12">
      <c r="B98" s="42">
        <v>36</v>
      </c>
      <c r="C98" s="34">
        <f>[1]!srE2Rng(C$89,$B98)</f>
        <v>97.438720000000004</v>
      </c>
      <c r="D98" s="45">
        <f>[1]!srE2Rng(D$89,$B98)</f>
        <v>98.918800000000019</v>
      </c>
      <c r="E98" s="76">
        <f>[1]!srE2Rng(E$89,$B98)</f>
        <v>125.65791999999999</v>
      </c>
      <c r="F98" s="76">
        <f>[1]!srE2Rng(F$89,$B98)</f>
        <v>146.94727999999998</v>
      </c>
      <c r="G98" s="76">
        <f>[1]!srE2Rng(G$89,$B98)</f>
        <v>195.50200000000001</v>
      </c>
      <c r="H98" s="76">
        <f>[1]!srE2Rng(H$89,$B98)</f>
        <v>297.928</v>
      </c>
      <c r="I98" s="76">
        <f>[1]!srE2Rng(I$89,$B98)</f>
        <v>489.55079999999998</v>
      </c>
      <c r="J98" s="50">
        <f>[1]!srE2Rng(J$89,$B98)</f>
        <v>1428</v>
      </c>
      <c r="K98" s="50">
        <f>[1]!srE2Rng(K$89,$B98)</f>
        <v>2868</v>
      </c>
      <c r="L98" s="51">
        <f>[1]!srE2Rng(L$89,$B98)</f>
        <v>1418</v>
      </c>
    </row>
    <row r="99" spans="2:12">
      <c r="B99" s="42">
        <v>10</v>
      </c>
      <c r="C99" s="78">
        <f>[1]!srE2Rng(C$89,$B99)</f>
        <v>29.076400000000003</v>
      </c>
      <c r="D99" s="76">
        <f>[1]!srE2Rng(D$89,$B99)</f>
        <v>25.522000000000002</v>
      </c>
      <c r="E99" s="76">
        <f>[1]!srE2Rng(E$89,$B99)</f>
        <v>27.798000000000002</v>
      </c>
      <c r="F99" s="76">
        <f>[1]!srE2Rng(F$89,$B99)</f>
        <v>28.027999999999999</v>
      </c>
      <c r="G99" s="76">
        <f>[1]!srE2Rng(G$89,$B99)</f>
        <v>34</v>
      </c>
      <c r="H99" s="76">
        <f>[1]!srE2Rng(H$89,$B99)</f>
        <v>41.88</v>
      </c>
      <c r="I99" s="76">
        <f>[1]!srE2Rng(I$89,$B99)</f>
        <v>62.29</v>
      </c>
      <c r="J99" s="50">
        <f>[1]!srE2Rng(J$89,$B99)</f>
        <v>171.48</v>
      </c>
      <c r="K99" s="50">
        <f>[1]!srE2Rng(K$89,$B99)</f>
        <v>343.09</v>
      </c>
      <c r="L99" s="51">
        <f>[1]!srE2Rng(L$89,$B99)</f>
        <v>168.93</v>
      </c>
    </row>
    <row r="100" spans="2:12" ht="13.8" thickBot="1">
      <c r="B100" s="28">
        <v>5</v>
      </c>
      <c r="C100" s="38">
        <f>[1]!srE2Rng(C$89,$B100)</f>
        <v>17.568000000000001</v>
      </c>
      <c r="D100" s="77">
        <f>[1]!srE2Rng(D$89,$B100)</f>
        <v>14.979000000000001</v>
      </c>
      <c r="E100" s="77">
        <f>[1]!srE2Rng(E$89,$B100)</f>
        <v>15.232000000000001</v>
      </c>
      <c r="F100" s="77">
        <f>[1]!srE2Rng(F$89,$B100)</f>
        <v>14.006</v>
      </c>
      <c r="G100" s="77">
        <f>[1]!srE2Rng(G$89,$B100)</f>
        <v>15.84</v>
      </c>
      <c r="H100" s="77">
        <f>[1]!srE2Rng(H$89,$B100)</f>
        <v>17.420000000000002</v>
      </c>
      <c r="I100" s="77">
        <f>[1]!srE2Rng(I$89,$B100)</f>
        <v>23.19</v>
      </c>
      <c r="J100" s="39">
        <f>[1]!srE2Rng(J$89,$B100)</f>
        <v>57.83</v>
      </c>
      <c r="K100" s="39">
        <f>[1]!srE2Rng(K$89,$B100)</f>
        <v>115.26</v>
      </c>
      <c r="L100" s="40">
        <f>[1]!srE2Rng(L$89,$B100)</f>
        <v>56.54</v>
      </c>
    </row>
    <row r="102" spans="2:12">
      <c r="B102" s="65" t="s">
        <v>246</v>
      </c>
      <c r="C102" s="57" t="s">
        <v>276</v>
      </c>
      <c r="D102" s="60">
        <f>[1]!srInfoTrgDens(D103)</f>
        <v>11.343999999999999</v>
      </c>
      <c r="E102" s="22" t="s">
        <v>258</v>
      </c>
    </row>
    <row r="103" spans="2:12">
      <c r="B103" s="54" t="s">
        <v>248</v>
      </c>
      <c r="C103" s="70" t="str">
        <f>"srim"&amp;C106&amp;"_"&amp;$C102</f>
        <v>srim208Pb_Pb</v>
      </c>
      <c r="D103" s="70" t="str">
        <f t="shared" ref="D103:L103" si="31">"srim"&amp;D106&amp;"_"&amp;$C102</f>
        <v>srim129Xe_Pb</v>
      </c>
      <c r="E103" s="70" t="str">
        <f t="shared" si="31"/>
        <v>srim84Kr_Pb</v>
      </c>
      <c r="F103" s="70" t="str">
        <f t="shared" si="31"/>
        <v>srim56Fe_Pb</v>
      </c>
      <c r="G103" s="70" t="str">
        <f t="shared" si="31"/>
        <v>srim40Ar_Pb</v>
      </c>
      <c r="H103" s="70" t="str">
        <f t="shared" si="31"/>
        <v>srim20Ne_Pb</v>
      </c>
      <c r="I103" s="70" t="str">
        <f t="shared" si="31"/>
        <v>srim12C_Pb</v>
      </c>
      <c r="J103" s="70" t="str">
        <f t="shared" si="31"/>
        <v>srim4He_Pb</v>
      </c>
      <c r="K103" s="70" t="str">
        <f t="shared" si="31"/>
        <v>srim2H_Pb</v>
      </c>
      <c r="L103" s="70" t="str">
        <f t="shared" si="31"/>
        <v>srim1H_Pb</v>
      </c>
    </row>
    <row r="104" spans="2:12" ht="5.4" customHeight="1" thickBot="1"/>
    <row r="105" spans="2:12" ht="16.8" thickBot="1">
      <c r="B105" s="52" t="s">
        <v>235</v>
      </c>
      <c r="C105" s="61" t="s">
        <v>261</v>
      </c>
      <c r="D105" s="30"/>
      <c r="E105" s="30"/>
      <c r="F105" s="30"/>
      <c r="G105" s="30"/>
      <c r="H105" s="73" t="str">
        <f>[1]!srInfoTrgNameL(D103)</f>
        <v>Lead</v>
      </c>
      <c r="I105" s="30"/>
      <c r="J105" s="62"/>
      <c r="K105" s="62" t="s">
        <v>262</v>
      </c>
      <c r="L105" s="31"/>
    </row>
    <row r="106" spans="2:12" ht="13.8" thickBot="1">
      <c r="B106" s="53" t="s">
        <v>236</v>
      </c>
      <c r="C106" s="33" t="s">
        <v>237</v>
      </c>
      <c r="D106" s="43" t="s">
        <v>238</v>
      </c>
      <c r="E106" s="43" t="s">
        <v>273</v>
      </c>
      <c r="F106" s="75" t="s">
        <v>239</v>
      </c>
      <c r="G106" s="43" t="s">
        <v>240</v>
      </c>
      <c r="H106" s="75" t="s">
        <v>241</v>
      </c>
      <c r="I106" s="43" t="s">
        <v>242</v>
      </c>
      <c r="J106" s="46" t="s">
        <v>243</v>
      </c>
      <c r="K106" s="46" t="s">
        <v>244</v>
      </c>
      <c r="L106" s="47" t="s">
        <v>245</v>
      </c>
    </row>
    <row r="107" spans="2:12">
      <c r="B107" s="41">
        <v>135</v>
      </c>
      <c r="C107" s="35">
        <f>[1]!srE2Rng(C$103,$B107)</f>
        <v>979.59936000000005</v>
      </c>
      <c r="D107" s="36">
        <f>[1]!srE2Rng(D$103,$B107)</f>
        <v>1185.6500000000001</v>
      </c>
      <c r="E107" s="36">
        <f>[1]!srE2Rng(E$103,$B107)</f>
        <v>1668.1999999999998</v>
      </c>
      <c r="F107" s="36">
        <f>[1]!srE2Rng(F$103,$B107)</f>
        <v>2102</v>
      </c>
      <c r="G107" s="36">
        <f>[1]!srE2Rng(G$103,$B107)</f>
        <v>2922</v>
      </c>
      <c r="H107" s="44">
        <f>[1]!srE2Rng(H$103,$B107)</f>
        <v>4870</v>
      </c>
      <c r="I107" s="44">
        <f>[1]!srE2Rng(I$103,$B107)</f>
        <v>8181.9999999999991</v>
      </c>
      <c r="J107" s="48">
        <f>[1]!srE2Rng(J$103,$B107)</f>
        <v>23974</v>
      </c>
      <c r="K107" s="48">
        <f>[1]!srE2Rng(K$103,$B107)</f>
        <v>47834</v>
      </c>
      <c r="L107" s="49">
        <f>[1]!srE2Rng(L$103,$B107)</f>
        <v>23695</v>
      </c>
    </row>
    <row r="108" spans="2:12">
      <c r="B108" s="27">
        <v>114</v>
      </c>
      <c r="C108" s="34">
        <f>[1]!srE2Rng(C$103,$B108)</f>
        <v>767.46166399999993</v>
      </c>
      <c r="D108" s="29">
        <f>[1]!srE2Rng(D$103,$B108)</f>
        <v>914.74824000000012</v>
      </c>
      <c r="E108" s="29">
        <f>[1]!srE2Rng(E$103,$B108)</f>
        <v>1270.96</v>
      </c>
      <c r="F108" s="29">
        <f>[1]!srE2Rng(F$103,$B108)</f>
        <v>1593.6000000000001</v>
      </c>
      <c r="G108" s="29">
        <f>[1]!srE2Rng(G$103,$B108)</f>
        <v>2209.1999999999998</v>
      </c>
      <c r="H108" s="76">
        <f>[1]!srE2Rng(H$103,$B108)</f>
        <v>3654</v>
      </c>
      <c r="I108" s="76">
        <f>[1]!srE2Rng(I$103,$B108)</f>
        <v>6146.8</v>
      </c>
      <c r="J108" s="29">
        <f>[1]!srE2Rng(J$103,$B108)</f>
        <v>18002.8</v>
      </c>
      <c r="K108" s="29">
        <f>[1]!srE2Rng(K$103,$B108)</f>
        <v>35924.400000000001</v>
      </c>
      <c r="L108" s="37">
        <f>[1]!srE2Rng(L$103,$B108)</f>
        <v>17794</v>
      </c>
    </row>
    <row r="109" spans="2:12">
      <c r="B109" s="42">
        <v>95</v>
      </c>
      <c r="C109" s="34">
        <f>[1]!srE2Rng(C$103,$B109)</f>
        <v>592.70839999999987</v>
      </c>
      <c r="D109" s="29">
        <f>[1]!srE2Rng(D$103,$B109)</f>
        <v>692.07125000000008</v>
      </c>
      <c r="E109" s="29">
        <f>[1]!srE2Rng(E$103,$B109)</f>
        <v>952.71780000000001</v>
      </c>
      <c r="F109" s="29">
        <f>[1]!srE2Rng(F$103,$B109)</f>
        <v>1185.2</v>
      </c>
      <c r="G109" s="45">
        <f>[1]!srE2Rng(G$103,$B109)</f>
        <v>1626</v>
      </c>
      <c r="H109" s="76">
        <f>[1]!srE2Rng(H$103,$B109)</f>
        <v>2690</v>
      </c>
      <c r="I109" s="76">
        <f>[1]!srE2Rng(I$103,$B109)</f>
        <v>4502</v>
      </c>
      <c r="J109" s="50">
        <f>[1]!srE2Rng(J$103,$B109)</f>
        <v>13200</v>
      </c>
      <c r="K109" s="50">
        <f>[1]!srE2Rng(K$103,$B109)</f>
        <v>26380</v>
      </c>
      <c r="L109" s="51">
        <f>[1]!srE2Rng(L$103,$B109)</f>
        <v>13055</v>
      </c>
    </row>
    <row r="110" spans="2:12">
      <c r="B110" s="42">
        <v>70</v>
      </c>
      <c r="C110" s="34">
        <f>[1]!srE2Rng(C$103,$B110)</f>
        <v>391.05880000000002</v>
      </c>
      <c r="D110" s="29">
        <f>[1]!srE2Rng(D$103,$B110)</f>
        <v>438.55810000000008</v>
      </c>
      <c r="E110" s="45">
        <f>[1]!srE2Rng(E$103,$B110)</f>
        <v>592.51239999999996</v>
      </c>
      <c r="F110" s="45">
        <f>[1]!srE2Rng(F$103,$B110)</f>
        <v>723.60520000000008</v>
      </c>
      <c r="G110" s="76">
        <f>[1]!srE2Rng(G$103,$B110)</f>
        <v>986.99199999999996</v>
      </c>
      <c r="H110" s="76">
        <f>[1]!srE2Rng(H$103,$B110)</f>
        <v>1600</v>
      </c>
      <c r="I110" s="76">
        <f>[1]!srE2Rng(I$103,$B110)</f>
        <v>2680</v>
      </c>
      <c r="J110" s="50">
        <f>[1]!srE2Rng(J$103,$B110)</f>
        <v>7844</v>
      </c>
      <c r="K110" s="50">
        <f>[1]!srE2Rng(K$103,$B110)</f>
        <v>15650</v>
      </c>
      <c r="L110" s="51">
        <f>[1]!srE2Rng(L$103,$B110)</f>
        <v>7740</v>
      </c>
    </row>
    <row r="111" spans="2:12">
      <c r="B111" s="27">
        <v>50</v>
      </c>
      <c r="C111" s="34">
        <f>[1]!srE2Rng(C$103,$B111)</f>
        <v>254.46199999999996</v>
      </c>
      <c r="D111" s="29">
        <f>[1]!srE2Rng(D$103,$B111)</f>
        <v>271.68700000000001</v>
      </c>
      <c r="E111" s="76">
        <f>[1]!srE2Rng(E$103,$B111)</f>
        <v>357.37200000000001</v>
      </c>
      <c r="F111" s="76">
        <f>[1]!srE2Rng(F$103,$B111)</f>
        <v>427.69400000000002</v>
      </c>
      <c r="G111" s="76">
        <f>[1]!srE2Rng(G$103,$B111)</f>
        <v>576.04</v>
      </c>
      <c r="H111" s="76">
        <f>[1]!srE2Rng(H$103,$B111)</f>
        <v>908.88</v>
      </c>
      <c r="I111" s="76">
        <f>[1]!srE2Rng(I$103,$B111)</f>
        <v>1510</v>
      </c>
      <c r="J111" s="29">
        <f>[1]!srE2Rng(J$103,$B111)</f>
        <v>4420</v>
      </c>
      <c r="K111" s="29">
        <f>[1]!srE2Rng(K$103,$B111)</f>
        <v>8820</v>
      </c>
      <c r="L111" s="37">
        <f>[1]!srE2Rng(L$103,$B111)</f>
        <v>4360</v>
      </c>
    </row>
    <row r="112" spans="2:12">
      <c r="B112" s="42">
        <v>36</v>
      </c>
      <c r="C112" s="34">
        <f>[1]!srE2Rng(C$103,$B112)</f>
        <v>172.94872000000001</v>
      </c>
      <c r="D112" s="45">
        <f>[1]!srE2Rng(D$103,$B112)</f>
        <v>175.54448000000002</v>
      </c>
      <c r="E112" s="76">
        <f>[1]!srE2Rng(E$103,$B112)</f>
        <v>223.06271999999998</v>
      </c>
      <c r="F112" s="76">
        <f>[1]!srE2Rng(F$103,$B112)</f>
        <v>260.91983999999997</v>
      </c>
      <c r="G112" s="76">
        <f>[1]!srE2Rng(G$103,$B112)</f>
        <v>347.23399999999998</v>
      </c>
      <c r="H112" s="76">
        <f>[1]!srE2Rng(H$103,$B112)</f>
        <v>529.01599999999996</v>
      </c>
      <c r="I112" s="76">
        <f>[1]!srE2Rng(I$103,$B112)</f>
        <v>869.21719999999993</v>
      </c>
      <c r="J112" s="50">
        <f>[1]!srE2Rng(J$103,$B112)</f>
        <v>2530</v>
      </c>
      <c r="K112" s="50">
        <f>[1]!srE2Rng(K$103,$B112)</f>
        <v>5064</v>
      </c>
      <c r="L112" s="51">
        <f>[1]!srE2Rng(L$103,$B112)</f>
        <v>2500</v>
      </c>
    </row>
    <row r="113" spans="2:12">
      <c r="B113" s="42">
        <v>10</v>
      </c>
      <c r="C113" s="78">
        <f>[1]!srE2Rng(C$103,$B113)</f>
        <v>51.535600000000002</v>
      </c>
      <c r="D113" s="76">
        <f>[1]!srE2Rng(D$103,$B113)</f>
        <v>45.262999999999998</v>
      </c>
      <c r="E113" s="76">
        <f>[1]!srE2Rng(E$103,$B113)</f>
        <v>49.423999999999999</v>
      </c>
      <c r="F113" s="76">
        <f>[1]!srE2Rng(F$103,$B113)</f>
        <v>49.972000000000001</v>
      </c>
      <c r="G113" s="76">
        <f>[1]!srE2Rng(G$103,$B113)</f>
        <v>60.74</v>
      </c>
      <c r="H113" s="76">
        <f>[1]!srE2Rng(H$103,$B113)</f>
        <v>75.03</v>
      </c>
      <c r="I113" s="76">
        <f>[1]!srE2Rng(I$103,$B113)</f>
        <v>111.85</v>
      </c>
      <c r="J113" s="50">
        <f>[1]!srE2Rng(J$103,$B113)</f>
        <v>305.18</v>
      </c>
      <c r="K113" s="50">
        <f>[1]!srE2Rng(K$103,$B113)</f>
        <v>610.15</v>
      </c>
      <c r="L113" s="51">
        <f>[1]!srE2Rng(L$103,$B113)</f>
        <v>299.99</v>
      </c>
    </row>
    <row r="114" spans="2:12" ht="13.8" thickBot="1">
      <c r="B114" s="28">
        <v>5</v>
      </c>
      <c r="C114" s="38">
        <f>[1]!srE2Rng(C$103,$B114)</f>
        <v>30.603999999999999</v>
      </c>
      <c r="D114" s="77">
        <f>[1]!srE2Rng(D$103,$B114)</f>
        <v>26.105</v>
      </c>
      <c r="E114" s="77">
        <f>[1]!srE2Rng(E$103,$B114)</f>
        <v>26.574000000000002</v>
      </c>
      <c r="F114" s="77">
        <f>[1]!srE2Rng(F$103,$B114)</f>
        <v>24.466000000000001</v>
      </c>
      <c r="G114" s="77">
        <f>[1]!srE2Rng(G$103,$B114)</f>
        <v>27.71</v>
      </c>
      <c r="H114" s="77">
        <f>[1]!srE2Rng(H$103,$B114)</f>
        <v>30.53</v>
      </c>
      <c r="I114" s="77">
        <f>[1]!srE2Rng(I$103,$B114)</f>
        <v>40.72</v>
      </c>
      <c r="J114" s="39">
        <f>[1]!srE2Rng(J$103,$B114)</f>
        <v>102.72</v>
      </c>
      <c r="K114" s="39">
        <f>[1]!srE2Rng(K$103,$B114)</f>
        <v>204.61</v>
      </c>
      <c r="L114" s="40">
        <f>[1]!srE2Rng(L$103,$B114)</f>
        <v>100.22</v>
      </c>
    </row>
  </sheetData>
  <phoneticPr fontId="18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&amp;C&amp;F　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A9A1E-DBEC-41BA-9F38-F49E16F8DC22}">
  <sheetPr>
    <pageSetUpPr fitToPage="1"/>
  </sheetPr>
  <dimension ref="B1:L33"/>
  <sheetViews>
    <sheetView zoomScaleNormal="100" zoomScaleSheetLayoutView="100" workbookViewId="0">
      <selection activeCell="I49" sqref="I49"/>
    </sheetView>
  </sheetViews>
  <sheetFormatPr defaultRowHeight="13.2"/>
  <cols>
    <col min="1" max="1" width="4.77734375" customWidth="1"/>
    <col min="3" max="3" width="7.5546875" customWidth="1"/>
    <col min="4" max="9" width="7.21875" customWidth="1"/>
    <col min="10" max="10" width="7.6640625" customWidth="1"/>
    <col min="11" max="11" width="8.77734375" customWidth="1"/>
    <col min="12" max="12" width="7.6640625" customWidth="1"/>
    <col min="13" max="13" width="2.109375" customWidth="1"/>
  </cols>
  <sheetData>
    <row r="1" spans="2:12" ht="6" customHeight="1"/>
    <row r="2" spans="2:12" s="20" customFormat="1" ht="21">
      <c r="B2" s="55" t="str">
        <f>File</f>
        <v>①ツール_exp</v>
      </c>
      <c r="D2" s="56" t="s">
        <v>250</v>
      </c>
      <c r="K2" s="58" t="s">
        <v>259</v>
      </c>
    </row>
    <row r="4" spans="2:12">
      <c r="B4" s="66" t="s">
        <v>264</v>
      </c>
      <c r="C4" s="68">
        <v>25</v>
      </c>
      <c r="D4" s="67" t="s">
        <v>265</v>
      </c>
    </row>
    <row r="5" spans="2:12">
      <c r="B5" s="64" t="s">
        <v>266</v>
      </c>
      <c r="C5" s="69">
        <v>1013</v>
      </c>
      <c r="D5" s="63" t="s">
        <v>267</v>
      </c>
    </row>
    <row r="7" spans="2:12">
      <c r="B7" s="65" t="s">
        <v>246</v>
      </c>
      <c r="C7" s="57" t="s">
        <v>260</v>
      </c>
      <c r="D7" s="79">
        <f>[1]!srInfoTrgDens(D8)</f>
        <v>1.2049999999999999E-3</v>
      </c>
      <c r="E7" s="80"/>
      <c r="F7" s="22" t="s">
        <v>258</v>
      </c>
      <c r="G7" s="71" t="s">
        <v>268</v>
      </c>
      <c r="H7" s="72">
        <f>[1]!srThkStd(D8,$C$5*100,$C$4)</f>
        <v>0.98298732470598882</v>
      </c>
    </row>
    <row r="8" spans="2:12">
      <c r="B8" s="54" t="s">
        <v>248</v>
      </c>
      <c r="C8" s="70" t="str">
        <f>"srim"&amp;C11&amp;"_"&amp;$C7</f>
        <v>srim208Pb_Air</v>
      </c>
      <c r="D8" s="70" t="str">
        <f t="shared" ref="D8:L8" si="0">"srim"&amp;D11&amp;"_"&amp;$C7</f>
        <v>srim129Xe_Air</v>
      </c>
      <c r="E8" s="70" t="str">
        <f t="shared" si="0"/>
        <v>srim84Kr_Air</v>
      </c>
      <c r="F8" s="70" t="str">
        <f t="shared" si="0"/>
        <v>srim56Fe_Air</v>
      </c>
      <c r="G8" s="70" t="str">
        <f t="shared" si="0"/>
        <v>srim40Ar_Air</v>
      </c>
      <c r="H8" s="70" t="str">
        <f t="shared" si="0"/>
        <v>srim20Ne_Air</v>
      </c>
      <c r="I8" s="70" t="str">
        <f t="shared" si="0"/>
        <v>srim12C_Air</v>
      </c>
      <c r="J8" s="70" t="str">
        <f t="shared" si="0"/>
        <v>srim4He_Air</v>
      </c>
      <c r="K8" s="70" t="str">
        <f t="shared" si="0"/>
        <v>srim2H_Air</v>
      </c>
      <c r="L8" s="70" t="str">
        <f t="shared" si="0"/>
        <v>srim1H_Air</v>
      </c>
    </row>
    <row r="9" spans="2:12" ht="4.8" customHeight="1" thickBot="1"/>
    <row r="10" spans="2:12" ht="31.2" customHeight="1" thickBot="1">
      <c r="B10" s="52" t="s">
        <v>235</v>
      </c>
      <c r="C10" s="61" t="s">
        <v>261</v>
      </c>
      <c r="D10" s="30"/>
      <c r="E10" s="30"/>
      <c r="F10" s="30"/>
      <c r="G10" s="30"/>
      <c r="H10" s="81" t="str">
        <f>[1]!srInfoTrgNameL(D8)</f>
        <v>Air, Dry near sea level (ICRU-104)</v>
      </c>
      <c r="I10" s="81"/>
      <c r="J10" s="81"/>
      <c r="K10" s="62" t="s">
        <v>263</v>
      </c>
      <c r="L10" s="31"/>
    </row>
    <row r="11" spans="2:12" ht="13.8" thickBot="1">
      <c r="B11" s="53" t="s">
        <v>236</v>
      </c>
      <c r="C11" s="33" t="s">
        <v>237</v>
      </c>
      <c r="D11" s="43" t="s">
        <v>238</v>
      </c>
      <c r="E11" s="43" t="s">
        <v>273</v>
      </c>
      <c r="F11" s="75" t="s">
        <v>239</v>
      </c>
      <c r="G11" s="43" t="s">
        <v>240</v>
      </c>
      <c r="H11" s="75" t="s">
        <v>241</v>
      </c>
      <c r="I11" s="43" t="s">
        <v>242</v>
      </c>
      <c r="J11" s="46" t="s">
        <v>243</v>
      </c>
      <c r="K11" s="46" t="s">
        <v>244</v>
      </c>
      <c r="L11" s="47" t="s">
        <v>245</v>
      </c>
    </row>
    <row r="12" spans="2:12">
      <c r="B12" s="41">
        <v>135</v>
      </c>
      <c r="C12" s="35">
        <f>[1]!srE2Rng(C$8,$B12)/$H$7/1000</f>
        <v>5015.4054646376899</v>
      </c>
      <c r="D12" s="36">
        <f>[1]!srE2Rng(D$8,$B12)/$H$7/1000</f>
        <v>6130.8521977153068</v>
      </c>
      <c r="E12" s="36">
        <f>[1]!srE2Rng(E$8,$B12)/$H$7/1000</f>
        <v>8638.7685645284328</v>
      </c>
      <c r="F12" s="36">
        <f>[1]!srE2Rng(F$8,$B12)/$H$7/1000</f>
        <v>10935.644570203589</v>
      </c>
      <c r="G12" s="36">
        <f>[1]!srE2Rng(G$8,$B12)/$H$7/1000</f>
        <v>15208.741378706525</v>
      </c>
      <c r="H12" s="44">
        <f>[1]!srE2Rng(H$8,$B12)/$H$7/1000</f>
        <v>25426.574048119794</v>
      </c>
      <c r="I12" s="44">
        <f>[1]!srE2Rng(I$8,$B12)/$H$7/1000</f>
        <v>42783.86805504225</v>
      </c>
      <c r="J12" s="48">
        <f>[1]!srE2Rng(J$8,$B12)/$H$7/1000</f>
        <v>125952.79398646521</v>
      </c>
      <c r="K12" s="48">
        <f>[1]!srE2Rng(K$8,$B12)/$H$7/1000</f>
        <v>253567.86779987402</v>
      </c>
      <c r="L12" s="49">
        <f>[1]!srE2Rng(L$8,$B12)/$H$7/1000</f>
        <v>126685.25510972066</v>
      </c>
    </row>
    <row r="13" spans="2:12">
      <c r="B13" s="27">
        <v>114</v>
      </c>
      <c r="C13" s="34">
        <f>[1]!srE2Rng(C$8,$B13)/$H$7/1000</f>
        <v>3871.5941745620084</v>
      </c>
      <c r="D13" s="29">
        <f>[1]!srE2Rng(D$8,$B13)/$H$7/1000</f>
        <v>4652.1454397876214</v>
      </c>
      <c r="E13" s="29">
        <f>[1]!srE2Rng(E$8,$B13)/$H$7/1000</f>
        <v>6510.1144634942739</v>
      </c>
      <c r="F13" s="29">
        <f>[1]!srE2Rng(F$8,$B13)/$H$7/1000</f>
        <v>8162.9536804047802</v>
      </c>
      <c r="G13" s="29">
        <f>[1]!srE2Rng(G$8,$B13)/$H$7/1000</f>
        <v>11344.602030687873</v>
      </c>
      <c r="H13" s="76">
        <f>[1]!srE2Rng(H$8,$B13)/$H$7/1000</f>
        <v>18875.116223446214</v>
      </c>
      <c r="I13" s="76">
        <f>[1]!srE2Rng(I$8,$B13)/$H$7/1000</f>
        <v>31760.328150048012</v>
      </c>
      <c r="J13" s="29">
        <f>[1]!srE2Rng(J$8,$B13)/$H$7/1000</f>
        <v>93510.463146097158</v>
      </c>
      <c r="K13" s="29">
        <f>[1]!srE2Rng(K$8,$B13)/$H$7/1000</f>
        <v>188308.02325489259</v>
      </c>
      <c r="L13" s="37">
        <f>[1]!srE2Rng(L$8,$B13)/$H$7/1000</f>
        <v>94104.977424472803</v>
      </c>
    </row>
    <row r="14" spans="2:12">
      <c r="B14" s="42">
        <v>95</v>
      </c>
      <c r="C14" s="34">
        <f>[1]!srE2Rng(C$8,$B14)/$H$7/1000</f>
        <v>2938.3898727930386</v>
      </c>
      <c r="D14" s="29">
        <f>[1]!srE2Rng(D$8,$B14)/$H$7/1000</f>
        <v>3463.6764019499028</v>
      </c>
      <c r="E14" s="29">
        <f>[1]!srE2Rng(E$8,$B14)/$H$7/1000</f>
        <v>4792.7372831680395</v>
      </c>
      <c r="F14" s="29">
        <f>[1]!srE2Rng(F$8,$B14)/$H$7/1000</f>
        <v>5976.8827657643205</v>
      </c>
      <c r="G14" s="45">
        <f>[1]!srE2Rng(G$8,$B14)/$H$7/1000</f>
        <v>8258.4991647049883</v>
      </c>
      <c r="H14" s="76">
        <f>[1]!srE2Rng(H$8,$B14)/$H$7/1000</f>
        <v>13687.867240835873</v>
      </c>
      <c r="I14" s="76">
        <f>[1]!srE2Rng(I$8,$B14)/$H$7/1000</f>
        <v>22980.967742139161</v>
      </c>
      <c r="J14" s="50">
        <f>[1]!srE2Rng(J$8,$B14)/$H$7/1000</f>
        <v>67659.061646489223</v>
      </c>
      <c r="K14" s="50">
        <f>[1]!srE2Rng(K$8,$B14)/$H$7/1000</f>
        <v>136471.74956210572</v>
      </c>
      <c r="L14" s="51">
        <f>[1]!srE2Rng(L$8,$B14)/$H$7/1000</f>
        <v>68164.663282958587</v>
      </c>
    </row>
    <row r="15" spans="2:12">
      <c r="B15" s="42">
        <v>70</v>
      </c>
      <c r="C15" s="34">
        <f>[1]!srE2Rng(C$8,$B15)/$H$7/1000</f>
        <v>1872.6589384563861</v>
      </c>
      <c r="D15" s="29">
        <f>[1]!srE2Rng(D$8,$B15)/$H$7/1000</f>
        <v>2127.5961016339015</v>
      </c>
      <c r="E15" s="45">
        <f>[1]!srE2Rng(E$8,$B15)/$H$7/1000</f>
        <v>2895.6629739364721</v>
      </c>
      <c r="F15" s="45">
        <f>[1]!srE2Rng(F$8,$B15)/$H$7/1000</f>
        <v>3552.029524942589</v>
      </c>
      <c r="G15" s="76">
        <f>[1]!srE2Rng(G$8,$B15)/$H$7/1000</f>
        <v>4872.9010838798831</v>
      </c>
      <c r="H15" s="76">
        <f>[1]!srE2Rng(H$8,$B15)/$H$7/1000</f>
        <v>7934.9955019338404</v>
      </c>
      <c r="I15" s="76">
        <f>[1]!srE2Rng(I$8,$B15)/$H$7/1000</f>
        <v>13330.792443248851</v>
      </c>
      <c r="J15" s="50">
        <f>[1]!srE2Rng(J$8,$B15)/$H$7/1000</f>
        <v>39217.189307634551</v>
      </c>
      <c r="K15" s="50">
        <f>[1]!srE2Rng(K$8,$B15)/$H$7/1000</f>
        <v>78963.378315398033</v>
      </c>
      <c r="L15" s="51">
        <f>[1]!srE2Rng(L$8,$B15)/$H$7/1000</f>
        <v>39451.169944230045</v>
      </c>
    </row>
    <row r="16" spans="2:12">
      <c r="B16" s="27">
        <v>50</v>
      </c>
      <c r="C16" s="34">
        <f>[1]!srE2Rng(C$8,$B16)/$H$7/1000</f>
        <v>1169.9031829774251</v>
      </c>
      <c r="D16" s="29">
        <f>[1]!srE2Rng(D$8,$B16)/$H$7/1000</f>
        <v>1266.5473589625167</v>
      </c>
      <c r="E16" s="76">
        <f>[1]!srE2Rng(E$8,$B16)/$H$7/1000</f>
        <v>1682.6259692562271</v>
      </c>
      <c r="F16" s="76">
        <f>[1]!srE2Rng(F$8,$B16)/$H$7/1000</f>
        <v>2024.4411601087618</v>
      </c>
      <c r="G16" s="76">
        <f>[1]!srE2Rng(G$8,$B16)/$H$7/1000</f>
        <v>2736.556141051542</v>
      </c>
      <c r="H16" s="76">
        <f>[1]!srE2Rng(H$8,$B16)/$H$7/1000</f>
        <v>4364.247526063612</v>
      </c>
      <c r="I16" s="76">
        <f>[1]!srE2Rng(I$8,$B16)/$H$7/1000</f>
        <v>7273.7458767726866</v>
      </c>
      <c r="J16" s="29">
        <f>[1]!srE2Rng(J$8,$B16)/$H$7/1000</f>
        <v>21393.968641752392</v>
      </c>
      <c r="K16" s="29">
        <f>[1]!srE2Rng(K$8,$B16)/$H$7/1000</f>
        <v>43143.99477397617</v>
      </c>
      <c r="L16" s="37">
        <f>[1]!srE2Rng(L$8,$B16)/$H$7/1000</f>
        <v>21556.737780253596</v>
      </c>
    </row>
    <row r="17" spans="2:12">
      <c r="B17" s="42">
        <v>36</v>
      </c>
      <c r="C17" s="34">
        <f>[1]!srE2Rng(C$8,$B17)/$H$7/1000</f>
        <v>757.19088262162757</v>
      </c>
      <c r="D17" s="45">
        <f>[1]!srE2Rng(D$8,$B17)/$H$7/1000</f>
        <v>779.84875362384184</v>
      </c>
      <c r="E17" s="76">
        <f>[1]!srE2Rng(E$8,$B17)/$H$7/1000</f>
        <v>1004.2936416248027</v>
      </c>
      <c r="F17" s="76">
        <f>[1]!srE2Rng(F$8,$B17)/$H$7/1000</f>
        <v>1185.5290202735409</v>
      </c>
      <c r="G17" s="76">
        <f>[1]!srE2Rng(G$8,$B17)/$H$7/1000</f>
        <v>1589.0337146180329</v>
      </c>
      <c r="H17" s="76">
        <f>[1]!srE2Rng(H$8,$B17)/$H$7/1000</f>
        <v>2451.71014867443</v>
      </c>
      <c r="I17" s="76">
        <f>[1]!srE2Rng(I$8,$B17)/$H$7/1000</f>
        <v>4050.9169344487882</v>
      </c>
      <c r="J17" s="50">
        <f>[1]!srE2Rng(J$8,$B17)/$H$7/1000</f>
        <v>11839.420211731542</v>
      </c>
      <c r="K17" s="50">
        <f>[1]!srE2Rng(K$8,$B17)/$H$7/1000</f>
        <v>23929.097973908691</v>
      </c>
      <c r="L17" s="51">
        <f>[1]!srE2Rng(L$8,$B17)/$H$7/1000</f>
        <v>11935.047080601002</v>
      </c>
    </row>
    <row r="18" spans="2:12">
      <c r="B18" s="42">
        <v>10</v>
      </c>
      <c r="C18" s="78">
        <f>[1]!srE2Rng(C$8,$B18)/$H$7/1000</f>
        <v>180.2920501065544</v>
      </c>
      <c r="D18" s="76">
        <f>[1]!srE2Rng(D$8,$B18)/$H$7/1000</f>
        <v>159.05495022203255</v>
      </c>
      <c r="E18" s="76">
        <f>[1]!srE2Rng(E$8,$B18)/$H$7/1000</f>
        <v>176.08772325906824</v>
      </c>
      <c r="F18" s="76">
        <f>[1]!srE2Rng(F$8,$B18)/$H$7/1000</f>
        <v>180.47638615590699</v>
      </c>
      <c r="G18" s="76">
        <f>[1]!srE2Rng(G$8,$B18)/$H$7/1000</f>
        <v>221.16256693851497</v>
      </c>
      <c r="H18" s="76">
        <f>[1]!srE2Rng(H$8,$B18)/$H$7/1000</f>
        <v>277.38913121952567</v>
      </c>
      <c r="I18" s="76">
        <f>[1]!srE2Rng(I$8,$B18)/$H$7/1000</f>
        <v>418.632051153948</v>
      </c>
      <c r="J18" s="50">
        <f>[1]!srE2Rng(J$8,$B18)/$H$7/1000</f>
        <v>1190.2493252900761</v>
      </c>
      <c r="K18" s="50">
        <f>[1]!srE2Rng(K$8,$B18)/$H$7/1000</f>
        <v>2400.8447928928031</v>
      </c>
      <c r="L18" s="51">
        <f>[1]!srE2Rng(L$8,$B18)/$H$7/1000</f>
        <v>1200.4223964464015</v>
      </c>
    </row>
    <row r="19" spans="2:12" ht="13.8" thickBot="1">
      <c r="B19" s="28">
        <v>5</v>
      </c>
      <c r="C19" s="38">
        <f>[1]!srE2Rng(C$8,$B19)/$H$7/1000</f>
        <v>98.1843789581593</v>
      </c>
      <c r="D19" s="77">
        <f>[1]!srE2Rng(D$8,$B19)/$H$7/1000</f>
        <v>83.899352440447132</v>
      </c>
      <c r="E19" s="77">
        <f>[1]!srE2Rng(E$8,$B19)/$H$7/1000</f>
        <v>86.381581802590532</v>
      </c>
      <c r="F19" s="77">
        <f>[1]!srE2Rng(F$8,$B19)/$H$7/1000</f>
        <v>80.322500621883108</v>
      </c>
      <c r="G19" s="77">
        <f>[1]!srE2Rng(G$8,$B19)/$H$7/1000</f>
        <v>91.445736624209346</v>
      </c>
      <c r="H19" s="77">
        <f>[1]!srE2Rng(H$8,$B19)/$H$7/1000</f>
        <v>102.39196118841551</v>
      </c>
      <c r="I19" s="77">
        <f>[1]!srE2Rng(I$8,$B19)/$H$7/1000</f>
        <v>138.57757529146508</v>
      </c>
      <c r="J19" s="39">
        <f>[1]!srE2Rng(J$8,$B19)/$H$7/1000</f>
        <v>353.5956072515595</v>
      </c>
      <c r="K19" s="39">
        <f>[1]!srE2Rng(K$8,$B19)/$H$7/1000</f>
        <v>713.34592255269581</v>
      </c>
      <c r="L19" s="40">
        <f>[1]!srE2Rng(L$8,$B19)/$H$7/1000</f>
        <v>356.29147110798573</v>
      </c>
    </row>
    <row r="21" spans="2:12">
      <c r="B21" s="65" t="s">
        <v>246</v>
      </c>
      <c r="C21" s="57" t="s">
        <v>269</v>
      </c>
      <c r="D21" s="79">
        <f>[1]!srInfoTrgDens(D22)</f>
        <v>1.8000000000000001E-4</v>
      </c>
      <c r="E21" s="80"/>
      <c r="F21" s="22" t="s">
        <v>258</v>
      </c>
      <c r="G21" s="71" t="s">
        <v>268</v>
      </c>
      <c r="H21" s="72">
        <f>[1]!srThkStd(D22,$C$5*100,$C$4)</f>
        <v>0.98298732470598882</v>
      </c>
    </row>
    <row r="22" spans="2:12">
      <c r="B22" s="54" t="s">
        <v>248</v>
      </c>
      <c r="C22" s="70" t="str">
        <f>"srim"&amp;C25&amp;"_"&amp;$C21</f>
        <v>srim208Pb_He</v>
      </c>
      <c r="D22" s="70" t="str">
        <f t="shared" ref="D22:L22" si="1">"srim"&amp;D25&amp;"_"&amp;$C21</f>
        <v>srim129Xe_He</v>
      </c>
      <c r="E22" s="70" t="str">
        <f t="shared" si="1"/>
        <v>srim84Kr_He</v>
      </c>
      <c r="F22" s="70" t="str">
        <f t="shared" si="1"/>
        <v>srim56Fe_He</v>
      </c>
      <c r="G22" s="70" t="str">
        <f t="shared" si="1"/>
        <v>srim40Ar_He</v>
      </c>
      <c r="H22" s="70" t="str">
        <f t="shared" si="1"/>
        <v>srim20Ne_He</v>
      </c>
      <c r="I22" s="70" t="str">
        <f t="shared" si="1"/>
        <v>srim12C_He</v>
      </c>
      <c r="J22" s="70" t="str">
        <f t="shared" si="1"/>
        <v>srim4He_He</v>
      </c>
      <c r="K22" s="70" t="str">
        <f t="shared" si="1"/>
        <v>srim2H_He</v>
      </c>
      <c r="L22" s="70" t="str">
        <f t="shared" si="1"/>
        <v>srim1H_He</v>
      </c>
    </row>
    <row r="23" spans="2:12" ht="4.8" customHeight="1" thickBot="1"/>
    <row r="24" spans="2:12" ht="16.8" thickBot="1">
      <c r="B24" s="52" t="s">
        <v>235</v>
      </c>
      <c r="C24" s="61" t="s">
        <v>261</v>
      </c>
      <c r="D24" s="30"/>
      <c r="E24" s="30"/>
      <c r="F24" s="30"/>
      <c r="G24" s="30"/>
      <c r="H24" s="32" t="str">
        <f>[1]!srInfoTrgNameL(D22)</f>
        <v>Helium (gas)</v>
      </c>
      <c r="I24" s="30"/>
      <c r="J24" s="62"/>
      <c r="K24" s="62" t="s">
        <v>263</v>
      </c>
      <c r="L24" s="31"/>
    </row>
    <row r="25" spans="2:12" ht="13.8" thickBot="1">
      <c r="B25" s="53" t="s">
        <v>236</v>
      </c>
      <c r="C25" s="33" t="s">
        <v>237</v>
      </c>
      <c r="D25" s="43" t="s">
        <v>238</v>
      </c>
      <c r="E25" s="43" t="s">
        <v>273</v>
      </c>
      <c r="F25" s="75" t="s">
        <v>239</v>
      </c>
      <c r="G25" s="43" t="s">
        <v>240</v>
      </c>
      <c r="H25" s="75" t="s">
        <v>241</v>
      </c>
      <c r="I25" s="43" t="s">
        <v>242</v>
      </c>
      <c r="J25" s="46" t="s">
        <v>243</v>
      </c>
      <c r="K25" s="46" t="s">
        <v>244</v>
      </c>
      <c r="L25" s="47" t="s">
        <v>245</v>
      </c>
    </row>
    <row r="26" spans="2:12">
      <c r="B26" s="41">
        <v>135</v>
      </c>
      <c r="C26" s="35">
        <f>[1]!srE2Rng(C$22,$B26)/$H$21/1000</f>
        <v>29975.076238966769</v>
      </c>
      <c r="D26" s="36">
        <f>[1]!srE2Rng(D$22,$B26)/$H$21/1000</f>
        <v>36757.086375256156</v>
      </c>
      <c r="E26" s="36">
        <f>[1]!srE2Rng(E$22,$B26)/$H$21/1000</f>
        <v>51836.477154209992</v>
      </c>
      <c r="F26" s="36">
        <f>[1]!srE2Rng(F$22,$B26)/$H$21/1000</f>
        <v>65661.070471386891</v>
      </c>
      <c r="G26" s="36">
        <f>[1]!srE2Rng(G$22,$B26)/$H$21/1000</f>
        <v>91337.902069952295</v>
      </c>
      <c r="H26" s="44">
        <f>[1]!srE2Rng(H$22,$B26)/$H$21/1000</f>
        <v>152840.22105263334</v>
      </c>
      <c r="I26" s="44">
        <f>[1]!srE2Rng(I$22,$B26)/$H$21/1000</f>
        <v>257287.14261462656</v>
      </c>
      <c r="J26" s="48">
        <f>[1]!srE2Rng(J$22,$B26)/$H$21/1000</f>
        <v>759254.95806696126</v>
      </c>
      <c r="K26" s="48">
        <f>[1]!srE2Rng(K$22,$B26)/$H$21/1000</f>
        <v>1538168.3588364057</v>
      </c>
      <c r="L26" s="49">
        <f>[1]!srE2Rng(L$22,$B26)/$H$21/1000</f>
        <v>769369.02541057998</v>
      </c>
    </row>
    <row r="27" spans="2:12">
      <c r="B27" s="27">
        <v>114</v>
      </c>
      <c r="C27" s="34">
        <f>[1]!srE2Rng(C$22,$B27)/$H$21/1000</f>
        <v>23056.004314988215</v>
      </c>
      <c r="D27" s="29">
        <f>[1]!srE2Rng(D$22,$B27)/$H$21/1000</f>
        <v>27789.005324326314</v>
      </c>
      <c r="E27" s="29">
        <f>[1]!srE2Rng(E$22,$B27)/$H$21/1000</f>
        <v>38933.075776380698</v>
      </c>
      <c r="F27" s="29">
        <f>[1]!srE2Rng(F$22,$B27)/$H$21/1000</f>
        <v>48882.176598128477</v>
      </c>
      <c r="G27" s="29">
        <f>[1]!srE2Rng(G$22,$B27)/$H$21/1000</f>
        <v>67912.981502551091</v>
      </c>
      <c r="H27" s="76">
        <f>[1]!srE2Rng(H$22,$B27)/$H$21/1000</f>
        <v>113182.33430250677</v>
      </c>
      <c r="I27" s="76">
        <f>[1]!srE2Rng(I$22,$B27)/$H$21/1000</f>
        <v>190452.91357749223</v>
      </c>
      <c r="J27" s="29">
        <f>[1]!srE2Rng(J$22,$B27)/$H$21/1000</f>
        <v>562455.67577930703</v>
      </c>
      <c r="K27" s="29">
        <f>[1]!srE2Rng(K$22,$B27)/$H$21/1000</f>
        <v>1136942.4324309307</v>
      </c>
      <c r="L27" s="37">
        <f>[1]!srE2Rng(L$22,$B27)/$H$21/1000</f>
        <v>570312.54209476034</v>
      </c>
    </row>
    <row r="28" spans="2:12">
      <c r="B28" s="42">
        <v>95</v>
      </c>
      <c r="C28" s="34">
        <f>[1]!srE2Rng(C$22,$B28)/$H$21/1000</f>
        <v>17396.358600162748</v>
      </c>
      <c r="D28" s="29">
        <f>[1]!srE2Rng(D$22,$B28)/$H$21/1000</f>
        <v>20581.394583140904</v>
      </c>
      <c r="E28" s="29">
        <f>[1]!srE2Rng(E$22,$B28)/$H$21/1000</f>
        <v>28552.148430189223</v>
      </c>
      <c r="F28" s="29">
        <f>[1]!srE2Rng(F$22,$B28)/$H$21/1000</f>
        <v>35652.545174458122</v>
      </c>
      <c r="G28" s="45">
        <f>[1]!srE2Rng(G$22,$B28)/$H$21/1000</f>
        <v>49284.460523934205</v>
      </c>
      <c r="H28" s="76">
        <f>[1]!srE2Rng(H$22,$B28)/$H$21/1000</f>
        <v>81781.319025700184</v>
      </c>
      <c r="I28" s="76">
        <f>[1]!srE2Rng(I$22,$B28)/$H$21/1000</f>
        <v>137366.97982386235</v>
      </c>
      <c r="J28" s="50">
        <f>[1]!srE2Rng(J$22,$B28)/$H$21/1000</f>
        <v>405899.43529469107</v>
      </c>
      <c r="K28" s="50">
        <f>[1]!srE2Rng(K$22,$B28)/$H$21/1000</f>
        <v>824583.36911153642</v>
      </c>
      <c r="L28" s="51">
        <f>[1]!srE2Rng(L$22,$B28)/$H$21/1000</f>
        <v>412100.93947158707</v>
      </c>
    </row>
    <row r="29" spans="2:12">
      <c r="B29" s="42">
        <v>70</v>
      </c>
      <c r="C29" s="34">
        <f>[1]!srE2Rng(C$22,$B29)/$H$21/1000</f>
        <v>10977.150700521399</v>
      </c>
      <c r="D29" s="29">
        <f>[1]!srE2Rng(D$22,$B29)/$H$21/1000</f>
        <v>12510.944638760586</v>
      </c>
      <c r="E29" s="45">
        <f>[1]!srE2Rng(E$22,$B29)/$H$21/1000</f>
        <v>17086.690314164203</v>
      </c>
      <c r="F29" s="45">
        <f>[1]!srE2Rng(F$22,$B29)/$H$21/1000</f>
        <v>21030.993462894701</v>
      </c>
      <c r="G29" s="76">
        <f>[1]!srE2Rng(G$22,$B29)/$H$21/1000</f>
        <v>28834.552885488814</v>
      </c>
      <c r="H29" s="76">
        <f>[1]!srE2Rng(H$22,$B29)/$H$21/1000</f>
        <v>47091.146382630439</v>
      </c>
      <c r="I29" s="76">
        <f>[1]!srE2Rng(I$22,$B29)/$H$21/1000</f>
        <v>79152.597438905679</v>
      </c>
      <c r="J29" s="50">
        <f>[1]!srE2Rng(J$22,$B29)/$H$21/1000</f>
        <v>234163.75187629886</v>
      </c>
      <c r="K29" s="50">
        <f>[1]!srE2Rng(K$22,$B29)/$H$21/1000</f>
        <v>474950.1730753656</v>
      </c>
      <c r="L29" s="51">
        <f>[1]!srE2Rng(L$22,$B29)/$H$21/1000</f>
        <v>237449.65385979199</v>
      </c>
    </row>
    <row r="30" spans="2:12">
      <c r="B30" s="27">
        <v>50</v>
      </c>
      <c r="C30" s="34">
        <f>[1]!srE2Rng(C$22,$B30)/$H$21/1000</f>
        <v>6738.642333949967</v>
      </c>
      <c r="D30" s="29">
        <f>[1]!srE2Rng(D$22,$B30)/$H$21/1000</f>
        <v>7338.8535321731697</v>
      </c>
      <c r="E30" s="76">
        <f>[1]!srE2Rng(E$22,$B30)/$H$21/1000</f>
        <v>9792.5982950788639</v>
      </c>
      <c r="F30" s="76">
        <f>[1]!srE2Rng(F$22,$B30)/$H$21/1000</f>
        <v>11849.593282887869</v>
      </c>
      <c r="G30" s="76">
        <f>[1]!srE2Rng(G$22,$B30)/$H$21/1000</f>
        <v>16042.933213525212</v>
      </c>
      <c r="H30" s="76">
        <f>[1]!srE2Rng(H$22,$B30)/$H$21/1000</f>
        <v>25625.966242783772</v>
      </c>
      <c r="I30" s="76">
        <f>[1]!srE2Rng(I$22,$B30)/$H$21/1000</f>
        <v>42767.591141192133</v>
      </c>
      <c r="J30" s="29">
        <f>[1]!srE2Rng(J$22,$B30)/$H$21/1000</f>
        <v>127010.79338672306</v>
      </c>
      <c r="K30" s="29">
        <f>[1]!srE2Rng(K$22,$B30)/$H$21/1000</f>
        <v>257989.08452441305</v>
      </c>
      <c r="L30" s="37">
        <f>[1]!srE2Rng(L$22,$B30)/$H$21/1000</f>
        <v>128984.36919105019</v>
      </c>
    </row>
    <row r="31" spans="2:12">
      <c r="B31" s="42">
        <v>36</v>
      </c>
      <c r="C31" s="34">
        <f>[1]!srE2Rng(C$22,$B31)/$H$21/1000</f>
        <v>4288.9667995068039</v>
      </c>
      <c r="D31" s="45">
        <f>[1]!srE2Rng(D$22,$B31)/$H$21/1000</f>
        <v>4440.0165600359232</v>
      </c>
      <c r="E31" s="76">
        <f>[1]!srE2Rng(E$22,$B31)/$H$21/1000</f>
        <v>5750.7964323861434</v>
      </c>
      <c r="F31" s="76">
        <f>[1]!srE2Rng(F$22,$B31)/$H$21/1000</f>
        <v>6828.3281292641332</v>
      </c>
      <c r="G31" s="76">
        <f>[1]!srE2Rng(G$22,$B31)/$H$21/1000</f>
        <v>9159.8332691554224</v>
      </c>
      <c r="H31" s="76">
        <f>[1]!srE2Rng(H$22,$B31)/$H$21/1000</f>
        <v>14191.434263073983</v>
      </c>
      <c r="I31" s="76">
        <f>[1]!srE2Rng(I$22,$B31)/$H$21/1000</f>
        <v>23494.504374110467</v>
      </c>
      <c r="J31" s="50">
        <f>[1]!srE2Rng(J$22,$B31)/$H$21/1000</f>
        <v>69807.614274705149</v>
      </c>
      <c r="K31" s="50">
        <f>[1]!srE2Rng(K$22,$B31)/$H$21/1000</f>
        <v>142166.63479541667</v>
      </c>
      <c r="L31" s="51">
        <f>[1]!srE2Rng(L$22,$B31)/$H$21/1000</f>
        <v>70969.379000757501</v>
      </c>
    </row>
    <row r="32" spans="2:12">
      <c r="B32" s="42">
        <v>10</v>
      </c>
      <c r="C32" s="78">
        <f>[1]!srE2Rng(C$22,$B32)/$H$21/1000</f>
        <v>913.42134067553332</v>
      </c>
      <c r="D32" s="76">
        <f>[1]!srE2Rng(D$22,$B32)/$H$21/1000</f>
        <v>807.17012321325399</v>
      </c>
      <c r="E32" s="76">
        <f>[1]!srE2Rng(E$22,$B32)/$H$21/1000</f>
        <v>897.14279913402754</v>
      </c>
      <c r="F32" s="76">
        <f>[1]!srE2Rng(F$22,$B32)/$H$21/1000</f>
        <v>923.91221857478229</v>
      </c>
      <c r="G32" s="76">
        <f>[1]!srE2Rng(G$22,$B32)/$H$21/1000</f>
        <v>1139.3839695084489</v>
      </c>
      <c r="H32" s="76">
        <f>[1]!srE2Rng(H$22,$B32)/$H$21/1000</f>
        <v>1434.4030330418866</v>
      </c>
      <c r="I32" s="76">
        <f>[1]!srE2Rng(I$22,$B32)/$H$21/1000</f>
        <v>2166.8641562973175</v>
      </c>
      <c r="J32" s="50">
        <f>[1]!srE2Rng(J$22,$B32)/$H$21/1000</f>
        <v>6744.7461766437636</v>
      </c>
      <c r="K32" s="50">
        <f>[1]!srE2Rng(K$22,$B32)/$H$21/1000</f>
        <v>13753.992203351989</v>
      </c>
      <c r="L32" s="51">
        <f>[1]!srE2Rng(L$22,$B32)/$H$21/1000</f>
        <v>6876.9961016759944</v>
      </c>
    </row>
    <row r="33" spans="2:12" ht="13.8" thickBot="1">
      <c r="B33" s="28">
        <v>5</v>
      </c>
      <c r="C33" s="38">
        <f>[1]!srE2Rng(C$22,$B33)/$H$21/1000</f>
        <v>476.34184920955096</v>
      </c>
      <c r="D33" s="77">
        <f>[1]!srE2Rng(D$22,$B33)/$H$21/1000</f>
        <v>407.08765000574988</v>
      </c>
      <c r="E33" s="77">
        <f>[1]!srE2Rng(E$22,$B33)/$H$21/1000</f>
        <v>419.44386223222273</v>
      </c>
      <c r="F33" s="77">
        <f>[1]!srE2Rng(F$22,$B33)/$H$21/1000</f>
        <v>390.31632489743174</v>
      </c>
      <c r="G33" s="77">
        <f>[1]!srE2Rng(G$22,$B33)/$H$21/1000</f>
        <v>443.6679792696649</v>
      </c>
      <c r="H33" s="77">
        <f>[1]!srE2Rng(H$22,$B33)/$H$21/1000</f>
        <v>497.52421797125174</v>
      </c>
      <c r="I33" s="77">
        <f>[1]!srE2Rng(I$22,$B33)/$H$21/1000</f>
        <v>673.92527182193487</v>
      </c>
      <c r="J33" s="39">
        <f>[1]!srE2Rng(J$22,$B33)/$H$21/1000</f>
        <v>1943.0565908581582</v>
      </c>
      <c r="K33" s="39">
        <f>[1]!srE2Rng(K$22,$B33)/$H$21/1000</f>
        <v>3947.1516086542692</v>
      </c>
      <c r="L33" s="40">
        <f>[1]!srE2Rng(L$22,$B33)/$H$21/1000</f>
        <v>1973.5758043271346</v>
      </c>
    </row>
  </sheetData>
  <mergeCells count="3">
    <mergeCell ref="D7:E7"/>
    <mergeCell ref="D21:E21"/>
    <mergeCell ref="H10:J10"/>
  </mergeCells>
  <phoneticPr fontId="18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&amp;C&amp;F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6079-E4CC-4B95-B691-0B5BC4E79BFC}">
  <sheetPr>
    <pageSetUpPr fitToPage="1"/>
  </sheetPr>
  <dimension ref="B1:L16"/>
  <sheetViews>
    <sheetView zoomScaleNormal="100" zoomScaleSheetLayoutView="100" workbookViewId="0">
      <selection activeCell="P38" sqref="P38"/>
    </sheetView>
  </sheetViews>
  <sheetFormatPr defaultRowHeight="13.2"/>
  <cols>
    <col min="1" max="1" width="4.77734375" customWidth="1"/>
    <col min="3" max="3" width="7.5546875" customWidth="1"/>
    <col min="4" max="12" width="7.21875" customWidth="1"/>
    <col min="13" max="13" width="2.109375" customWidth="1"/>
  </cols>
  <sheetData>
    <row r="1" spans="2:12" ht="6" customHeight="1"/>
    <row r="2" spans="2:12" s="20" customFormat="1" ht="21">
      <c r="B2" s="55" t="str">
        <f>File</f>
        <v>①ツール_exp</v>
      </c>
      <c r="D2" s="56" t="s">
        <v>250</v>
      </c>
      <c r="K2" s="58" t="s">
        <v>270</v>
      </c>
    </row>
    <row r="4" spans="2:12">
      <c r="B4" s="65" t="s">
        <v>246</v>
      </c>
      <c r="C4" s="57" t="s">
        <v>271</v>
      </c>
      <c r="D4" s="74">
        <f>[1]!srInfoTrgDens(D5)</f>
        <v>1</v>
      </c>
      <c r="E4" s="22" t="s">
        <v>258</v>
      </c>
    </row>
    <row r="5" spans="2:12">
      <c r="B5" s="54" t="s">
        <v>248</v>
      </c>
      <c r="C5" s="70" t="str">
        <f>"srim"&amp;C8&amp;"_"&amp;$C4</f>
        <v>srim208Pb_Water</v>
      </c>
      <c r="D5" s="70" t="str">
        <f t="shared" ref="D5:L5" si="0">"srim"&amp;D8&amp;"_"&amp;$C4</f>
        <v>srim129Xe_Water</v>
      </c>
      <c r="E5" s="70" t="str">
        <f t="shared" si="0"/>
        <v>srim84Kr_Water</v>
      </c>
      <c r="F5" s="70" t="str">
        <f t="shared" si="0"/>
        <v>srim56Fe_Water</v>
      </c>
      <c r="G5" s="70" t="str">
        <f t="shared" si="0"/>
        <v>srim40Ar_Water</v>
      </c>
      <c r="H5" s="70" t="str">
        <f t="shared" si="0"/>
        <v>srim20Ne_Water</v>
      </c>
      <c r="I5" s="70" t="str">
        <f t="shared" si="0"/>
        <v>srim12C_Water</v>
      </c>
      <c r="J5" s="70" t="str">
        <f t="shared" si="0"/>
        <v>srim4He_Water</v>
      </c>
      <c r="K5" s="70" t="str">
        <f t="shared" si="0"/>
        <v>srim2H_Water</v>
      </c>
      <c r="L5" s="70" t="str">
        <f t="shared" si="0"/>
        <v>srim1H_Water</v>
      </c>
    </row>
    <row r="6" spans="2:12" ht="4.8" customHeight="1" thickBot="1"/>
    <row r="7" spans="2:12" ht="16.8" thickBot="1">
      <c r="B7" s="52" t="s">
        <v>235</v>
      </c>
      <c r="C7" s="61" t="s">
        <v>261</v>
      </c>
      <c r="D7" s="30"/>
      <c r="E7" s="30"/>
      <c r="F7" s="30"/>
      <c r="G7" s="30"/>
      <c r="H7" s="73" t="str">
        <f>[1]!srInfoTrgNameL(D5)</f>
        <v>Water_Liquid (ICRU-276)</v>
      </c>
      <c r="I7" s="30"/>
      <c r="J7" s="62"/>
      <c r="K7" s="62" t="s">
        <v>262</v>
      </c>
      <c r="L7" s="31"/>
    </row>
    <row r="8" spans="2:12" ht="13.8" thickBot="1">
      <c r="B8" s="53" t="s">
        <v>236</v>
      </c>
      <c r="C8" s="33" t="s">
        <v>237</v>
      </c>
      <c r="D8" s="43" t="s">
        <v>238</v>
      </c>
      <c r="E8" s="43" t="s">
        <v>273</v>
      </c>
      <c r="F8" s="75" t="s">
        <v>239</v>
      </c>
      <c r="G8" s="43" t="s">
        <v>240</v>
      </c>
      <c r="H8" s="75" t="s">
        <v>241</v>
      </c>
      <c r="I8" s="43" t="s">
        <v>242</v>
      </c>
      <c r="J8" s="46" t="s">
        <v>243</v>
      </c>
      <c r="K8" s="46" t="s">
        <v>244</v>
      </c>
      <c r="L8" s="47" t="s">
        <v>245</v>
      </c>
    </row>
    <row r="9" spans="2:12">
      <c r="B9" s="41">
        <v>135</v>
      </c>
      <c r="C9" s="35">
        <f>[1]!srE2Rng(C$5,$B9)</f>
        <v>5157.0400000000009</v>
      </c>
      <c r="D9" s="36">
        <f>[1]!srE2Rng(D$5,$B9)</f>
        <v>6319.0000000000009</v>
      </c>
      <c r="E9" s="36">
        <f>[1]!srE2Rng(E$5,$B9)</f>
        <v>8902.1999999999989</v>
      </c>
      <c r="F9" s="36">
        <f>[1]!srE2Rng(F$5,$B9)</f>
        <v>11272.4</v>
      </c>
      <c r="G9" s="36">
        <f>[1]!srE2Rng(G$5,$B9)</f>
        <v>15676.000000000002</v>
      </c>
      <c r="H9" s="44">
        <f>[1]!srE2Rng(H$5,$B9)</f>
        <v>26222</v>
      </c>
      <c r="I9" s="44">
        <f>[1]!srE2Rng(I$5,$B9)</f>
        <v>44134</v>
      </c>
      <c r="J9" s="48">
        <f>[1]!srE2Rng(J$5,$B9)</f>
        <v>130082</v>
      </c>
      <c r="K9" s="48">
        <f>[1]!srE2Rng(K$5,$B9)</f>
        <v>260594</v>
      </c>
      <c r="L9" s="49">
        <f>[1]!srE2Rng(L$5,$B9)</f>
        <v>130215</v>
      </c>
    </row>
    <row r="10" spans="2:12">
      <c r="B10" s="27">
        <v>114</v>
      </c>
      <c r="C10" s="34">
        <f>[1]!srE2Rng(C$5,$B10)</f>
        <v>3975.12</v>
      </c>
      <c r="D10" s="29">
        <f>[1]!srE2Rng(D$5,$B10)</f>
        <v>4784.18</v>
      </c>
      <c r="E10" s="29">
        <f>[1]!srE2Rng(E$5,$B10)</f>
        <v>6693.92</v>
      </c>
      <c r="F10" s="29">
        <f>[1]!srE2Rng(F$5,$B10)</f>
        <v>8410.16</v>
      </c>
      <c r="G10" s="29">
        <f>[1]!srE2Rng(G$5,$B10)</f>
        <v>11676</v>
      </c>
      <c r="H10" s="76">
        <f>[1]!srE2Rng(H$5,$B10)</f>
        <v>19446.8</v>
      </c>
      <c r="I10" s="76">
        <f>[1]!srE2Rng(I$5,$B10)</f>
        <v>32716</v>
      </c>
      <c r="J10" s="29">
        <f>[1]!srE2Rng(J$5,$B10)</f>
        <v>96506</v>
      </c>
      <c r="K10" s="29">
        <f>[1]!srE2Rng(K$5,$B10)</f>
        <v>193366.8</v>
      </c>
      <c r="L10" s="37">
        <f>[1]!srE2Rng(L$5,$B10)</f>
        <v>96650</v>
      </c>
    </row>
    <row r="11" spans="2:12">
      <c r="B11" s="42">
        <v>95</v>
      </c>
      <c r="C11" s="34">
        <f>[1]!srE2Rng(C$5,$B11)</f>
        <v>3005.9999999999995</v>
      </c>
      <c r="D11" s="29">
        <f>[1]!srE2Rng(D$5,$B11)</f>
        <v>3552.4000000000005</v>
      </c>
      <c r="E11" s="29">
        <f>[1]!srE2Rng(E$5,$B11)</f>
        <v>4920.2</v>
      </c>
      <c r="F11" s="29">
        <f>[1]!srE2Rng(F$5,$B11)</f>
        <v>6143.6</v>
      </c>
      <c r="G11" s="45">
        <f>[1]!srE2Rng(G$5,$B11)</f>
        <v>8488</v>
      </c>
      <c r="H11" s="76">
        <f>[1]!srE2Rng(H$5,$B11)</f>
        <v>14080</v>
      </c>
      <c r="I11" s="76">
        <f>[1]!srE2Rng(I$5,$B11)</f>
        <v>23642</v>
      </c>
      <c r="J11" s="50">
        <f>[1]!srE2Rng(J$5,$B11)</f>
        <v>69762</v>
      </c>
      <c r="K11" s="50">
        <f>[1]!srE2Rng(K$5,$B11)</f>
        <v>140010</v>
      </c>
      <c r="L11" s="51">
        <f>[1]!srE2Rng(L$5,$B11)</f>
        <v>69940</v>
      </c>
    </row>
    <row r="12" spans="2:12">
      <c r="B12" s="42">
        <v>70</v>
      </c>
      <c r="C12" s="34">
        <f>[1]!srE2Rng(C$5,$B12)</f>
        <v>1906.4</v>
      </c>
      <c r="D12" s="29">
        <f>[1]!srE2Rng(D$5,$B12)</f>
        <v>2171.7000000000003</v>
      </c>
      <c r="E12" s="45">
        <f>[1]!srE2Rng(E$5,$B12)</f>
        <v>2961.6</v>
      </c>
      <c r="F12" s="45">
        <f>[1]!srE2Rng(F$5,$B12)</f>
        <v>3635.2000000000003</v>
      </c>
      <c r="G12" s="76">
        <f>[1]!srE2Rng(G$5,$B12)</f>
        <v>4988</v>
      </c>
      <c r="H12" s="76">
        <f>[1]!srE2Rng(H$5,$B12)</f>
        <v>8140.0000000000009</v>
      </c>
      <c r="I12" s="76">
        <f>[1]!srE2Rng(I$5,$B12)</f>
        <v>13669.999999999998</v>
      </c>
      <c r="J12" s="50">
        <f>[1]!srE2Rng(J$5,$B12)</f>
        <v>40372</v>
      </c>
      <c r="K12" s="50">
        <f>[1]!srE2Rng(K$5,$B12)</f>
        <v>80870</v>
      </c>
      <c r="L12" s="51">
        <f>[1]!srE2Rng(L$5,$B12)</f>
        <v>40410</v>
      </c>
    </row>
    <row r="13" spans="2:12">
      <c r="B13" s="27">
        <v>50</v>
      </c>
      <c r="C13" s="34">
        <f>[1]!srE2Rng(C$5,$B13)</f>
        <v>1180</v>
      </c>
      <c r="D13" s="29">
        <f>[1]!srE2Rng(D$5,$B13)</f>
        <v>1276</v>
      </c>
      <c r="E13" s="76">
        <f>[1]!srE2Rng(E$5,$B13)</f>
        <v>1702</v>
      </c>
      <c r="F13" s="76">
        <f>[1]!srE2Rng(F$5,$B13)</f>
        <v>2062</v>
      </c>
      <c r="G13" s="76">
        <f>[1]!srE2Rng(G$5,$B13)</f>
        <v>2790</v>
      </c>
      <c r="H13" s="76">
        <f>[1]!srE2Rng(H$5,$B13)</f>
        <v>4450</v>
      </c>
      <c r="I13" s="76">
        <f>[1]!srE2Rng(I$5,$B13)</f>
        <v>7420</v>
      </c>
      <c r="J13" s="29">
        <f>[1]!srE2Rng(J$5,$B13)</f>
        <v>21980</v>
      </c>
      <c r="K13" s="29">
        <f>[1]!srE2Rng(K$5,$B13)</f>
        <v>44080</v>
      </c>
      <c r="L13" s="37">
        <f>[1]!srE2Rng(L$5,$B13)</f>
        <v>22030</v>
      </c>
    </row>
    <row r="14" spans="2:12">
      <c r="B14" s="42">
        <v>36</v>
      </c>
      <c r="C14" s="34">
        <f>[1]!srE2Rng(C$5,$B14)</f>
        <v>756.20216000000005</v>
      </c>
      <c r="D14" s="45">
        <f>[1]!srE2Rng(D$5,$B14)</f>
        <v>781.39152000000001</v>
      </c>
      <c r="E14" s="76">
        <f>[1]!srE2Rng(E$5,$B14)</f>
        <v>1009.2888799999999</v>
      </c>
      <c r="F14" s="76">
        <f>[1]!srE2Rng(F$5,$B14)</f>
        <v>1196</v>
      </c>
      <c r="G14" s="76">
        <f>[1]!srE2Rng(G$5,$B14)</f>
        <v>1602</v>
      </c>
      <c r="H14" s="76">
        <f>[1]!srE2Rng(H$5,$B14)</f>
        <v>2476</v>
      </c>
      <c r="I14" s="76">
        <f>[1]!srE2Rng(I$5,$B14)</f>
        <v>4097.5999999999995</v>
      </c>
      <c r="J14" s="50">
        <f>[1]!srE2Rng(J$5,$B14)</f>
        <v>12136</v>
      </c>
      <c r="K14" s="50">
        <f>[1]!srE2Rng(K$5,$B14)</f>
        <v>24384</v>
      </c>
      <c r="L14" s="51">
        <f>[1]!srE2Rng(L$5,$B14)</f>
        <v>12166</v>
      </c>
    </row>
    <row r="15" spans="2:12">
      <c r="B15" s="42">
        <v>10</v>
      </c>
      <c r="C15" s="78">
        <f>[1]!srE2Rng(C$5,$B15)</f>
        <v>171.54600000000002</v>
      </c>
      <c r="D15" s="76">
        <f>[1]!srE2Rng(D$5,$B15)</f>
        <v>151.58500000000001</v>
      </c>
      <c r="E15" s="76">
        <f>[1]!srE2Rng(E$5,$B15)</f>
        <v>168.434</v>
      </c>
      <c r="F15" s="76">
        <f>[1]!srE2Rng(F$5,$B15)</f>
        <v>173.268</v>
      </c>
      <c r="G15" s="76">
        <f>[1]!srE2Rng(G$5,$B15)</f>
        <v>212.97</v>
      </c>
      <c r="H15" s="76">
        <f>[1]!srE2Rng(H$5,$B15)</f>
        <v>268.04000000000002</v>
      </c>
      <c r="I15" s="76">
        <f>[1]!srE2Rng(I$5,$B15)</f>
        <v>405.67</v>
      </c>
      <c r="J15" s="50">
        <f>[1]!srE2Rng(J$5,$B15)</f>
        <v>1200</v>
      </c>
      <c r="K15" s="50">
        <f>[1]!srE2Rng(K$5,$B15)</f>
        <v>2410</v>
      </c>
      <c r="L15" s="51">
        <f>[1]!srE2Rng(L$5,$B15)</f>
        <v>1200</v>
      </c>
    </row>
    <row r="16" spans="2:12" ht="13.8" thickBot="1">
      <c r="B16" s="28">
        <v>5</v>
      </c>
      <c r="C16" s="38">
        <f>[1]!srE2Rng(C$5,$B16)</f>
        <v>91.087999999999994</v>
      </c>
      <c r="D16" s="77">
        <f>[1]!srE2Rng(D$5,$B16)</f>
        <v>77.935000000000002</v>
      </c>
      <c r="E16" s="77">
        <f>[1]!srE2Rng(E$5,$B16)</f>
        <v>80.531999999999996</v>
      </c>
      <c r="F16" s="77">
        <f>[1]!srE2Rng(F$5,$B16)</f>
        <v>75.12</v>
      </c>
      <c r="G16" s="77">
        <f>[1]!srE2Rng(G$5,$B16)</f>
        <v>85.85</v>
      </c>
      <c r="H16" s="77">
        <f>[1]!srE2Rng(H$5,$B16)</f>
        <v>96.56</v>
      </c>
      <c r="I16" s="77">
        <f>[1]!srE2Rng(I$5,$B16)</f>
        <v>131.22999999999999</v>
      </c>
      <c r="J16" s="39">
        <f>[1]!srE2Rng(J$5,$B16)</f>
        <v>351.34</v>
      </c>
      <c r="K16" s="39">
        <f>[1]!srE2Rng(K$5,$B16)</f>
        <v>700.56</v>
      </c>
      <c r="L16" s="40">
        <f>[1]!srE2Rng(L$5,$B16)</f>
        <v>349.98</v>
      </c>
    </row>
  </sheetData>
  <phoneticPr fontId="18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&amp;C&amp;F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data"/>
  <dimension ref="A1:O201"/>
  <sheetViews>
    <sheetView workbookViewId="0"/>
  </sheetViews>
  <sheetFormatPr defaultColWidth="8" defaultRowHeight="13.2"/>
  <cols>
    <col min="1" max="1" width="4.6640625" style="6" customWidth="1"/>
    <col min="2" max="2" width="7.109375" style="6" customWidth="1"/>
    <col min="3" max="3" width="10.88671875" style="19" customWidth="1"/>
    <col min="4" max="4" width="9.21875" style="19" customWidth="1"/>
    <col min="5" max="5" width="3.109375" style="7" customWidth="1"/>
    <col min="6" max="6" width="4.109375" style="11" customWidth="1"/>
    <col min="7" max="7" width="6.33203125" style="18" customWidth="1"/>
    <col min="8" max="9" width="7.77734375" style="14" customWidth="1"/>
    <col min="10" max="10" width="4.33203125" style="14" customWidth="1"/>
    <col min="11" max="11" width="5.33203125" style="14" customWidth="1"/>
    <col min="12" max="12" width="7.77734375" style="14" customWidth="1"/>
    <col min="13" max="13" width="21.6640625" style="14" customWidth="1"/>
    <col min="14" max="14" width="7.77734375" style="14" customWidth="1"/>
    <col min="15" max="16384" width="8" style="7"/>
  </cols>
  <sheetData>
    <row r="1" spans="1:14" s="1" customFormat="1">
      <c r="A1" s="1" t="s">
        <v>0</v>
      </c>
      <c r="B1" s="2" t="s">
        <v>1</v>
      </c>
      <c r="C1" s="2" t="s">
        <v>2</v>
      </c>
      <c r="D1" s="2" t="s">
        <v>3</v>
      </c>
      <c r="F1" s="3" t="s">
        <v>4</v>
      </c>
      <c r="G1" s="4" t="s">
        <v>5</v>
      </c>
      <c r="H1" s="3" t="s">
        <v>6</v>
      </c>
      <c r="I1" s="3" t="s">
        <v>7</v>
      </c>
      <c r="J1" s="3"/>
      <c r="K1" s="5" t="s">
        <v>8</v>
      </c>
      <c r="L1" s="5" t="s">
        <v>1</v>
      </c>
      <c r="M1" s="5" t="s">
        <v>9</v>
      </c>
      <c r="N1" s="5" t="s">
        <v>10</v>
      </c>
    </row>
    <row r="2" spans="1:14">
      <c r="A2" s="6">
        <v>1</v>
      </c>
      <c r="B2" s="6" t="s">
        <v>11</v>
      </c>
      <c r="C2" s="7">
        <v>1.008</v>
      </c>
      <c r="D2" s="7">
        <v>7.1499999999999994E-2</v>
      </c>
      <c r="F2" s="8"/>
      <c r="G2" s="9"/>
      <c r="H2" s="8" t="s">
        <v>12</v>
      </c>
      <c r="I2" s="8" t="s">
        <v>13</v>
      </c>
      <c r="J2" s="8"/>
      <c r="K2" s="6">
        <v>1</v>
      </c>
      <c r="L2" s="6" t="s">
        <v>14</v>
      </c>
      <c r="M2" s="7">
        <v>-2.5840000000000001</v>
      </c>
      <c r="N2" s="10">
        <v>-2.5840000000000001</v>
      </c>
    </row>
    <row r="3" spans="1:14">
      <c r="A3" s="6">
        <f t="shared" ref="A3:A66" si="0">1+A2</f>
        <v>2</v>
      </c>
      <c r="B3" s="6" t="s">
        <v>15</v>
      </c>
      <c r="C3" s="7">
        <v>4.0030000000000001</v>
      </c>
      <c r="D3" s="7">
        <v>0.12590000000000001</v>
      </c>
      <c r="F3" s="11">
        <v>1</v>
      </c>
      <c r="G3" s="12">
        <v>2</v>
      </c>
      <c r="H3" s="13">
        <v>22.081</v>
      </c>
      <c r="I3" s="13">
        <v>1.448</v>
      </c>
      <c r="K3" s="6">
        <v>2</v>
      </c>
      <c r="L3" s="6" t="s">
        <v>16</v>
      </c>
      <c r="M3" s="7">
        <v>-7.5700000000000003E-3</v>
      </c>
      <c r="N3" s="10">
        <v>-7.5700000000000003E-3</v>
      </c>
    </row>
    <row r="4" spans="1:14">
      <c r="A4" s="6">
        <f t="shared" si="0"/>
        <v>3</v>
      </c>
      <c r="B4" s="6" t="s">
        <v>17</v>
      </c>
      <c r="C4" s="7">
        <v>6.9409999999999998</v>
      </c>
      <c r="D4" s="7">
        <v>0.53400000000000003</v>
      </c>
      <c r="F4" s="11">
        <v>2</v>
      </c>
      <c r="G4" s="12">
        <v>2.02</v>
      </c>
      <c r="H4" s="13">
        <v>21.962</v>
      </c>
      <c r="I4" s="13">
        <v>1.4550000000000001</v>
      </c>
      <c r="K4" s="6">
        <v>3</v>
      </c>
      <c r="L4" s="6" t="s">
        <v>18</v>
      </c>
      <c r="M4" s="7">
        <v>1.2513688557067252E-2</v>
      </c>
      <c r="N4" s="10">
        <v>0</v>
      </c>
    </row>
    <row r="5" spans="1:14">
      <c r="A5" s="6">
        <f t="shared" si="0"/>
        <v>4</v>
      </c>
      <c r="B5" s="6" t="s">
        <v>19</v>
      </c>
      <c r="C5" s="7">
        <v>9.0120000000000005</v>
      </c>
      <c r="D5" s="7">
        <v>1.8480000000000001</v>
      </c>
      <c r="F5" s="11">
        <v>3</v>
      </c>
      <c r="G5" s="12">
        <v>2.04</v>
      </c>
      <c r="H5" s="13">
        <v>21.844999999999999</v>
      </c>
      <c r="I5" s="13">
        <v>1.4610000000000001</v>
      </c>
      <c r="K5" s="6">
        <v>4</v>
      </c>
      <c r="L5" s="6" t="s">
        <v>20</v>
      </c>
      <c r="M5" s="7">
        <v>3.5678864939365604E-2</v>
      </c>
      <c r="N5" s="10">
        <v>1</v>
      </c>
    </row>
    <row r="6" spans="1:14">
      <c r="A6" s="6">
        <f t="shared" si="0"/>
        <v>5</v>
      </c>
      <c r="B6" s="6" t="s">
        <v>21</v>
      </c>
      <c r="C6" s="7">
        <v>10.811</v>
      </c>
      <c r="D6" s="7">
        <v>2.3502000000000001</v>
      </c>
      <c r="F6" s="11">
        <v>4</v>
      </c>
      <c r="G6" s="12">
        <v>2.06</v>
      </c>
      <c r="H6" s="13">
        <v>21.728000000000002</v>
      </c>
      <c r="I6" s="13">
        <v>1.468</v>
      </c>
      <c r="K6" s="6">
        <v>5</v>
      </c>
      <c r="L6" s="6" t="s">
        <v>22</v>
      </c>
      <c r="M6" s="7">
        <v>-0.89500000000000002</v>
      </c>
      <c r="N6" s="10">
        <v>-0.89500000000000002</v>
      </c>
    </row>
    <row r="7" spans="1:14">
      <c r="A7" s="6">
        <f t="shared" si="0"/>
        <v>6</v>
      </c>
      <c r="B7" s="6" t="s">
        <v>23</v>
      </c>
      <c r="C7" s="7">
        <v>12.010999999999999</v>
      </c>
      <c r="D7" s="7">
        <v>2.2530000000000001</v>
      </c>
      <c r="E7" s="15"/>
      <c r="F7" s="11">
        <v>5</v>
      </c>
      <c r="G7" s="12">
        <v>2.08</v>
      </c>
      <c r="H7" s="13">
        <v>21.613</v>
      </c>
      <c r="I7" s="13">
        <v>1.474</v>
      </c>
      <c r="K7" s="6">
        <v>6</v>
      </c>
      <c r="L7" s="6" t="s">
        <v>24</v>
      </c>
      <c r="M7" s="7">
        <v>2.7029999999999998E-2</v>
      </c>
      <c r="N7" s="10">
        <v>2.7029999999999998E-2</v>
      </c>
    </row>
    <row r="8" spans="1:14">
      <c r="A8" s="6">
        <f t="shared" si="0"/>
        <v>7</v>
      </c>
      <c r="B8" s="6" t="s">
        <v>4</v>
      </c>
      <c r="C8" s="7">
        <v>14.007</v>
      </c>
      <c r="D8" s="7">
        <v>1.026</v>
      </c>
      <c r="F8" s="11">
        <v>6</v>
      </c>
      <c r="G8" s="12">
        <v>2.1</v>
      </c>
      <c r="H8" s="13">
        <v>21.498000000000001</v>
      </c>
      <c r="I8" s="13">
        <v>1.48</v>
      </c>
      <c r="K8" s="6">
        <v>7</v>
      </c>
      <c r="L8" s="6" t="s">
        <v>25</v>
      </c>
      <c r="M8" s="7">
        <v>2.041E-4</v>
      </c>
      <c r="N8" s="10">
        <v>2.041E-4</v>
      </c>
    </row>
    <row r="9" spans="1:14">
      <c r="A9" s="6">
        <f t="shared" si="0"/>
        <v>8</v>
      </c>
      <c r="B9" s="6" t="s">
        <v>26</v>
      </c>
      <c r="C9" s="7">
        <v>15.999000000000001</v>
      </c>
      <c r="D9" s="7">
        <v>1.4259999999999999</v>
      </c>
      <c r="E9" s="16"/>
      <c r="F9" s="11">
        <v>7</v>
      </c>
      <c r="G9" s="12">
        <v>2.12</v>
      </c>
      <c r="H9" s="13">
        <v>21.384</v>
      </c>
      <c r="I9" s="13">
        <v>1.4870000000000001</v>
      </c>
      <c r="K9" s="6">
        <v>8</v>
      </c>
      <c r="L9" s="6" t="s">
        <v>27</v>
      </c>
      <c r="M9" s="7">
        <v>0</v>
      </c>
      <c r="N9" s="10">
        <v>0</v>
      </c>
    </row>
    <row r="10" spans="1:14">
      <c r="A10" s="6">
        <f t="shared" si="0"/>
        <v>9</v>
      </c>
      <c r="B10" s="6" t="s">
        <v>28</v>
      </c>
      <c r="C10" s="7">
        <v>18.998000000000001</v>
      </c>
      <c r="D10" s="7">
        <v>1.1111</v>
      </c>
      <c r="F10" s="11">
        <v>8</v>
      </c>
      <c r="G10" s="12">
        <v>2.14</v>
      </c>
      <c r="H10" s="13">
        <v>21.271000000000001</v>
      </c>
      <c r="I10" s="13">
        <v>1.4930000000000001</v>
      </c>
      <c r="K10" s="6">
        <v>9</v>
      </c>
      <c r="L10" s="6" t="s">
        <v>29</v>
      </c>
      <c r="M10" s="7">
        <v>0</v>
      </c>
      <c r="N10" s="10">
        <v>0</v>
      </c>
    </row>
    <row r="11" spans="1:14">
      <c r="A11" s="6">
        <f t="shared" si="0"/>
        <v>10</v>
      </c>
      <c r="B11" s="6" t="s">
        <v>30</v>
      </c>
      <c r="C11" s="7">
        <v>20.18</v>
      </c>
      <c r="D11" s="7">
        <v>1.204</v>
      </c>
      <c r="F11" s="11">
        <v>9</v>
      </c>
      <c r="G11" s="12">
        <v>2.16</v>
      </c>
      <c r="H11" s="13">
        <v>21.158999999999999</v>
      </c>
      <c r="I11" s="13">
        <v>1.4990000000000001</v>
      </c>
      <c r="K11" s="6">
        <v>10</v>
      </c>
      <c r="L11" s="6" t="s">
        <v>31</v>
      </c>
      <c r="M11" s="7">
        <v>0.54169699999999998</v>
      </c>
      <c r="N11" s="10">
        <v>0.54169699999999998</v>
      </c>
    </row>
    <row r="12" spans="1:14">
      <c r="A12" s="6">
        <f t="shared" si="0"/>
        <v>11</v>
      </c>
      <c r="B12" s="6" t="s">
        <v>32</v>
      </c>
      <c r="C12" s="7">
        <v>22.99</v>
      </c>
      <c r="D12" s="7">
        <v>0.97</v>
      </c>
      <c r="F12" s="11">
        <v>10</v>
      </c>
      <c r="G12" s="12">
        <v>2.1800000000000002</v>
      </c>
      <c r="H12" s="13">
        <v>21.047999999999998</v>
      </c>
      <c r="I12" s="13">
        <v>1.5049999999999999</v>
      </c>
      <c r="K12" s="6">
        <v>11</v>
      </c>
      <c r="L12" s="6" t="s">
        <v>33</v>
      </c>
      <c r="M12" s="7">
        <v>0</v>
      </c>
      <c r="N12" s="10">
        <v>0</v>
      </c>
    </row>
    <row r="13" spans="1:14">
      <c r="A13" s="6">
        <f t="shared" si="0"/>
        <v>12</v>
      </c>
      <c r="B13" s="6" t="s">
        <v>34</v>
      </c>
      <c r="C13" s="7">
        <v>24.305</v>
      </c>
      <c r="D13" s="7">
        <v>1.7365999999999999</v>
      </c>
      <c r="F13" s="11">
        <v>11</v>
      </c>
      <c r="G13" s="12">
        <v>2.2000000000000002</v>
      </c>
      <c r="H13" s="13">
        <v>20.937000000000001</v>
      </c>
      <c r="I13" s="13">
        <v>1.51</v>
      </c>
      <c r="K13" s="6">
        <v>12</v>
      </c>
      <c r="L13" s="6" t="s">
        <v>35</v>
      </c>
      <c r="M13" s="7">
        <v>0.36544300000000002</v>
      </c>
      <c r="N13" s="10">
        <v>0.36544300000000002</v>
      </c>
    </row>
    <row r="14" spans="1:14">
      <c r="A14" s="6">
        <f t="shared" si="0"/>
        <v>13</v>
      </c>
      <c r="B14" s="6" t="s">
        <v>36</v>
      </c>
      <c r="C14" s="7">
        <v>26.981999999999999</v>
      </c>
      <c r="D14" s="7">
        <v>2.702</v>
      </c>
      <c r="F14" s="11">
        <v>12</v>
      </c>
      <c r="G14" s="12">
        <v>2.2200000000000002</v>
      </c>
      <c r="H14" s="13">
        <v>20.827999999999999</v>
      </c>
      <c r="I14" s="13">
        <v>1.516</v>
      </c>
      <c r="K14" s="6">
        <v>13</v>
      </c>
      <c r="L14" s="6" t="s">
        <v>37</v>
      </c>
      <c r="M14" s="7">
        <v>0</v>
      </c>
      <c r="N14" s="10">
        <v>0</v>
      </c>
    </row>
    <row r="15" spans="1:14">
      <c r="A15" s="6">
        <f t="shared" si="0"/>
        <v>14</v>
      </c>
      <c r="B15" s="6" t="s">
        <v>38</v>
      </c>
      <c r="C15" s="7">
        <v>28.085999999999999</v>
      </c>
      <c r="D15" s="7">
        <v>2.3212000000000002</v>
      </c>
      <c r="F15" s="11">
        <v>13</v>
      </c>
      <c r="G15" s="12">
        <v>2.2400000000000002</v>
      </c>
      <c r="H15" s="13">
        <v>20.719000000000001</v>
      </c>
      <c r="I15" s="13">
        <v>1.522</v>
      </c>
      <c r="K15" s="6">
        <v>14</v>
      </c>
      <c r="L15" s="6" t="s">
        <v>39</v>
      </c>
      <c r="M15" s="7">
        <v>-0.27930500000000003</v>
      </c>
      <c r="N15" s="10">
        <v>-0.27930500000000003</v>
      </c>
    </row>
    <row r="16" spans="1:14">
      <c r="A16" s="6">
        <f t="shared" si="0"/>
        <v>15</v>
      </c>
      <c r="B16" s="6" t="s">
        <v>40</v>
      </c>
      <c r="C16" s="7">
        <v>30.974</v>
      </c>
      <c r="D16" s="7">
        <v>1.8219000000000001</v>
      </c>
      <c r="F16" s="11">
        <v>14</v>
      </c>
      <c r="G16" s="12">
        <v>2.2599999999999998</v>
      </c>
      <c r="H16" s="13">
        <v>20.61</v>
      </c>
      <c r="I16" s="13">
        <v>1.5269999999999999</v>
      </c>
      <c r="K16" s="6">
        <v>15</v>
      </c>
      <c r="L16" s="6" t="s">
        <v>41</v>
      </c>
      <c r="M16" s="7">
        <v>0</v>
      </c>
      <c r="N16" s="10">
        <v>0</v>
      </c>
    </row>
    <row r="17" spans="1:14">
      <c r="A17" s="6">
        <f t="shared" si="0"/>
        <v>16</v>
      </c>
      <c r="B17" s="6" t="s">
        <v>42</v>
      </c>
      <c r="C17" s="7">
        <v>32.066000000000003</v>
      </c>
      <c r="D17" s="7">
        <v>2.0686</v>
      </c>
      <c r="F17" s="11">
        <v>15</v>
      </c>
      <c r="G17" s="12">
        <v>2.2799999999999998</v>
      </c>
      <c r="H17" s="13">
        <v>20.501999999999999</v>
      </c>
      <c r="I17" s="13">
        <v>1.5329999999999999</v>
      </c>
      <c r="K17" s="6">
        <v>16</v>
      </c>
      <c r="L17" s="6" t="s">
        <v>43</v>
      </c>
      <c r="M17" s="7">
        <v>0.87914000000000003</v>
      </c>
      <c r="N17" s="10">
        <v>0.87914000000000003</v>
      </c>
    </row>
    <row r="18" spans="1:14">
      <c r="A18" s="6">
        <f t="shared" si="0"/>
        <v>17</v>
      </c>
      <c r="B18" s="6" t="s">
        <v>44</v>
      </c>
      <c r="C18" s="7">
        <v>35.453000000000003</v>
      </c>
      <c r="D18" s="7">
        <v>1.8956</v>
      </c>
      <c r="F18" s="11">
        <v>16</v>
      </c>
      <c r="G18" s="12">
        <v>2.2999999999999998</v>
      </c>
      <c r="H18" s="13">
        <v>20.395</v>
      </c>
      <c r="I18" s="13">
        <v>1.538</v>
      </c>
      <c r="K18" s="6">
        <v>17</v>
      </c>
      <c r="L18" s="6" t="s">
        <v>45</v>
      </c>
      <c r="M18" s="7">
        <v>2.1779000000000002</v>
      </c>
      <c r="N18" s="10">
        <v>2.1779000000000002</v>
      </c>
    </row>
    <row r="19" spans="1:14">
      <c r="A19" s="6">
        <f t="shared" si="0"/>
        <v>18</v>
      </c>
      <c r="B19" s="6" t="s">
        <v>46</v>
      </c>
      <c r="C19" s="7">
        <v>39.948</v>
      </c>
      <c r="D19" s="7">
        <v>1.6504000000000001</v>
      </c>
      <c r="F19" s="11">
        <v>17</v>
      </c>
      <c r="G19" s="12">
        <v>2.3199999999999998</v>
      </c>
      <c r="H19" s="13">
        <v>20.289000000000001</v>
      </c>
      <c r="I19" s="13">
        <v>1.5429999999999999</v>
      </c>
      <c r="K19" s="6">
        <v>18</v>
      </c>
      <c r="L19" s="6" t="s">
        <v>47</v>
      </c>
      <c r="M19" s="7">
        <v>-6.7702099999999996E-3</v>
      </c>
      <c r="N19" s="10">
        <v>-6.7702099999999996E-3</v>
      </c>
    </row>
    <row r="20" spans="1:14">
      <c r="A20" s="6">
        <f t="shared" si="0"/>
        <v>19</v>
      </c>
      <c r="B20" s="6" t="s">
        <v>48</v>
      </c>
      <c r="C20" s="7">
        <v>39.097999999999999</v>
      </c>
      <c r="D20" s="7">
        <v>0.86319999999999997</v>
      </c>
      <c r="F20" s="11">
        <v>18</v>
      </c>
      <c r="G20" s="12">
        <v>2.34</v>
      </c>
      <c r="H20" s="13">
        <v>20.183</v>
      </c>
      <c r="I20" s="13">
        <v>1.5489999999999999</v>
      </c>
      <c r="K20" s="6">
        <v>19</v>
      </c>
      <c r="L20" s="6" t="s">
        <v>49</v>
      </c>
      <c r="M20" s="7">
        <v>0</v>
      </c>
      <c r="N20" s="10">
        <v>0</v>
      </c>
    </row>
    <row r="21" spans="1:14">
      <c r="A21" s="6">
        <f t="shared" si="0"/>
        <v>20</v>
      </c>
      <c r="B21" s="6" t="s">
        <v>50</v>
      </c>
      <c r="C21" s="7">
        <v>40.08</v>
      </c>
      <c r="D21" s="7">
        <v>1.54</v>
      </c>
      <c r="F21" s="11">
        <v>19</v>
      </c>
      <c r="G21" s="12">
        <v>2.36</v>
      </c>
      <c r="H21" s="13">
        <v>20.077999999999999</v>
      </c>
      <c r="I21" s="13">
        <v>1.554</v>
      </c>
      <c r="K21" s="6">
        <v>20</v>
      </c>
      <c r="L21" s="6" t="s">
        <v>51</v>
      </c>
      <c r="M21" s="7">
        <v>0</v>
      </c>
      <c r="N21" s="10">
        <v>0</v>
      </c>
    </row>
    <row r="22" spans="1:14">
      <c r="A22" s="6">
        <f t="shared" si="0"/>
        <v>21</v>
      </c>
      <c r="B22" s="6" t="s">
        <v>52</v>
      </c>
      <c r="C22" s="7">
        <v>44.956000000000003</v>
      </c>
      <c r="D22" s="7">
        <v>2.9889999999999999</v>
      </c>
      <c r="F22" s="11">
        <v>20</v>
      </c>
      <c r="G22" s="12">
        <v>2.38</v>
      </c>
      <c r="H22" s="13">
        <v>19.972999999999999</v>
      </c>
      <c r="I22" s="13">
        <v>1.5589999999999999</v>
      </c>
      <c r="K22" s="6">
        <v>21</v>
      </c>
      <c r="L22" s="6" t="s">
        <v>53</v>
      </c>
      <c r="M22" s="7">
        <v>2</v>
      </c>
      <c r="N22" s="10">
        <v>2</v>
      </c>
    </row>
    <row r="23" spans="1:14">
      <c r="A23" s="6">
        <f t="shared" si="0"/>
        <v>22</v>
      </c>
      <c r="B23" s="6" t="s">
        <v>54</v>
      </c>
      <c r="C23" s="7">
        <v>47.9</v>
      </c>
      <c r="D23" s="7">
        <v>4.5189000000000004</v>
      </c>
      <c r="F23" s="11">
        <v>21</v>
      </c>
      <c r="G23" s="12">
        <v>2.4</v>
      </c>
      <c r="H23" s="13">
        <v>19.869</v>
      </c>
      <c r="I23" s="13">
        <v>1.5640000000000001</v>
      </c>
      <c r="K23" s="6">
        <v>22</v>
      </c>
      <c r="L23" s="6" t="s">
        <v>55</v>
      </c>
      <c r="M23" s="7">
        <v>1.5</v>
      </c>
      <c r="N23" s="10">
        <v>1.5</v>
      </c>
    </row>
    <row r="24" spans="1:14">
      <c r="A24" s="6">
        <f t="shared" si="0"/>
        <v>23</v>
      </c>
      <c r="B24" s="6" t="s">
        <v>56</v>
      </c>
      <c r="C24" s="7">
        <v>50.942</v>
      </c>
      <c r="D24" s="7">
        <v>5.96</v>
      </c>
      <c r="F24" s="11">
        <v>22</v>
      </c>
      <c r="G24" s="12">
        <v>2.42</v>
      </c>
      <c r="H24" s="13">
        <v>19.765999999999998</v>
      </c>
      <c r="I24" s="13">
        <v>1.5680000000000001</v>
      </c>
    </row>
    <row r="25" spans="1:14">
      <c r="A25" s="6">
        <f t="shared" si="0"/>
        <v>24</v>
      </c>
      <c r="B25" s="6" t="s">
        <v>57</v>
      </c>
      <c r="C25" s="7">
        <v>51.996000000000002</v>
      </c>
      <c r="D25" s="7">
        <v>7.2</v>
      </c>
      <c r="F25" s="11">
        <v>23</v>
      </c>
      <c r="G25" s="12">
        <v>2.44</v>
      </c>
      <c r="H25" s="13">
        <v>19.663</v>
      </c>
      <c r="I25" s="13">
        <v>1.573</v>
      </c>
    </row>
    <row r="26" spans="1:14">
      <c r="A26" s="6">
        <f t="shared" si="0"/>
        <v>25</v>
      </c>
      <c r="B26" s="6" t="s">
        <v>58</v>
      </c>
      <c r="C26" s="7">
        <v>54.938000000000002</v>
      </c>
      <c r="D26" s="7">
        <v>7.4340999999999999</v>
      </c>
      <c r="F26" s="11">
        <v>24</v>
      </c>
      <c r="G26" s="12">
        <v>2.46</v>
      </c>
      <c r="H26" s="13">
        <v>19.561</v>
      </c>
      <c r="I26" s="13">
        <v>1.5780000000000001</v>
      </c>
    </row>
    <row r="27" spans="1:14">
      <c r="A27" s="6">
        <f t="shared" si="0"/>
        <v>26</v>
      </c>
      <c r="B27" s="6" t="s">
        <v>59</v>
      </c>
      <c r="C27" s="7">
        <v>55.847000000000001</v>
      </c>
      <c r="D27" s="7">
        <v>7.8658000000000001</v>
      </c>
      <c r="F27" s="11">
        <v>25</v>
      </c>
      <c r="G27" s="12">
        <v>2.48</v>
      </c>
      <c r="H27" s="13">
        <v>19.46</v>
      </c>
      <c r="I27" s="13">
        <v>1.5820000000000001</v>
      </c>
    </row>
    <row r="28" spans="1:14">
      <c r="A28" s="6">
        <f t="shared" si="0"/>
        <v>27</v>
      </c>
      <c r="B28" s="6" t="s">
        <v>60</v>
      </c>
      <c r="C28" s="7">
        <v>58.933</v>
      </c>
      <c r="D28" s="7">
        <v>8.9</v>
      </c>
      <c r="F28" s="11">
        <v>26</v>
      </c>
      <c r="G28" s="12">
        <v>2.5</v>
      </c>
      <c r="H28" s="13">
        <v>19.359000000000002</v>
      </c>
      <c r="I28" s="13">
        <v>1.587</v>
      </c>
    </row>
    <row r="29" spans="1:14">
      <c r="A29" s="6">
        <f t="shared" si="0"/>
        <v>28</v>
      </c>
      <c r="B29" s="6" t="s">
        <v>61</v>
      </c>
      <c r="C29" s="7">
        <v>58.69</v>
      </c>
      <c r="D29" s="7">
        <v>8.8955000000000002</v>
      </c>
      <c r="F29" s="11">
        <v>27</v>
      </c>
      <c r="G29" s="12">
        <v>2.52</v>
      </c>
      <c r="H29" s="13">
        <v>19.257999999999999</v>
      </c>
      <c r="I29" s="13">
        <v>1.591</v>
      </c>
    </row>
    <row r="30" spans="1:14">
      <c r="A30" s="6">
        <f t="shared" si="0"/>
        <v>29</v>
      </c>
      <c r="B30" s="6" t="s">
        <v>62</v>
      </c>
      <c r="C30" s="7">
        <v>63.545999999999999</v>
      </c>
      <c r="D30" s="7">
        <v>8.92</v>
      </c>
      <c r="F30" s="11">
        <v>28</v>
      </c>
      <c r="G30" s="12">
        <v>2.54</v>
      </c>
      <c r="H30" s="13">
        <v>19.158999999999999</v>
      </c>
      <c r="I30" s="13">
        <v>1.5960000000000001</v>
      </c>
    </row>
    <row r="31" spans="1:14">
      <c r="A31" s="6">
        <f t="shared" si="0"/>
        <v>30</v>
      </c>
      <c r="B31" s="6" t="s">
        <v>63</v>
      </c>
      <c r="C31" s="7">
        <v>65.39</v>
      </c>
      <c r="D31" s="7">
        <v>7.14</v>
      </c>
      <c r="F31" s="11">
        <v>29</v>
      </c>
      <c r="G31" s="12">
        <v>2.56</v>
      </c>
      <c r="H31" s="13">
        <v>19.059999999999999</v>
      </c>
      <c r="I31" s="13">
        <v>1.6</v>
      </c>
    </row>
    <row r="32" spans="1:14">
      <c r="A32" s="6">
        <f t="shared" si="0"/>
        <v>31</v>
      </c>
      <c r="B32" s="6" t="s">
        <v>64</v>
      </c>
      <c r="C32" s="7">
        <v>69.72</v>
      </c>
      <c r="D32" s="7">
        <v>5.9039999999999999</v>
      </c>
      <c r="F32" s="11">
        <v>30</v>
      </c>
      <c r="G32" s="12">
        <v>2.58</v>
      </c>
      <c r="H32" s="13">
        <v>18.960999999999999</v>
      </c>
      <c r="I32" s="13">
        <v>1.6040000000000001</v>
      </c>
    </row>
    <row r="33" spans="1:15">
      <c r="A33" s="6">
        <f t="shared" si="0"/>
        <v>32</v>
      </c>
      <c r="B33" s="6" t="s">
        <v>65</v>
      </c>
      <c r="C33" s="7">
        <v>72.61</v>
      </c>
      <c r="D33" s="7">
        <v>5.35</v>
      </c>
      <c r="F33" s="11">
        <v>31</v>
      </c>
      <c r="G33" s="12">
        <v>2.6</v>
      </c>
      <c r="H33" s="13">
        <v>18.863</v>
      </c>
      <c r="I33" s="13">
        <v>1.6080000000000001</v>
      </c>
      <c r="M33" s="17"/>
    </row>
    <row r="34" spans="1:15">
      <c r="A34" s="6">
        <f t="shared" si="0"/>
        <v>33</v>
      </c>
      <c r="B34" s="6" t="s">
        <v>66</v>
      </c>
      <c r="C34" s="7">
        <v>74.921999999999997</v>
      </c>
      <c r="D34" s="7">
        <v>5.7270000000000003</v>
      </c>
      <c r="F34" s="11">
        <v>32</v>
      </c>
      <c r="G34" s="12">
        <v>2.62</v>
      </c>
      <c r="H34" s="13">
        <v>18.765999999999998</v>
      </c>
      <c r="I34" s="13">
        <v>1.6120000000000001</v>
      </c>
      <c r="M34" s="17"/>
    </row>
    <row r="35" spans="1:15">
      <c r="A35" s="6">
        <f t="shared" si="0"/>
        <v>34</v>
      </c>
      <c r="B35" s="6" t="s">
        <v>67</v>
      </c>
      <c r="C35" s="7">
        <v>78.959999999999994</v>
      </c>
      <c r="D35" s="7">
        <v>4.8099999999999996</v>
      </c>
      <c r="F35" s="11">
        <v>33</v>
      </c>
      <c r="G35" s="12">
        <v>2.64</v>
      </c>
      <c r="H35" s="13">
        <v>18.670000000000002</v>
      </c>
      <c r="I35" s="13">
        <v>1.6160000000000001</v>
      </c>
      <c r="M35" s="7"/>
    </row>
    <row r="36" spans="1:15">
      <c r="A36" s="6">
        <f t="shared" si="0"/>
        <v>35</v>
      </c>
      <c r="B36" s="6" t="s">
        <v>68</v>
      </c>
      <c r="C36" s="7">
        <v>79.903999999999996</v>
      </c>
      <c r="D36" s="7">
        <v>3.1989999999999998</v>
      </c>
      <c r="F36" s="11">
        <v>34</v>
      </c>
      <c r="G36" s="12">
        <v>2.66</v>
      </c>
      <c r="H36" s="13">
        <v>18.574000000000002</v>
      </c>
      <c r="I36" s="13">
        <v>1.62</v>
      </c>
      <c r="M36" s="7"/>
      <c r="N36" s="11"/>
      <c r="O36" s="6"/>
    </row>
    <row r="37" spans="1:15">
      <c r="A37" s="6">
        <f t="shared" si="0"/>
        <v>36</v>
      </c>
      <c r="B37" s="6" t="s">
        <v>69</v>
      </c>
      <c r="C37" s="7">
        <v>83.8</v>
      </c>
      <c r="D37" s="7">
        <v>2.6021000000000001</v>
      </c>
      <c r="F37" s="11">
        <v>35</v>
      </c>
      <c r="G37" s="12">
        <v>2.68</v>
      </c>
      <c r="H37" s="13">
        <v>18.478000000000002</v>
      </c>
      <c r="I37" s="13">
        <v>1.6240000000000001</v>
      </c>
      <c r="M37" s="7"/>
      <c r="N37" s="11"/>
      <c r="O37" s="6"/>
    </row>
    <row r="38" spans="1:15">
      <c r="A38" s="6">
        <f t="shared" si="0"/>
        <v>37</v>
      </c>
      <c r="B38" s="6" t="s">
        <v>70</v>
      </c>
      <c r="C38" s="7">
        <v>85.47</v>
      </c>
      <c r="D38" s="7">
        <v>1.532</v>
      </c>
      <c r="F38" s="11">
        <v>36</v>
      </c>
      <c r="G38" s="12">
        <v>2.7</v>
      </c>
      <c r="H38" s="13">
        <v>18.384</v>
      </c>
      <c r="I38" s="13">
        <v>1.6279999999999999</v>
      </c>
      <c r="M38" s="7"/>
      <c r="N38" s="11"/>
      <c r="O38" s="6"/>
    </row>
    <row r="39" spans="1:15">
      <c r="A39" s="6">
        <f t="shared" si="0"/>
        <v>38</v>
      </c>
      <c r="B39" s="6" t="s">
        <v>71</v>
      </c>
      <c r="C39" s="7">
        <v>87.62</v>
      </c>
      <c r="D39" s="7">
        <v>2.6</v>
      </c>
      <c r="F39" s="11">
        <v>37</v>
      </c>
      <c r="G39" s="12">
        <v>2.72</v>
      </c>
      <c r="H39" s="13">
        <v>18.289000000000001</v>
      </c>
      <c r="I39" s="13">
        <v>1.631</v>
      </c>
      <c r="M39" s="7"/>
    </row>
    <row r="40" spans="1:15">
      <c r="A40" s="6">
        <f t="shared" si="0"/>
        <v>39</v>
      </c>
      <c r="B40" s="6" t="s">
        <v>72</v>
      </c>
      <c r="C40" s="7">
        <v>88.905000000000001</v>
      </c>
      <c r="D40" s="7">
        <v>4.4690000000000003</v>
      </c>
      <c r="F40" s="11">
        <v>38</v>
      </c>
      <c r="G40" s="12">
        <v>2.74</v>
      </c>
      <c r="H40" s="13">
        <v>18.196000000000002</v>
      </c>
      <c r="I40" s="13">
        <v>1.635</v>
      </c>
      <c r="L40" s="11"/>
      <c r="M40" s="6"/>
    </row>
    <row r="41" spans="1:15">
      <c r="A41" s="6">
        <f t="shared" si="0"/>
        <v>40</v>
      </c>
      <c r="B41" s="6" t="s">
        <v>73</v>
      </c>
      <c r="C41" s="7">
        <v>91.22</v>
      </c>
      <c r="D41" s="7">
        <v>6.49</v>
      </c>
      <c r="F41" s="11">
        <v>39</v>
      </c>
      <c r="G41" s="12">
        <v>2.76</v>
      </c>
      <c r="H41" s="13">
        <v>18.103000000000002</v>
      </c>
      <c r="I41" s="13">
        <v>1.6379999999999999</v>
      </c>
      <c r="L41" s="11"/>
      <c r="M41" s="7"/>
    </row>
    <row r="42" spans="1:15">
      <c r="A42" s="6">
        <f t="shared" si="0"/>
        <v>41</v>
      </c>
      <c r="B42" s="6" t="s">
        <v>74</v>
      </c>
      <c r="C42" s="7">
        <v>92.906000000000006</v>
      </c>
      <c r="D42" s="7">
        <v>8.57</v>
      </c>
      <c r="F42" s="11">
        <v>40</v>
      </c>
      <c r="G42" s="12">
        <v>2.78</v>
      </c>
      <c r="H42" s="13">
        <v>18.010999999999999</v>
      </c>
      <c r="I42" s="13">
        <v>1.6419999999999999</v>
      </c>
      <c r="L42" s="11"/>
      <c r="M42" s="7"/>
    </row>
    <row r="43" spans="1:15">
      <c r="A43" s="6">
        <f t="shared" si="0"/>
        <v>42</v>
      </c>
      <c r="B43" s="6" t="s">
        <v>75</v>
      </c>
      <c r="C43" s="7">
        <v>95.94</v>
      </c>
      <c r="D43" s="7">
        <v>10.206</v>
      </c>
      <c r="F43" s="11">
        <v>41</v>
      </c>
      <c r="G43" s="12">
        <v>2.8</v>
      </c>
      <c r="H43" s="13">
        <v>17.919</v>
      </c>
      <c r="I43" s="13">
        <v>1.645</v>
      </c>
      <c r="L43" s="11"/>
      <c r="M43" s="7"/>
    </row>
    <row r="44" spans="1:15">
      <c r="A44" s="6">
        <f t="shared" si="0"/>
        <v>43</v>
      </c>
      <c r="B44" s="6" t="s">
        <v>76</v>
      </c>
      <c r="C44" s="7">
        <v>97</v>
      </c>
      <c r="D44" s="7">
        <v>11.5</v>
      </c>
      <c r="F44" s="11">
        <v>42</v>
      </c>
      <c r="G44" s="12">
        <v>2.82</v>
      </c>
      <c r="H44" s="13">
        <v>17.829000000000001</v>
      </c>
      <c r="I44" s="13">
        <v>1.649</v>
      </c>
      <c r="L44" s="11"/>
      <c r="M44" s="7"/>
    </row>
    <row r="45" spans="1:15">
      <c r="A45" s="6">
        <f t="shared" si="0"/>
        <v>44</v>
      </c>
      <c r="B45" s="6" t="s">
        <v>77</v>
      </c>
      <c r="C45" s="7">
        <v>101.07</v>
      </c>
      <c r="D45" s="7">
        <v>12.3</v>
      </c>
      <c r="F45" s="11">
        <v>43</v>
      </c>
      <c r="G45" s="12">
        <v>2.84</v>
      </c>
      <c r="H45" s="13">
        <v>17.738</v>
      </c>
      <c r="I45" s="13">
        <v>1.6519999999999999</v>
      </c>
      <c r="L45" s="11"/>
      <c r="M45" s="7"/>
    </row>
    <row r="46" spans="1:15">
      <c r="A46" s="6">
        <f t="shared" si="0"/>
        <v>45</v>
      </c>
      <c r="B46" s="6" t="s">
        <v>78</v>
      </c>
      <c r="C46" s="7">
        <v>102.91</v>
      </c>
      <c r="D46" s="7">
        <v>12.398999999999999</v>
      </c>
      <c r="F46" s="11">
        <v>44</v>
      </c>
      <c r="G46" s="12">
        <v>2.86</v>
      </c>
      <c r="H46" s="13">
        <v>17.649000000000001</v>
      </c>
      <c r="I46" s="13">
        <v>1.655</v>
      </c>
      <c r="L46" s="11"/>
      <c r="M46" s="7"/>
    </row>
    <row r="47" spans="1:15">
      <c r="A47" s="6">
        <f t="shared" si="0"/>
        <v>46</v>
      </c>
      <c r="B47" s="6" t="s">
        <v>79</v>
      </c>
      <c r="C47" s="7">
        <v>106.4</v>
      </c>
      <c r="D47" s="7">
        <v>12.02</v>
      </c>
      <c r="F47" s="11">
        <v>45</v>
      </c>
      <c r="G47" s="12">
        <v>2.88</v>
      </c>
      <c r="H47" s="13">
        <v>17.559999999999999</v>
      </c>
      <c r="I47" s="13">
        <v>1.6579999999999999</v>
      </c>
      <c r="L47" s="11"/>
      <c r="M47" s="7"/>
    </row>
    <row r="48" spans="1:15">
      <c r="A48" s="6">
        <f t="shared" si="0"/>
        <v>47</v>
      </c>
      <c r="B48" s="6" t="s">
        <v>80</v>
      </c>
      <c r="C48" s="7">
        <v>107.87</v>
      </c>
      <c r="D48" s="7">
        <v>10.473000000000001</v>
      </c>
      <c r="F48" s="11">
        <v>46</v>
      </c>
      <c r="G48" s="12">
        <v>2.9</v>
      </c>
      <c r="H48" s="13">
        <v>17.471</v>
      </c>
      <c r="I48" s="13">
        <v>1.661</v>
      </c>
      <c r="L48" s="11"/>
      <c r="M48" s="7"/>
    </row>
    <row r="49" spans="1:13">
      <c r="A49" s="6">
        <f t="shared" si="0"/>
        <v>48</v>
      </c>
      <c r="B49" s="6" t="s">
        <v>81</v>
      </c>
      <c r="C49" s="7">
        <v>112.4</v>
      </c>
      <c r="D49" s="7">
        <v>8.6419999999999995</v>
      </c>
      <c r="F49" s="11">
        <v>47</v>
      </c>
      <c r="G49" s="12">
        <v>2.92</v>
      </c>
      <c r="H49" s="13">
        <v>17.384</v>
      </c>
      <c r="I49" s="13">
        <v>1.6639999999999999</v>
      </c>
      <c r="L49" s="11"/>
      <c r="M49" s="7"/>
    </row>
    <row r="50" spans="1:13">
      <c r="A50" s="6">
        <f t="shared" si="0"/>
        <v>49</v>
      </c>
      <c r="B50" s="6" t="s">
        <v>82</v>
      </c>
      <c r="C50" s="7">
        <v>114.82</v>
      </c>
      <c r="D50" s="7">
        <v>7.3</v>
      </c>
      <c r="F50" s="11">
        <v>48</v>
      </c>
      <c r="G50" s="12">
        <v>2.94</v>
      </c>
      <c r="H50" s="13">
        <v>17.297000000000001</v>
      </c>
      <c r="I50" s="13">
        <v>1.667</v>
      </c>
      <c r="L50" s="11"/>
      <c r="M50" s="7"/>
    </row>
    <row r="51" spans="1:13">
      <c r="A51" s="6">
        <f t="shared" si="0"/>
        <v>50</v>
      </c>
      <c r="B51" s="6" t="s">
        <v>83</v>
      </c>
      <c r="C51" s="7">
        <v>118.71</v>
      </c>
      <c r="D51" s="7">
        <v>7.2816000000000001</v>
      </c>
      <c r="F51" s="11">
        <v>49</v>
      </c>
      <c r="G51" s="12">
        <v>2.96</v>
      </c>
      <c r="H51" s="13">
        <v>17.21</v>
      </c>
      <c r="I51" s="13">
        <v>1.67</v>
      </c>
      <c r="L51" s="11"/>
      <c r="M51" s="7"/>
    </row>
    <row r="52" spans="1:13">
      <c r="A52" s="6">
        <f t="shared" si="0"/>
        <v>51</v>
      </c>
      <c r="B52" s="6" t="s">
        <v>84</v>
      </c>
      <c r="C52" s="7">
        <v>121.75</v>
      </c>
      <c r="D52" s="7">
        <v>6.6840000000000002</v>
      </c>
      <c r="F52" s="11">
        <v>50</v>
      </c>
      <c r="G52" s="12">
        <v>2.98</v>
      </c>
      <c r="H52" s="13">
        <v>17.125</v>
      </c>
      <c r="I52" s="13">
        <v>1.673</v>
      </c>
      <c r="L52" s="11"/>
      <c r="M52" s="7"/>
    </row>
    <row r="53" spans="1:13">
      <c r="A53" s="6">
        <f t="shared" si="0"/>
        <v>52</v>
      </c>
      <c r="B53" s="6" t="s">
        <v>85</v>
      </c>
      <c r="C53" s="7">
        <v>127.6</v>
      </c>
      <c r="D53" s="7">
        <v>6.25</v>
      </c>
      <c r="F53" s="11">
        <v>51</v>
      </c>
      <c r="G53" s="12">
        <v>3</v>
      </c>
      <c r="H53" s="13">
        <v>17.039000000000001</v>
      </c>
      <c r="I53" s="13">
        <v>1.6759999999999999</v>
      </c>
      <c r="L53" s="11"/>
      <c r="M53" s="7"/>
    </row>
    <row r="54" spans="1:13">
      <c r="A54" s="6">
        <f t="shared" si="0"/>
        <v>53</v>
      </c>
      <c r="B54" s="6" t="s">
        <v>86</v>
      </c>
      <c r="C54" s="7">
        <v>126.9</v>
      </c>
      <c r="D54" s="7">
        <v>4.9372999999999996</v>
      </c>
      <c r="F54" s="11">
        <v>52</v>
      </c>
      <c r="G54" s="12">
        <v>3.02</v>
      </c>
      <c r="H54" s="13">
        <v>16.954999999999998</v>
      </c>
      <c r="I54" s="13">
        <v>1.6789999999999998</v>
      </c>
      <c r="L54" s="11"/>
      <c r="M54" s="7"/>
    </row>
    <row r="55" spans="1:13">
      <c r="A55" s="6">
        <f t="shared" si="0"/>
        <v>54</v>
      </c>
      <c r="B55" s="6" t="s">
        <v>87</v>
      </c>
      <c r="C55" s="7">
        <v>131.30000000000001</v>
      </c>
      <c r="D55" s="7">
        <v>3.0589</v>
      </c>
      <c r="F55" s="11">
        <v>53</v>
      </c>
      <c r="G55" s="12">
        <v>3.04</v>
      </c>
      <c r="H55" s="13">
        <v>16.870999999999999</v>
      </c>
      <c r="I55" s="13">
        <v>1.6819999999999997</v>
      </c>
      <c r="L55" s="11"/>
      <c r="M55" s="7"/>
    </row>
    <row r="56" spans="1:13">
      <c r="A56" s="6">
        <f t="shared" si="0"/>
        <v>55</v>
      </c>
      <c r="B56" s="6" t="s">
        <v>88</v>
      </c>
      <c r="C56" s="7">
        <v>132.91</v>
      </c>
      <c r="D56" s="7">
        <v>1.8785000000000001</v>
      </c>
      <c r="F56" s="11">
        <v>54</v>
      </c>
      <c r="G56" s="12">
        <v>3.06</v>
      </c>
      <c r="H56" s="13">
        <v>16.788</v>
      </c>
      <c r="I56" s="13">
        <v>1.6850000000000001</v>
      </c>
      <c r="L56" s="11"/>
      <c r="M56" s="7"/>
    </row>
    <row r="57" spans="1:13">
      <c r="A57" s="6">
        <f t="shared" si="0"/>
        <v>56</v>
      </c>
      <c r="B57" s="6" t="s">
        <v>89</v>
      </c>
      <c r="C57" s="7">
        <v>137.327</v>
      </c>
      <c r="D57" s="7">
        <v>3.51</v>
      </c>
      <c r="F57" s="11">
        <v>55</v>
      </c>
      <c r="G57" s="12">
        <v>3.08</v>
      </c>
      <c r="H57" s="13">
        <v>16.706</v>
      </c>
      <c r="I57" s="13">
        <v>1.6870000000000001</v>
      </c>
      <c r="L57" s="11"/>
      <c r="M57" s="7"/>
    </row>
    <row r="58" spans="1:13">
      <c r="A58" s="6">
        <f t="shared" si="0"/>
        <v>57</v>
      </c>
      <c r="B58" s="6" t="s">
        <v>90</v>
      </c>
      <c r="C58" s="7">
        <v>138.91</v>
      </c>
      <c r="D58" s="7">
        <v>6.1738</v>
      </c>
      <c r="F58" s="11">
        <v>56</v>
      </c>
      <c r="G58" s="12">
        <v>3.1</v>
      </c>
      <c r="H58" s="13">
        <v>16.623999999999999</v>
      </c>
      <c r="I58" s="13">
        <v>1.69</v>
      </c>
      <c r="L58" s="11"/>
      <c r="M58" s="7"/>
    </row>
    <row r="59" spans="1:13">
      <c r="A59" s="6">
        <f t="shared" si="0"/>
        <v>58</v>
      </c>
      <c r="B59" s="6" t="s">
        <v>91</v>
      </c>
      <c r="C59" s="7">
        <v>140.12</v>
      </c>
      <c r="D59" s="7">
        <v>6.6723999999999997</v>
      </c>
      <c r="F59" s="11">
        <v>57</v>
      </c>
      <c r="G59" s="12">
        <v>3.12</v>
      </c>
      <c r="H59" s="13">
        <v>16.542999999999999</v>
      </c>
      <c r="I59" s="13">
        <v>1.6919999999999999</v>
      </c>
      <c r="L59" s="11"/>
      <c r="M59" s="7"/>
    </row>
    <row r="60" spans="1:13">
      <c r="A60" s="6">
        <f t="shared" si="0"/>
        <v>59</v>
      </c>
      <c r="B60" s="6" t="s">
        <v>92</v>
      </c>
      <c r="C60" s="7">
        <v>140.91</v>
      </c>
      <c r="D60" s="7">
        <v>6.7729999999999997</v>
      </c>
      <c r="F60" s="11">
        <v>58</v>
      </c>
      <c r="G60" s="12">
        <v>3.14</v>
      </c>
      <c r="H60" s="13">
        <v>16.462</v>
      </c>
      <c r="I60" s="13">
        <v>1.6950000000000001</v>
      </c>
      <c r="L60" s="11"/>
      <c r="M60" s="7"/>
    </row>
    <row r="61" spans="1:13">
      <c r="A61" s="6">
        <f t="shared" si="0"/>
        <v>60</v>
      </c>
      <c r="B61" s="6" t="s">
        <v>93</v>
      </c>
      <c r="C61" s="7">
        <v>144.24</v>
      </c>
      <c r="D61" s="7">
        <v>7.008</v>
      </c>
      <c r="F61" s="11">
        <v>59</v>
      </c>
      <c r="G61" s="12">
        <v>3.16</v>
      </c>
      <c r="H61" s="13">
        <v>16.382000000000001</v>
      </c>
      <c r="I61" s="13">
        <v>1.6970000000000001</v>
      </c>
      <c r="L61" s="11"/>
      <c r="M61" s="7"/>
    </row>
    <row r="62" spans="1:13">
      <c r="A62" s="6">
        <f t="shared" si="0"/>
        <v>61</v>
      </c>
      <c r="B62" s="6" t="s">
        <v>94</v>
      </c>
      <c r="C62" s="7">
        <v>148</v>
      </c>
      <c r="D62" s="7">
        <v>6.4749999999999996</v>
      </c>
      <c r="F62" s="11">
        <v>60</v>
      </c>
      <c r="G62" s="12">
        <v>3.18</v>
      </c>
      <c r="H62" s="13">
        <v>16.303000000000001</v>
      </c>
      <c r="I62" s="13">
        <v>1.7</v>
      </c>
      <c r="L62" s="11"/>
      <c r="M62" s="7"/>
    </row>
    <row r="63" spans="1:13">
      <c r="A63" s="6">
        <f t="shared" si="0"/>
        <v>62</v>
      </c>
      <c r="B63" s="6" t="s">
        <v>95</v>
      </c>
      <c r="C63" s="7">
        <v>150.36000000000001</v>
      </c>
      <c r="D63" s="7">
        <v>7.52</v>
      </c>
      <c r="F63" s="11">
        <v>61</v>
      </c>
      <c r="G63" s="12">
        <v>3.2</v>
      </c>
      <c r="H63" s="13">
        <v>16.224</v>
      </c>
      <c r="I63" s="13">
        <v>1.702</v>
      </c>
      <c r="L63" s="11"/>
      <c r="M63" s="7"/>
    </row>
    <row r="64" spans="1:13">
      <c r="A64" s="6">
        <f t="shared" si="0"/>
        <v>63</v>
      </c>
      <c r="B64" s="6" t="s">
        <v>96</v>
      </c>
      <c r="C64" s="7">
        <v>151.97</v>
      </c>
      <c r="D64" s="7">
        <v>5.2439999999999998</v>
      </c>
      <c r="F64" s="11">
        <v>62</v>
      </c>
      <c r="G64" s="12">
        <v>3.22</v>
      </c>
      <c r="H64" s="13">
        <v>16.146000000000001</v>
      </c>
      <c r="I64" s="13">
        <v>1.7050000000000001</v>
      </c>
      <c r="L64" s="11"/>
      <c r="M64" s="7"/>
    </row>
    <row r="65" spans="1:13">
      <c r="A65" s="6">
        <f t="shared" si="0"/>
        <v>64</v>
      </c>
      <c r="B65" s="6" t="s">
        <v>97</v>
      </c>
      <c r="C65" s="7">
        <v>157.25</v>
      </c>
      <c r="D65" s="7">
        <v>7.9009999999999998</v>
      </c>
      <c r="F65" s="11">
        <v>63</v>
      </c>
      <c r="G65" s="12">
        <v>3.24</v>
      </c>
      <c r="H65" s="13">
        <v>16.068999999999999</v>
      </c>
      <c r="I65" s="13">
        <v>1.7070000000000001</v>
      </c>
      <c r="L65" s="11"/>
      <c r="M65" s="7"/>
    </row>
    <row r="66" spans="1:13">
      <c r="A66" s="6">
        <f t="shared" si="0"/>
        <v>65</v>
      </c>
      <c r="B66" s="6" t="s">
        <v>98</v>
      </c>
      <c r="C66" s="7">
        <v>158.93</v>
      </c>
      <c r="D66" s="7">
        <v>8.23</v>
      </c>
      <c r="F66" s="11">
        <v>64</v>
      </c>
      <c r="G66" s="12">
        <v>3.26</v>
      </c>
      <c r="H66" s="13">
        <v>15.992000000000001</v>
      </c>
      <c r="I66" s="13">
        <v>1.71</v>
      </c>
      <c r="L66" s="11"/>
      <c r="M66" s="7"/>
    </row>
    <row r="67" spans="1:13">
      <c r="A67" s="6">
        <f t="shared" ref="A67:A130" si="1">1+A66</f>
        <v>66</v>
      </c>
      <c r="B67" s="6" t="s">
        <v>99</v>
      </c>
      <c r="C67" s="7">
        <v>162.5</v>
      </c>
      <c r="D67" s="7">
        <v>8.5510000000000002</v>
      </c>
      <c r="F67" s="11">
        <v>65</v>
      </c>
      <c r="G67" s="12">
        <v>3.28</v>
      </c>
      <c r="H67" s="13">
        <v>15.916</v>
      </c>
      <c r="I67" s="13">
        <v>1.712</v>
      </c>
      <c r="L67" s="11"/>
      <c r="M67" s="7"/>
    </row>
    <row r="68" spans="1:13">
      <c r="A68" s="6">
        <f t="shared" si="1"/>
        <v>67</v>
      </c>
      <c r="B68" s="6" t="s">
        <v>100</v>
      </c>
      <c r="C68" s="7">
        <v>164.93</v>
      </c>
      <c r="D68" s="7">
        <v>8.7949999999999999</v>
      </c>
      <c r="F68" s="11">
        <v>66</v>
      </c>
      <c r="G68" s="12">
        <v>3.3</v>
      </c>
      <c r="H68" s="13">
        <v>15.840999999999999</v>
      </c>
      <c r="I68" s="13">
        <v>1.714</v>
      </c>
      <c r="L68" s="11"/>
      <c r="M68" s="7"/>
    </row>
    <row r="69" spans="1:13">
      <c r="A69" s="6">
        <f t="shared" si="1"/>
        <v>68</v>
      </c>
      <c r="B69" s="6" t="s">
        <v>101</v>
      </c>
      <c r="C69" s="7">
        <v>167.26</v>
      </c>
      <c r="D69" s="7">
        <v>9.0660000000000007</v>
      </c>
      <c r="F69" s="11">
        <v>67</v>
      </c>
      <c r="G69" s="12">
        <v>3.32</v>
      </c>
      <c r="H69" s="13">
        <v>15.766</v>
      </c>
      <c r="I69" s="13">
        <v>1.716</v>
      </c>
      <c r="L69" s="11"/>
      <c r="M69" s="7"/>
    </row>
    <row r="70" spans="1:13">
      <c r="A70" s="6">
        <f t="shared" si="1"/>
        <v>69</v>
      </c>
      <c r="B70" s="6" t="s">
        <v>102</v>
      </c>
      <c r="C70" s="7">
        <v>168.93</v>
      </c>
      <c r="D70" s="7">
        <v>9.3209999999999997</v>
      </c>
      <c r="F70" s="11">
        <v>68</v>
      </c>
      <c r="G70" s="12">
        <v>3.34</v>
      </c>
      <c r="H70" s="13">
        <v>15.691000000000001</v>
      </c>
      <c r="I70" s="13">
        <v>1.7189999999999999</v>
      </c>
      <c r="L70" s="11"/>
      <c r="M70" s="7"/>
    </row>
    <row r="71" spans="1:13">
      <c r="A71" s="6">
        <f t="shared" si="1"/>
        <v>70</v>
      </c>
      <c r="B71" s="6" t="s">
        <v>103</v>
      </c>
      <c r="C71" s="7">
        <v>173.04</v>
      </c>
      <c r="D71" s="7">
        <v>6.96</v>
      </c>
      <c r="F71" s="11">
        <v>69</v>
      </c>
      <c r="G71" s="12">
        <v>3.36</v>
      </c>
      <c r="H71" s="13">
        <v>15.618</v>
      </c>
      <c r="I71" s="13">
        <v>1.7209999999999999</v>
      </c>
      <c r="L71" s="11"/>
      <c r="M71" s="7"/>
    </row>
    <row r="72" spans="1:13">
      <c r="A72" s="6">
        <f t="shared" si="1"/>
        <v>71</v>
      </c>
      <c r="B72" s="6" t="s">
        <v>104</v>
      </c>
      <c r="C72" s="7">
        <v>174.97</v>
      </c>
      <c r="D72" s="7">
        <v>9.8409999999999993</v>
      </c>
      <c r="F72" s="11">
        <v>70</v>
      </c>
      <c r="G72" s="12">
        <v>3.38</v>
      </c>
      <c r="H72" s="13">
        <v>15.545</v>
      </c>
      <c r="I72" s="13">
        <v>1.7229999999999999</v>
      </c>
      <c r="L72" s="11"/>
      <c r="M72" s="7"/>
    </row>
    <row r="73" spans="1:13">
      <c r="A73" s="6">
        <f t="shared" si="1"/>
        <v>72</v>
      </c>
      <c r="B73" s="6" t="s">
        <v>105</v>
      </c>
      <c r="C73" s="7">
        <v>178.49</v>
      </c>
      <c r="D73" s="7">
        <v>13.31</v>
      </c>
      <c r="F73" s="11">
        <v>71</v>
      </c>
      <c r="G73" s="12">
        <v>3.4</v>
      </c>
      <c r="H73" s="13">
        <v>15.472</v>
      </c>
      <c r="I73" s="13">
        <v>1.7250000000000001</v>
      </c>
      <c r="L73" s="11"/>
      <c r="M73" s="7"/>
    </row>
    <row r="74" spans="1:13">
      <c r="A74" s="6">
        <f t="shared" si="1"/>
        <v>73</v>
      </c>
      <c r="B74" s="6" t="s">
        <v>106</v>
      </c>
      <c r="C74" s="7">
        <v>180.95</v>
      </c>
      <c r="D74" s="7">
        <v>16.600999999999999</v>
      </c>
      <c r="F74" s="11">
        <v>72</v>
      </c>
      <c r="G74" s="12">
        <v>3.42</v>
      </c>
      <c r="H74" s="13">
        <v>15.4</v>
      </c>
      <c r="I74" s="13">
        <v>1.7269999999999999</v>
      </c>
      <c r="L74" s="11"/>
      <c r="M74" s="7"/>
    </row>
    <row r="75" spans="1:13">
      <c r="A75" s="6">
        <f t="shared" si="1"/>
        <v>74</v>
      </c>
      <c r="B75" s="6" t="s">
        <v>107</v>
      </c>
      <c r="C75" s="7">
        <v>183.85</v>
      </c>
      <c r="D75" s="7">
        <v>19.350000000000001</v>
      </c>
      <c r="F75" s="11">
        <v>73</v>
      </c>
      <c r="G75" s="12">
        <v>3.44</v>
      </c>
      <c r="H75" s="13">
        <v>15.329000000000001</v>
      </c>
      <c r="I75" s="13">
        <v>1.7289999999999999</v>
      </c>
      <c r="L75" s="11"/>
      <c r="M75" s="7"/>
    </row>
    <row r="76" spans="1:13">
      <c r="A76" s="6">
        <f t="shared" si="1"/>
        <v>75</v>
      </c>
      <c r="B76" s="6" t="s">
        <v>108</v>
      </c>
      <c r="C76" s="7">
        <v>186.2</v>
      </c>
      <c r="D76" s="7">
        <v>20.53</v>
      </c>
      <c r="F76" s="11">
        <v>74</v>
      </c>
      <c r="G76" s="12">
        <v>3.46</v>
      </c>
      <c r="H76" s="13">
        <v>15.257999999999999</v>
      </c>
      <c r="I76" s="13">
        <v>1.7309999999999999</v>
      </c>
      <c r="L76" s="11"/>
      <c r="M76" s="7"/>
    </row>
    <row r="77" spans="1:13">
      <c r="A77" s="6">
        <f t="shared" si="1"/>
        <v>76</v>
      </c>
      <c r="B77" s="6" t="s">
        <v>109</v>
      </c>
      <c r="C77" s="7">
        <v>190.2</v>
      </c>
      <c r="D77" s="7">
        <v>22.48</v>
      </c>
      <c r="F77" s="11">
        <v>75</v>
      </c>
      <c r="G77" s="12">
        <v>3.48</v>
      </c>
      <c r="H77" s="13">
        <v>15.188000000000001</v>
      </c>
      <c r="I77" s="13">
        <v>1.7329999999999999</v>
      </c>
      <c r="L77" s="11"/>
      <c r="M77" s="7"/>
    </row>
    <row r="78" spans="1:13">
      <c r="A78" s="6">
        <f t="shared" si="1"/>
        <v>77</v>
      </c>
      <c r="B78" s="6" t="s">
        <v>110</v>
      </c>
      <c r="C78" s="7">
        <v>192.2</v>
      </c>
      <c r="D78" s="7">
        <v>22.420999999999999</v>
      </c>
      <c r="F78" s="11">
        <v>76</v>
      </c>
      <c r="G78" s="12">
        <v>3.5</v>
      </c>
      <c r="H78" s="13">
        <v>15.119</v>
      </c>
      <c r="I78" s="13">
        <v>1.7350000000000001</v>
      </c>
      <c r="L78" s="11"/>
      <c r="M78" s="7"/>
    </row>
    <row r="79" spans="1:13">
      <c r="A79" s="6">
        <f t="shared" si="1"/>
        <v>78</v>
      </c>
      <c r="B79" s="6" t="s">
        <v>111</v>
      </c>
      <c r="C79" s="7">
        <v>195.08</v>
      </c>
      <c r="D79" s="7">
        <v>21.45</v>
      </c>
      <c r="F79" s="11">
        <v>77</v>
      </c>
      <c r="G79" s="12">
        <v>3.52</v>
      </c>
      <c r="H79" s="13">
        <v>15.05</v>
      </c>
      <c r="I79" s="13">
        <v>1.7369999999999999</v>
      </c>
      <c r="L79" s="11"/>
      <c r="M79" s="7"/>
    </row>
    <row r="80" spans="1:13">
      <c r="A80" s="6">
        <f t="shared" si="1"/>
        <v>79</v>
      </c>
      <c r="B80" s="6" t="s">
        <v>112</v>
      </c>
      <c r="C80" s="7">
        <v>196.97</v>
      </c>
      <c r="D80" s="7">
        <v>19.311</v>
      </c>
      <c r="F80" s="11">
        <v>78</v>
      </c>
      <c r="G80" s="12">
        <v>3.54</v>
      </c>
      <c r="H80" s="13">
        <v>14.981</v>
      </c>
      <c r="I80" s="13">
        <v>1.7389999999999999</v>
      </c>
      <c r="L80" s="11"/>
      <c r="M80" s="7"/>
    </row>
    <row r="81" spans="1:13">
      <c r="A81" s="6">
        <f t="shared" si="1"/>
        <v>80</v>
      </c>
      <c r="B81" s="6" t="s">
        <v>113</v>
      </c>
      <c r="C81" s="7">
        <v>200.59</v>
      </c>
      <c r="D81" s="7">
        <v>13.546200000000001</v>
      </c>
      <c r="F81" s="11">
        <v>79</v>
      </c>
      <c r="G81" s="12">
        <v>3.56</v>
      </c>
      <c r="H81" s="13">
        <v>14.913</v>
      </c>
      <c r="I81" s="13">
        <v>1.7409999999999999</v>
      </c>
      <c r="L81" s="11"/>
      <c r="M81" s="7"/>
    </row>
    <row r="82" spans="1:13">
      <c r="A82" s="6">
        <f t="shared" si="1"/>
        <v>81</v>
      </c>
      <c r="B82" s="6" t="s">
        <v>114</v>
      </c>
      <c r="C82" s="7">
        <v>204.38</v>
      </c>
      <c r="D82" s="7">
        <v>11.85</v>
      </c>
      <c r="F82" s="11">
        <v>80</v>
      </c>
      <c r="G82" s="12">
        <v>3.58</v>
      </c>
      <c r="H82" s="13">
        <v>14.846</v>
      </c>
      <c r="I82" s="13">
        <v>1.7429999999999999</v>
      </c>
      <c r="L82" s="11"/>
      <c r="M82" s="7"/>
    </row>
    <row r="83" spans="1:13">
      <c r="A83" s="6">
        <f t="shared" si="1"/>
        <v>82</v>
      </c>
      <c r="B83" s="6" t="s">
        <v>115</v>
      </c>
      <c r="C83" s="7">
        <v>207.19</v>
      </c>
      <c r="D83" s="7">
        <v>11.3437</v>
      </c>
      <c r="F83" s="11">
        <v>81</v>
      </c>
      <c r="G83" s="12">
        <v>3.6</v>
      </c>
      <c r="H83" s="13">
        <v>14.779</v>
      </c>
      <c r="I83" s="13">
        <v>1.7450000000000001</v>
      </c>
      <c r="L83" s="11"/>
      <c r="M83" s="7"/>
    </row>
    <row r="84" spans="1:13">
      <c r="A84" s="6">
        <f t="shared" si="1"/>
        <v>83</v>
      </c>
      <c r="B84" s="6" t="s">
        <v>116</v>
      </c>
      <c r="C84" s="7">
        <v>208.98</v>
      </c>
      <c r="D84" s="7">
        <v>9.8000000000000007</v>
      </c>
      <c r="F84" s="11">
        <v>82</v>
      </c>
      <c r="G84" s="12">
        <v>3.62</v>
      </c>
      <c r="H84" s="13">
        <v>14.712999999999999</v>
      </c>
      <c r="I84" s="13">
        <v>1.746</v>
      </c>
      <c r="L84" s="11"/>
      <c r="M84" s="7"/>
    </row>
    <row r="85" spans="1:13">
      <c r="A85" s="6">
        <f t="shared" si="1"/>
        <v>84</v>
      </c>
      <c r="B85" s="6" t="s">
        <v>117</v>
      </c>
      <c r="C85" s="7">
        <v>210</v>
      </c>
      <c r="D85" s="7">
        <v>9.2510999999999992</v>
      </c>
      <c r="F85" s="11">
        <v>83</v>
      </c>
      <c r="G85" s="12">
        <v>3.64</v>
      </c>
      <c r="H85" s="13">
        <v>14.647</v>
      </c>
      <c r="I85" s="13">
        <v>1.748</v>
      </c>
      <c r="L85" s="11"/>
      <c r="M85" s="7"/>
    </row>
    <row r="86" spans="1:13">
      <c r="A86" s="6">
        <f t="shared" si="1"/>
        <v>85</v>
      </c>
      <c r="B86" s="6" t="s">
        <v>118</v>
      </c>
      <c r="C86" s="7">
        <v>210</v>
      </c>
      <c r="D86" s="7">
        <v>10</v>
      </c>
      <c r="F86" s="11">
        <v>84</v>
      </c>
      <c r="G86" s="12">
        <v>3.66</v>
      </c>
      <c r="H86" s="13">
        <v>14.582000000000001</v>
      </c>
      <c r="I86" s="13">
        <v>1.75</v>
      </c>
      <c r="L86" s="11"/>
      <c r="M86" s="7"/>
    </row>
    <row r="87" spans="1:13">
      <c r="A87" s="6">
        <f t="shared" si="1"/>
        <v>86</v>
      </c>
      <c r="B87" s="6" t="s">
        <v>119</v>
      </c>
      <c r="C87" s="7">
        <v>222</v>
      </c>
      <c r="D87" s="7">
        <v>9.91</v>
      </c>
      <c r="F87" s="11">
        <v>85</v>
      </c>
      <c r="G87" s="12">
        <v>3.68</v>
      </c>
      <c r="H87" s="13">
        <v>14.518000000000001</v>
      </c>
      <c r="I87" s="13">
        <v>1.752</v>
      </c>
      <c r="L87" s="11"/>
      <c r="M87" s="7"/>
    </row>
    <row r="88" spans="1:13">
      <c r="A88" s="6">
        <f t="shared" si="1"/>
        <v>87</v>
      </c>
      <c r="B88" s="6" t="s">
        <v>120</v>
      </c>
      <c r="C88" s="7">
        <v>223</v>
      </c>
      <c r="D88" s="7">
        <v>10</v>
      </c>
      <c r="F88" s="11">
        <v>86</v>
      </c>
      <c r="G88" s="12">
        <v>3.7</v>
      </c>
      <c r="H88" s="13">
        <v>14.454000000000001</v>
      </c>
      <c r="I88" s="13">
        <v>1.754</v>
      </c>
      <c r="L88" s="11"/>
      <c r="M88" s="7"/>
    </row>
    <row r="89" spans="1:13">
      <c r="A89" s="6">
        <f t="shared" si="1"/>
        <v>88</v>
      </c>
      <c r="B89" s="6" t="s">
        <v>121</v>
      </c>
      <c r="C89" s="7">
        <v>226</v>
      </c>
      <c r="D89" s="7">
        <v>5.0221999999999998</v>
      </c>
      <c r="F89" s="11">
        <v>87</v>
      </c>
      <c r="G89" s="12">
        <v>3.72</v>
      </c>
      <c r="H89" s="13">
        <v>14.39</v>
      </c>
      <c r="I89" s="13">
        <v>1.7549999999999999</v>
      </c>
      <c r="L89" s="11"/>
      <c r="M89" s="7"/>
    </row>
    <row r="90" spans="1:13">
      <c r="A90" s="6">
        <f t="shared" si="1"/>
        <v>89</v>
      </c>
      <c r="B90" s="6" t="s">
        <v>122</v>
      </c>
      <c r="C90" s="7">
        <v>227</v>
      </c>
      <c r="D90" s="7">
        <v>10</v>
      </c>
      <c r="F90" s="11">
        <v>88</v>
      </c>
      <c r="G90" s="12">
        <v>3.74</v>
      </c>
      <c r="H90" s="13">
        <v>14.327</v>
      </c>
      <c r="I90" s="13">
        <v>1.7569999999999999</v>
      </c>
      <c r="L90" s="11"/>
      <c r="M90" s="7"/>
    </row>
    <row r="91" spans="1:13">
      <c r="A91" s="6">
        <f t="shared" si="1"/>
        <v>90</v>
      </c>
      <c r="B91" s="6" t="s">
        <v>123</v>
      </c>
      <c r="C91" s="7">
        <v>232</v>
      </c>
      <c r="D91" s="7">
        <v>11.657999999999999</v>
      </c>
      <c r="F91" s="11">
        <v>89</v>
      </c>
      <c r="G91" s="12">
        <v>3.76</v>
      </c>
      <c r="H91" s="13">
        <v>14.263999999999999</v>
      </c>
      <c r="I91" s="13">
        <v>1.7589999999999999</v>
      </c>
      <c r="L91" s="11"/>
      <c r="M91" s="7"/>
    </row>
    <row r="92" spans="1:13">
      <c r="A92" s="6">
        <f t="shared" si="1"/>
        <v>91</v>
      </c>
      <c r="B92" s="6" t="s">
        <v>124</v>
      </c>
      <c r="C92" s="7">
        <v>231</v>
      </c>
      <c r="D92" s="7">
        <v>15.37</v>
      </c>
      <c r="F92" s="11">
        <v>90</v>
      </c>
      <c r="G92" s="12">
        <v>3.78</v>
      </c>
      <c r="H92" s="13">
        <v>14.202</v>
      </c>
      <c r="I92" s="13">
        <v>1.76</v>
      </c>
      <c r="L92" s="11"/>
      <c r="M92" s="7"/>
    </row>
    <row r="93" spans="1:13">
      <c r="A93" s="6">
        <f t="shared" si="1"/>
        <v>92</v>
      </c>
      <c r="B93" s="6" t="s">
        <v>125</v>
      </c>
      <c r="C93" s="7">
        <v>238.03</v>
      </c>
      <c r="D93" s="7">
        <v>19.042999999999999</v>
      </c>
      <c r="F93" s="11">
        <v>91</v>
      </c>
      <c r="G93" s="12">
        <v>3.8</v>
      </c>
      <c r="H93" s="13">
        <v>14.141</v>
      </c>
      <c r="I93" s="13">
        <v>1.762</v>
      </c>
      <c r="L93" s="11"/>
      <c r="M93" s="7"/>
    </row>
    <row r="94" spans="1:13">
      <c r="A94" s="6">
        <f t="shared" si="1"/>
        <v>93</v>
      </c>
      <c r="B94" s="6" t="s">
        <v>126</v>
      </c>
      <c r="C94" s="7">
        <v>239</v>
      </c>
      <c r="D94" s="7">
        <v>19.042999999999999</v>
      </c>
      <c r="F94" s="11">
        <v>92</v>
      </c>
      <c r="G94" s="12">
        <v>3.82</v>
      </c>
      <c r="H94" s="13">
        <v>14.08</v>
      </c>
      <c r="I94" s="13">
        <v>1.764</v>
      </c>
      <c r="L94" s="11"/>
      <c r="M94" s="7"/>
    </row>
    <row r="95" spans="1:13">
      <c r="A95" s="6">
        <f t="shared" si="1"/>
        <v>94</v>
      </c>
      <c r="B95" s="6" t="s">
        <v>127</v>
      </c>
      <c r="C95" s="7">
        <v>239</v>
      </c>
      <c r="D95" s="7">
        <v>19.042999999999999</v>
      </c>
      <c r="F95" s="11">
        <v>93</v>
      </c>
      <c r="G95" s="12">
        <v>3.84</v>
      </c>
      <c r="H95" s="13">
        <v>14.019</v>
      </c>
      <c r="I95" s="13">
        <v>1.7649999999999999</v>
      </c>
      <c r="L95" s="11"/>
      <c r="M95" s="7"/>
    </row>
    <row r="96" spans="1:13">
      <c r="A96" s="6">
        <f t="shared" si="1"/>
        <v>95</v>
      </c>
      <c r="B96" s="6" t="s">
        <v>128</v>
      </c>
      <c r="C96" s="7">
        <v>243</v>
      </c>
      <c r="D96" s="7">
        <v>19.042999999999999</v>
      </c>
      <c r="F96" s="11">
        <v>94</v>
      </c>
      <c r="G96" s="12">
        <v>3.86</v>
      </c>
      <c r="H96" s="13">
        <v>13.959</v>
      </c>
      <c r="I96" s="13">
        <v>1.7669999999999999</v>
      </c>
      <c r="L96" s="11"/>
      <c r="M96" s="7"/>
    </row>
    <row r="97" spans="1:13">
      <c r="A97" s="6">
        <f t="shared" si="1"/>
        <v>96</v>
      </c>
      <c r="B97" s="6" t="s">
        <v>129</v>
      </c>
      <c r="C97" s="7">
        <v>245</v>
      </c>
      <c r="D97" s="7">
        <v>19.042999999999999</v>
      </c>
      <c r="F97" s="11">
        <v>95</v>
      </c>
      <c r="G97" s="12">
        <v>3.88</v>
      </c>
      <c r="H97" s="13">
        <v>13.898999999999999</v>
      </c>
      <c r="I97" s="13">
        <v>1.768</v>
      </c>
      <c r="L97" s="11"/>
      <c r="M97" s="7"/>
    </row>
    <row r="98" spans="1:13">
      <c r="A98" s="6">
        <f t="shared" si="1"/>
        <v>97</v>
      </c>
      <c r="B98" s="6" t="s">
        <v>130</v>
      </c>
      <c r="C98" s="7">
        <v>248</v>
      </c>
      <c r="D98" s="7">
        <v>19.042999999999999</v>
      </c>
      <c r="F98" s="11">
        <v>96</v>
      </c>
      <c r="G98" s="12">
        <v>3.9</v>
      </c>
      <c r="H98" s="13">
        <v>13.84</v>
      </c>
      <c r="I98" s="13">
        <v>1.77</v>
      </c>
      <c r="L98" s="11"/>
      <c r="M98" s="7"/>
    </row>
    <row r="99" spans="1:13">
      <c r="A99" s="6">
        <f t="shared" si="1"/>
        <v>98</v>
      </c>
      <c r="B99" s="6" t="s">
        <v>131</v>
      </c>
      <c r="C99" s="7">
        <v>249</v>
      </c>
      <c r="D99" s="7">
        <v>19.042999999999999</v>
      </c>
      <c r="F99" s="11">
        <v>97</v>
      </c>
      <c r="G99" s="12">
        <v>3.92</v>
      </c>
      <c r="H99" s="13">
        <v>13.781000000000001</v>
      </c>
      <c r="I99" s="13">
        <v>1.7709999999999999</v>
      </c>
      <c r="L99" s="11"/>
      <c r="M99" s="7"/>
    </row>
    <row r="100" spans="1:13">
      <c r="A100" s="6">
        <f t="shared" si="1"/>
        <v>99</v>
      </c>
      <c r="B100" s="6" t="s">
        <v>132</v>
      </c>
      <c r="C100" s="7">
        <v>254</v>
      </c>
      <c r="D100" s="7">
        <v>19.042999999999999</v>
      </c>
      <c r="F100" s="11">
        <v>98</v>
      </c>
      <c r="G100" s="12">
        <v>3.94</v>
      </c>
      <c r="H100" s="13">
        <v>13.723000000000001</v>
      </c>
      <c r="I100" s="13">
        <v>1.7729999999999999</v>
      </c>
      <c r="L100" s="11"/>
      <c r="M100" s="7"/>
    </row>
    <row r="101" spans="1:13">
      <c r="A101" s="6">
        <f t="shared" si="1"/>
        <v>100</v>
      </c>
      <c r="B101" s="6" t="s">
        <v>133</v>
      </c>
      <c r="C101" s="7">
        <v>252</v>
      </c>
      <c r="D101" s="7">
        <v>19.042999999999999</v>
      </c>
      <c r="F101" s="11">
        <v>99</v>
      </c>
      <c r="G101" s="12">
        <v>3.96</v>
      </c>
      <c r="H101" s="13">
        <v>13.664999999999999</v>
      </c>
      <c r="I101" s="13">
        <v>1.774</v>
      </c>
      <c r="L101" s="11"/>
      <c r="M101" s="7"/>
    </row>
    <row r="102" spans="1:13">
      <c r="A102" s="6">
        <f t="shared" si="1"/>
        <v>101</v>
      </c>
      <c r="B102" s="6" t="s">
        <v>134</v>
      </c>
      <c r="C102" s="7">
        <v>255</v>
      </c>
      <c r="D102" s="7">
        <v>19.042999999999999</v>
      </c>
      <c r="F102" s="11">
        <v>100</v>
      </c>
      <c r="G102" s="12">
        <v>3.98</v>
      </c>
      <c r="H102" s="13">
        <v>13.606999999999999</v>
      </c>
      <c r="I102" s="13">
        <v>1.776</v>
      </c>
      <c r="L102" s="11"/>
      <c r="M102" s="7"/>
    </row>
    <row r="103" spans="1:13">
      <c r="A103" s="6">
        <f t="shared" si="1"/>
        <v>102</v>
      </c>
      <c r="B103" s="6" t="s">
        <v>135</v>
      </c>
      <c r="C103" s="7">
        <v>254</v>
      </c>
      <c r="D103" s="7">
        <v>19.042999999999999</v>
      </c>
      <c r="F103" s="11">
        <v>101</v>
      </c>
      <c r="G103" s="12">
        <v>4</v>
      </c>
      <c r="H103" s="13">
        <v>13.551</v>
      </c>
      <c r="I103" s="13">
        <v>1.7769999999999999</v>
      </c>
      <c r="L103" s="11"/>
      <c r="M103" s="7"/>
    </row>
    <row r="104" spans="1:13">
      <c r="A104" s="6">
        <f t="shared" si="1"/>
        <v>103</v>
      </c>
      <c r="B104" s="6" t="s">
        <v>136</v>
      </c>
      <c r="C104" s="7">
        <v>257</v>
      </c>
      <c r="D104" s="7">
        <v>19.042999999999999</v>
      </c>
      <c r="F104" s="11">
        <v>102</v>
      </c>
      <c r="G104" s="12">
        <v>4.0199999999999996</v>
      </c>
      <c r="H104" s="13">
        <v>13.494</v>
      </c>
      <c r="I104" s="13">
        <v>1.7789999999999999</v>
      </c>
      <c r="L104" s="11"/>
      <c r="M104" s="7"/>
    </row>
    <row r="105" spans="1:13">
      <c r="A105" s="6">
        <f t="shared" si="1"/>
        <v>104</v>
      </c>
      <c r="B105" s="6" t="s">
        <v>137</v>
      </c>
      <c r="C105" s="7">
        <v>260</v>
      </c>
      <c r="D105" s="7">
        <v>19.042999999999999</v>
      </c>
      <c r="F105" s="11">
        <v>103</v>
      </c>
      <c r="G105" s="12">
        <v>4.04</v>
      </c>
      <c r="H105" s="13">
        <v>13.438000000000001</v>
      </c>
      <c r="I105" s="13">
        <v>1.78</v>
      </c>
      <c r="L105" s="11"/>
      <c r="M105" s="7"/>
    </row>
    <row r="106" spans="1:13">
      <c r="A106" s="6">
        <f t="shared" si="1"/>
        <v>105</v>
      </c>
      <c r="B106" s="6" t="s">
        <v>138</v>
      </c>
      <c r="C106" s="7">
        <v>262</v>
      </c>
      <c r="D106" s="7">
        <v>19.042999999999999</v>
      </c>
      <c r="F106" s="11">
        <v>104</v>
      </c>
      <c r="G106" s="12">
        <v>4.0599999999999996</v>
      </c>
      <c r="H106" s="13">
        <v>13.382</v>
      </c>
      <c r="I106" s="13">
        <v>1.782</v>
      </c>
      <c r="L106" s="11"/>
      <c r="M106" s="7"/>
    </row>
    <row r="107" spans="1:13">
      <c r="A107" s="6">
        <f t="shared" si="1"/>
        <v>106</v>
      </c>
      <c r="B107" s="6" t="s">
        <v>139</v>
      </c>
      <c r="C107" s="7">
        <v>265</v>
      </c>
      <c r="D107" s="7">
        <v>19.042999999999999</v>
      </c>
      <c r="F107" s="11">
        <v>105</v>
      </c>
      <c r="G107" s="12">
        <v>4.08</v>
      </c>
      <c r="H107" s="13">
        <v>13.327</v>
      </c>
      <c r="I107" s="13">
        <v>1.7829999999999999</v>
      </c>
      <c r="L107" s="11"/>
      <c r="M107" s="7"/>
    </row>
    <row r="108" spans="1:13">
      <c r="A108" s="6">
        <f t="shared" si="1"/>
        <v>107</v>
      </c>
      <c r="B108" s="6" t="s">
        <v>140</v>
      </c>
      <c r="C108" s="7">
        <v>267</v>
      </c>
      <c r="D108" s="7">
        <v>19.042999999999999</v>
      </c>
      <c r="F108" s="11">
        <v>106</v>
      </c>
      <c r="G108" s="12">
        <v>4.0999999999999996</v>
      </c>
      <c r="H108" s="13">
        <v>13.272</v>
      </c>
      <c r="I108" s="13">
        <v>1.784</v>
      </c>
      <c r="L108" s="11"/>
      <c r="M108" s="7"/>
    </row>
    <row r="109" spans="1:13">
      <c r="A109" s="6">
        <f t="shared" si="1"/>
        <v>108</v>
      </c>
      <c r="B109" s="6" t="s">
        <v>141</v>
      </c>
      <c r="C109" s="7">
        <v>270</v>
      </c>
      <c r="D109" s="7">
        <v>19.042999999999999</v>
      </c>
      <c r="F109" s="11">
        <v>107</v>
      </c>
      <c r="G109" s="12">
        <v>4.12</v>
      </c>
      <c r="H109" s="13">
        <v>13.218</v>
      </c>
      <c r="I109" s="13">
        <v>1.786</v>
      </c>
      <c r="L109" s="11"/>
      <c r="M109" s="7"/>
    </row>
    <row r="110" spans="1:13">
      <c r="A110" s="6">
        <f t="shared" si="1"/>
        <v>109</v>
      </c>
      <c r="B110" s="6" t="s">
        <v>142</v>
      </c>
      <c r="C110" s="7">
        <v>272</v>
      </c>
      <c r="D110" s="7">
        <v>19.042999999999999</v>
      </c>
      <c r="F110" s="11">
        <v>108</v>
      </c>
      <c r="G110" s="12">
        <v>4.1399999999999997</v>
      </c>
      <c r="H110" s="13">
        <v>13.164</v>
      </c>
      <c r="I110" s="13">
        <v>1.7869999999999999</v>
      </c>
      <c r="L110" s="11"/>
      <c r="M110" s="7"/>
    </row>
    <row r="111" spans="1:13">
      <c r="A111" s="6">
        <f t="shared" si="1"/>
        <v>110</v>
      </c>
      <c r="B111" s="6" t="s">
        <v>7</v>
      </c>
      <c r="C111" s="7">
        <v>275</v>
      </c>
      <c r="D111" s="7">
        <v>19.042999999999999</v>
      </c>
      <c r="F111" s="11">
        <v>109</v>
      </c>
      <c r="G111" s="12">
        <v>4.16</v>
      </c>
      <c r="H111" s="13">
        <v>13.11</v>
      </c>
      <c r="I111" s="13">
        <v>1.788</v>
      </c>
      <c r="L111" s="11"/>
      <c r="M111" s="7"/>
    </row>
    <row r="112" spans="1:13">
      <c r="A112" s="6">
        <f t="shared" si="1"/>
        <v>111</v>
      </c>
      <c r="B112" s="6" t="s">
        <v>143</v>
      </c>
      <c r="C112" s="7">
        <v>277</v>
      </c>
      <c r="D112" s="7">
        <v>19.042999999999999</v>
      </c>
      <c r="F112" s="11">
        <v>110</v>
      </c>
      <c r="G112" s="12">
        <v>4.18</v>
      </c>
      <c r="H112" s="13">
        <v>13.057</v>
      </c>
      <c r="I112" s="13">
        <v>1.79</v>
      </c>
      <c r="L112" s="11"/>
      <c r="M112" s="7"/>
    </row>
    <row r="113" spans="1:13">
      <c r="A113" s="6">
        <f t="shared" si="1"/>
        <v>112</v>
      </c>
      <c r="B113" s="6" t="s">
        <v>144</v>
      </c>
      <c r="C113" s="7">
        <v>280</v>
      </c>
      <c r="D113" s="7">
        <v>19.042999999999999</v>
      </c>
      <c r="F113" s="11">
        <v>111</v>
      </c>
      <c r="G113" s="12">
        <v>4.2</v>
      </c>
      <c r="H113" s="13">
        <v>13.004</v>
      </c>
      <c r="I113" s="13">
        <v>1.7909999999999999</v>
      </c>
      <c r="L113" s="11"/>
      <c r="M113" s="7"/>
    </row>
    <row r="114" spans="1:13">
      <c r="A114" s="6">
        <f t="shared" si="1"/>
        <v>113</v>
      </c>
      <c r="B114" s="6" t="s">
        <v>145</v>
      </c>
      <c r="C114" s="7">
        <v>282</v>
      </c>
      <c r="D114" s="7">
        <v>19.042999999999999</v>
      </c>
      <c r="F114" s="11">
        <v>112</v>
      </c>
      <c r="G114" s="12">
        <v>4.22</v>
      </c>
      <c r="H114" s="13">
        <v>12.951000000000001</v>
      </c>
      <c r="I114" s="13">
        <v>1.792</v>
      </c>
      <c r="L114" s="11"/>
      <c r="M114" s="7"/>
    </row>
    <row r="115" spans="1:13">
      <c r="A115" s="6">
        <f t="shared" si="1"/>
        <v>114</v>
      </c>
      <c r="B115" s="6" t="s">
        <v>146</v>
      </c>
      <c r="C115" s="7">
        <v>285</v>
      </c>
      <c r="D115" s="7">
        <v>19.042999999999999</v>
      </c>
      <c r="F115" s="11">
        <v>113</v>
      </c>
      <c r="G115" s="12">
        <v>4.24</v>
      </c>
      <c r="H115" s="13">
        <v>12.898999999999999</v>
      </c>
      <c r="I115" s="13">
        <v>1.7929999999999999</v>
      </c>
      <c r="L115" s="11"/>
      <c r="M115" s="7"/>
    </row>
    <row r="116" spans="1:13">
      <c r="A116" s="6">
        <f t="shared" si="1"/>
        <v>115</v>
      </c>
      <c r="B116" s="6" t="s">
        <v>147</v>
      </c>
      <c r="C116" s="7">
        <v>287</v>
      </c>
      <c r="D116" s="7">
        <v>19.042999999999999</v>
      </c>
      <c r="F116" s="11">
        <v>114</v>
      </c>
      <c r="G116" s="12">
        <v>4.26</v>
      </c>
      <c r="H116" s="13">
        <v>12.847</v>
      </c>
      <c r="I116" s="13">
        <v>1.7949999999999999</v>
      </c>
      <c r="L116" s="11"/>
      <c r="M116" s="7"/>
    </row>
    <row r="117" spans="1:13">
      <c r="A117" s="6">
        <f t="shared" si="1"/>
        <v>116</v>
      </c>
      <c r="B117" s="6" t="s">
        <v>148</v>
      </c>
      <c r="C117" s="7">
        <v>290</v>
      </c>
      <c r="D117" s="7">
        <v>19.042999999999999</v>
      </c>
      <c r="F117" s="11">
        <v>115</v>
      </c>
      <c r="G117" s="12">
        <v>4.28</v>
      </c>
      <c r="H117" s="13">
        <v>12.795999999999999</v>
      </c>
      <c r="I117" s="13">
        <v>1.7959999999999998</v>
      </c>
      <c r="L117" s="11"/>
      <c r="M117" s="7"/>
    </row>
    <row r="118" spans="1:13">
      <c r="A118" s="6">
        <f t="shared" si="1"/>
        <v>117</v>
      </c>
      <c r="B118" s="6" t="s">
        <v>149</v>
      </c>
      <c r="C118" s="7">
        <v>292</v>
      </c>
      <c r="D118" s="7">
        <v>19.042999999999999</v>
      </c>
      <c r="F118" s="11">
        <v>116</v>
      </c>
      <c r="G118" s="12">
        <v>4.3</v>
      </c>
      <c r="H118" s="13">
        <v>12.744999999999999</v>
      </c>
      <c r="I118" s="13">
        <v>1.7969999999999997</v>
      </c>
      <c r="L118" s="11"/>
      <c r="M118" s="7"/>
    </row>
    <row r="119" spans="1:13">
      <c r="A119" s="6">
        <f t="shared" si="1"/>
        <v>118</v>
      </c>
      <c r="B119" s="6" t="s">
        <v>150</v>
      </c>
      <c r="C119" s="7">
        <v>295</v>
      </c>
      <c r="D119" s="7">
        <v>19.042999999999999</v>
      </c>
      <c r="F119" s="11">
        <v>117</v>
      </c>
      <c r="G119" s="12">
        <v>4.319999999999995</v>
      </c>
      <c r="H119" s="13">
        <v>12.695</v>
      </c>
      <c r="I119" s="13">
        <v>1.7979999999999996</v>
      </c>
      <c r="L119" s="11"/>
      <c r="M119" s="7"/>
    </row>
    <row r="120" spans="1:13">
      <c r="A120" s="6">
        <f t="shared" si="1"/>
        <v>119</v>
      </c>
      <c r="B120" s="6" t="s">
        <v>151</v>
      </c>
      <c r="C120" s="7">
        <v>297</v>
      </c>
      <c r="D120" s="7">
        <v>19.042999999999999</v>
      </c>
      <c r="F120" s="11">
        <v>118</v>
      </c>
      <c r="G120" s="12">
        <v>4.3399999999999945</v>
      </c>
      <c r="H120" s="13">
        <v>12.644</v>
      </c>
      <c r="I120" s="13">
        <v>1.7989999999999995</v>
      </c>
      <c r="L120" s="11"/>
      <c r="M120" s="7"/>
    </row>
    <row r="121" spans="1:13">
      <c r="A121" s="6">
        <f t="shared" si="1"/>
        <v>120</v>
      </c>
      <c r="B121" s="6" t="s">
        <v>152</v>
      </c>
      <c r="C121" s="7">
        <v>300</v>
      </c>
      <c r="D121" s="7">
        <v>19.042999999999999</v>
      </c>
      <c r="F121" s="11">
        <v>119</v>
      </c>
      <c r="G121" s="12">
        <v>4.3599999999999941</v>
      </c>
      <c r="H121" s="13">
        <v>12.593999999999999</v>
      </c>
      <c r="I121" s="13">
        <v>1.8009999999999999</v>
      </c>
      <c r="L121" s="11"/>
      <c r="M121" s="7"/>
    </row>
    <row r="122" spans="1:13">
      <c r="A122" s="6">
        <f t="shared" si="1"/>
        <v>121</v>
      </c>
      <c r="B122" s="6" t="s">
        <v>153</v>
      </c>
      <c r="C122" s="7">
        <v>302</v>
      </c>
      <c r="D122" s="7">
        <v>19.042999999999999</v>
      </c>
      <c r="F122" s="11">
        <v>120</v>
      </c>
      <c r="G122" s="12">
        <v>4.3799999999999937</v>
      </c>
      <c r="H122" s="13">
        <v>12.545</v>
      </c>
      <c r="I122" s="13">
        <v>1.8019999999999998</v>
      </c>
      <c r="L122" s="11"/>
      <c r="M122" s="7"/>
    </row>
    <row r="123" spans="1:13">
      <c r="A123" s="6">
        <f t="shared" si="1"/>
        <v>122</v>
      </c>
      <c r="B123" s="6" t="s">
        <v>154</v>
      </c>
      <c r="C123" s="7">
        <v>305</v>
      </c>
      <c r="D123" s="7">
        <v>19.042999999999999</v>
      </c>
      <c r="F123" s="11">
        <v>121</v>
      </c>
      <c r="G123" s="12">
        <v>4.3999999999999932</v>
      </c>
      <c r="H123" s="13">
        <v>12.496</v>
      </c>
      <c r="I123" s="13">
        <v>1.8029999999999997</v>
      </c>
      <c r="L123" s="11"/>
      <c r="M123" s="7"/>
    </row>
    <row r="124" spans="1:13">
      <c r="A124" s="6">
        <f t="shared" si="1"/>
        <v>123</v>
      </c>
      <c r="B124" s="6" t="s">
        <v>155</v>
      </c>
      <c r="C124" s="7">
        <v>307</v>
      </c>
      <c r="D124" s="7">
        <v>19.042999999999999</v>
      </c>
      <c r="F124" s="11">
        <v>122</v>
      </c>
      <c r="G124" s="12">
        <v>4.4199999999999928</v>
      </c>
      <c r="H124" s="13">
        <v>12.446999999999999</v>
      </c>
      <c r="I124" s="13">
        <v>1.8039999999999996</v>
      </c>
      <c r="L124" s="11"/>
      <c r="M124" s="7"/>
    </row>
    <row r="125" spans="1:13">
      <c r="A125" s="6">
        <f t="shared" si="1"/>
        <v>124</v>
      </c>
      <c r="B125" s="6" t="s">
        <v>156</v>
      </c>
      <c r="C125" s="7">
        <v>310</v>
      </c>
      <c r="D125" s="7">
        <v>19.042999999999999</v>
      </c>
      <c r="F125" s="11">
        <v>123</v>
      </c>
      <c r="G125" s="12">
        <v>4.4399999999999924</v>
      </c>
      <c r="H125" s="13">
        <v>12.398</v>
      </c>
      <c r="I125" s="13">
        <v>1.8049999999999999</v>
      </c>
      <c r="L125" s="11"/>
      <c r="M125" s="7"/>
    </row>
    <row r="126" spans="1:13">
      <c r="A126" s="6">
        <f t="shared" si="1"/>
        <v>125</v>
      </c>
      <c r="B126" s="6" t="s">
        <v>157</v>
      </c>
      <c r="C126" s="7">
        <v>312</v>
      </c>
      <c r="D126" s="7">
        <v>19.042999999999999</v>
      </c>
      <c r="F126" s="11">
        <v>124</v>
      </c>
      <c r="G126" s="12">
        <v>4.459999999999992</v>
      </c>
      <c r="H126" s="13">
        <v>12.35</v>
      </c>
      <c r="I126" s="13">
        <v>1.8059999999999994</v>
      </c>
      <c r="L126" s="11"/>
      <c r="M126" s="7"/>
    </row>
    <row r="127" spans="1:13">
      <c r="A127" s="6">
        <f t="shared" si="1"/>
        <v>126</v>
      </c>
      <c r="B127" s="6" t="s">
        <v>158</v>
      </c>
      <c r="C127" s="7">
        <v>315</v>
      </c>
      <c r="D127" s="7">
        <v>19.042999999999999</v>
      </c>
      <c r="F127" s="11">
        <v>125</v>
      </c>
      <c r="G127" s="12">
        <v>4.4799999999999915</v>
      </c>
      <c r="H127" s="13">
        <v>12.302</v>
      </c>
      <c r="I127" s="13">
        <v>1.8069999999999993</v>
      </c>
      <c r="L127" s="11"/>
      <c r="M127" s="7"/>
    </row>
    <row r="128" spans="1:13">
      <c r="A128" s="6">
        <f t="shared" si="1"/>
        <v>127</v>
      </c>
      <c r="B128" s="6" t="s">
        <v>159</v>
      </c>
      <c r="C128" s="7">
        <v>317</v>
      </c>
      <c r="D128" s="7">
        <v>19.042999999999999</v>
      </c>
      <c r="F128" s="11">
        <v>126</v>
      </c>
      <c r="G128" s="12">
        <v>4.4999999999999911</v>
      </c>
      <c r="H128" s="13">
        <v>12.255000000000001</v>
      </c>
      <c r="I128" s="13">
        <v>1.8079999999999992</v>
      </c>
      <c r="L128" s="11"/>
      <c r="M128" s="7"/>
    </row>
    <row r="129" spans="1:13">
      <c r="A129" s="6">
        <f t="shared" si="1"/>
        <v>128</v>
      </c>
      <c r="B129" s="6" t="s">
        <v>160</v>
      </c>
      <c r="C129" s="7">
        <v>320</v>
      </c>
      <c r="D129" s="7">
        <v>19.042999999999999</v>
      </c>
      <c r="F129" s="11">
        <v>127</v>
      </c>
      <c r="G129" s="12">
        <v>4.5199999999999907</v>
      </c>
      <c r="H129" s="13">
        <v>12.208</v>
      </c>
      <c r="I129" s="13">
        <v>1.8089999999999991</v>
      </c>
      <c r="L129" s="11"/>
      <c r="M129" s="7"/>
    </row>
    <row r="130" spans="1:13">
      <c r="A130" s="6">
        <f t="shared" si="1"/>
        <v>129</v>
      </c>
      <c r="B130" s="6" t="s">
        <v>161</v>
      </c>
      <c r="C130" s="7">
        <v>322</v>
      </c>
      <c r="D130" s="7">
        <v>19.042999999999999</v>
      </c>
      <c r="F130" s="11">
        <v>128</v>
      </c>
      <c r="G130" s="12">
        <v>4.5399999999999903</v>
      </c>
      <c r="H130" s="13">
        <v>12.161</v>
      </c>
      <c r="I130" s="13">
        <v>1.81</v>
      </c>
      <c r="L130" s="11"/>
      <c r="M130" s="7"/>
    </row>
    <row r="131" spans="1:13">
      <c r="A131" s="6">
        <f t="shared" ref="A131:A194" si="2">1+A130</f>
        <v>130</v>
      </c>
      <c r="B131" s="6" t="s">
        <v>162</v>
      </c>
      <c r="C131" s="7">
        <v>325</v>
      </c>
      <c r="D131" s="7">
        <v>19.042999999999999</v>
      </c>
      <c r="F131" s="11">
        <v>129</v>
      </c>
      <c r="G131" s="12">
        <v>4.5599999999999898</v>
      </c>
      <c r="H131" s="13">
        <v>12.115</v>
      </c>
      <c r="I131" s="13">
        <v>1.8109999999999988</v>
      </c>
      <c r="L131" s="11"/>
      <c r="M131" s="7"/>
    </row>
    <row r="132" spans="1:13">
      <c r="A132" s="6">
        <f t="shared" si="2"/>
        <v>131</v>
      </c>
      <c r="B132" s="6" t="s">
        <v>163</v>
      </c>
      <c r="C132" s="7">
        <v>332</v>
      </c>
      <c r="D132" s="7">
        <v>19.042999999999999</v>
      </c>
      <c r="F132" s="11">
        <v>130</v>
      </c>
      <c r="G132" s="12">
        <v>4.5799999999999894</v>
      </c>
      <c r="H132" s="13">
        <v>12.068</v>
      </c>
      <c r="I132" s="13">
        <v>1.8119999999999987</v>
      </c>
      <c r="L132" s="11"/>
      <c r="M132" s="7"/>
    </row>
    <row r="133" spans="1:13">
      <c r="A133" s="6">
        <f t="shared" si="2"/>
        <v>132</v>
      </c>
      <c r="B133" s="6" t="s">
        <v>164</v>
      </c>
      <c r="C133" s="7">
        <v>335</v>
      </c>
      <c r="D133" s="7">
        <v>19.042999999999999</v>
      </c>
      <c r="F133" s="11">
        <v>131</v>
      </c>
      <c r="G133" s="12">
        <v>4.599999999999989</v>
      </c>
      <c r="H133" s="13">
        <v>12.023</v>
      </c>
      <c r="I133" s="13">
        <v>1.8129999999999986</v>
      </c>
      <c r="L133" s="11"/>
      <c r="M133" s="7"/>
    </row>
    <row r="134" spans="1:13">
      <c r="A134" s="6">
        <f t="shared" si="2"/>
        <v>133</v>
      </c>
      <c r="B134" s="6" t="s">
        <v>165</v>
      </c>
      <c r="C134" s="7">
        <v>337</v>
      </c>
      <c r="D134" s="7">
        <v>19.042999999999999</v>
      </c>
      <c r="F134" s="11">
        <v>132</v>
      </c>
      <c r="G134" s="12">
        <v>4.6199999999999886</v>
      </c>
      <c r="H134" s="13">
        <v>11.977</v>
      </c>
      <c r="I134" s="13">
        <v>1.8139999999999985</v>
      </c>
      <c r="L134" s="11"/>
      <c r="M134" s="7"/>
    </row>
    <row r="135" spans="1:13">
      <c r="A135" s="6">
        <f t="shared" si="2"/>
        <v>134</v>
      </c>
      <c r="B135" s="6" t="s">
        <v>166</v>
      </c>
      <c r="C135" s="7">
        <v>340</v>
      </c>
      <c r="D135" s="7">
        <v>19.042999999999999</v>
      </c>
      <c r="F135" s="11">
        <v>133</v>
      </c>
      <c r="G135" s="12">
        <v>4.6399999999999881</v>
      </c>
      <c r="H135" s="13">
        <v>11.932</v>
      </c>
      <c r="I135" s="13">
        <v>1.8149999999999999</v>
      </c>
      <c r="L135" s="11"/>
      <c r="M135" s="7"/>
    </row>
    <row r="136" spans="1:13">
      <c r="A136" s="6">
        <f t="shared" si="2"/>
        <v>135</v>
      </c>
      <c r="B136" s="6" t="s">
        <v>167</v>
      </c>
      <c r="C136" s="7">
        <v>342</v>
      </c>
      <c r="D136" s="7">
        <v>19.042999999999999</v>
      </c>
      <c r="F136" s="11">
        <v>134</v>
      </c>
      <c r="G136" s="12">
        <v>4.6599999999999877</v>
      </c>
      <c r="H136" s="13">
        <v>11.887</v>
      </c>
      <c r="I136" s="13">
        <v>1.8159999999999983</v>
      </c>
      <c r="L136" s="11"/>
      <c r="M136" s="7"/>
    </row>
    <row r="137" spans="1:13">
      <c r="A137" s="6">
        <f t="shared" si="2"/>
        <v>136</v>
      </c>
      <c r="B137" s="6" t="s">
        <v>168</v>
      </c>
      <c r="C137" s="7">
        <v>345</v>
      </c>
      <c r="D137" s="7">
        <v>19.042999999999999</v>
      </c>
      <c r="F137" s="11">
        <v>135</v>
      </c>
      <c r="G137" s="12">
        <v>4.6799999999999873</v>
      </c>
      <c r="H137" s="13">
        <v>11.842000000000001</v>
      </c>
      <c r="I137" s="13">
        <v>1.8169999999999982</v>
      </c>
      <c r="L137" s="11"/>
      <c r="M137" s="7"/>
    </row>
    <row r="138" spans="1:13">
      <c r="A138" s="6">
        <f t="shared" si="2"/>
        <v>137</v>
      </c>
      <c r="B138" s="6" t="s">
        <v>169</v>
      </c>
      <c r="C138" s="7">
        <v>347</v>
      </c>
      <c r="D138" s="7">
        <v>19.042999999999999</v>
      </c>
      <c r="F138" s="11">
        <v>136</v>
      </c>
      <c r="G138" s="12">
        <v>4.6999999999999869</v>
      </c>
      <c r="H138" s="13">
        <v>11.798</v>
      </c>
      <c r="I138" s="13">
        <v>1.8179999999999981</v>
      </c>
      <c r="L138" s="11"/>
      <c r="M138" s="7"/>
    </row>
    <row r="139" spans="1:13">
      <c r="A139" s="6">
        <f t="shared" si="2"/>
        <v>138</v>
      </c>
      <c r="B139" s="6" t="s">
        <v>170</v>
      </c>
      <c r="C139" s="7">
        <v>350</v>
      </c>
      <c r="D139" s="7">
        <v>19.042999999999999</v>
      </c>
      <c r="F139" s="11">
        <v>137</v>
      </c>
      <c r="G139" s="12">
        <v>4.7199999999999864</v>
      </c>
      <c r="H139" s="13">
        <v>11.754</v>
      </c>
      <c r="I139" s="13">
        <v>1.818999999999998</v>
      </c>
      <c r="L139" s="11"/>
      <c r="M139" s="7"/>
    </row>
    <row r="140" spans="1:13">
      <c r="A140" s="6">
        <f t="shared" si="2"/>
        <v>139</v>
      </c>
      <c r="B140" s="6" t="s">
        <v>171</v>
      </c>
      <c r="C140" s="7">
        <v>352</v>
      </c>
      <c r="D140" s="7">
        <v>19.042999999999999</v>
      </c>
      <c r="F140" s="11">
        <v>138</v>
      </c>
      <c r="G140" s="12">
        <v>4.739999999999986</v>
      </c>
      <c r="H140" s="13">
        <v>11.711</v>
      </c>
      <c r="I140" s="13">
        <v>1.82</v>
      </c>
      <c r="L140" s="11"/>
      <c r="M140" s="7"/>
    </row>
    <row r="141" spans="1:13">
      <c r="A141" s="6">
        <f t="shared" si="2"/>
        <v>140</v>
      </c>
      <c r="B141" s="6" t="s">
        <v>172</v>
      </c>
      <c r="C141" s="7">
        <v>355</v>
      </c>
      <c r="D141" s="7">
        <v>19.042999999999999</v>
      </c>
      <c r="F141" s="11">
        <v>139</v>
      </c>
      <c r="G141" s="12">
        <v>4.7599999999999856</v>
      </c>
      <c r="H141" s="13">
        <v>11.667</v>
      </c>
      <c r="I141" s="13">
        <v>1.8209999999999977</v>
      </c>
      <c r="L141" s="11"/>
      <c r="M141" s="7"/>
    </row>
    <row r="142" spans="1:13">
      <c r="A142" s="6">
        <f t="shared" si="2"/>
        <v>141</v>
      </c>
      <c r="B142" s="6" t="s">
        <v>173</v>
      </c>
      <c r="C142" s="7">
        <v>358</v>
      </c>
      <c r="D142" s="7">
        <v>19.042999999999999</v>
      </c>
      <c r="F142" s="11">
        <v>140</v>
      </c>
      <c r="G142" s="12">
        <v>4.7799999999999851</v>
      </c>
      <c r="H142" s="13">
        <v>11.624000000000001</v>
      </c>
      <c r="I142" s="13">
        <v>1.8219999999999976</v>
      </c>
      <c r="L142" s="11"/>
      <c r="M142" s="7"/>
    </row>
    <row r="143" spans="1:13">
      <c r="A143" s="6">
        <f t="shared" si="2"/>
        <v>142</v>
      </c>
      <c r="B143" s="6" t="s">
        <v>174</v>
      </c>
      <c r="C143" s="7">
        <v>360</v>
      </c>
      <c r="D143" s="7">
        <v>19.042999999999999</v>
      </c>
      <c r="F143" s="11">
        <v>141</v>
      </c>
      <c r="G143" s="12">
        <v>4.7999999999999847</v>
      </c>
      <c r="H143" s="13">
        <v>11.581</v>
      </c>
      <c r="I143" s="13">
        <v>1.8229999999999975</v>
      </c>
      <c r="L143" s="11"/>
      <c r="M143" s="7"/>
    </row>
    <row r="144" spans="1:13">
      <c r="A144" s="6">
        <f t="shared" si="2"/>
        <v>143</v>
      </c>
      <c r="B144" s="6" t="s">
        <v>175</v>
      </c>
      <c r="C144" s="7">
        <v>362</v>
      </c>
      <c r="D144" s="7">
        <v>19.042999999999999</v>
      </c>
      <c r="F144" s="11">
        <v>142</v>
      </c>
      <c r="G144" s="12">
        <v>4.8199999999999843</v>
      </c>
      <c r="H144" s="13">
        <v>11.539</v>
      </c>
      <c r="I144" s="13">
        <v>1.8239999999999974</v>
      </c>
      <c r="L144" s="11"/>
      <c r="M144" s="7"/>
    </row>
    <row r="145" spans="1:9">
      <c r="A145" s="6">
        <f t="shared" si="2"/>
        <v>144</v>
      </c>
      <c r="B145" s="6" t="s">
        <v>176</v>
      </c>
      <c r="C145" s="7">
        <v>365</v>
      </c>
      <c r="D145" s="7">
        <v>19.042999999999999</v>
      </c>
      <c r="F145" s="11">
        <v>143</v>
      </c>
      <c r="G145" s="12">
        <v>4.8399999999999839</v>
      </c>
      <c r="H145" s="13">
        <v>11.497</v>
      </c>
      <c r="I145" s="13">
        <v>1.825</v>
      </c>
    </row>
    <row r="146" spans="1:9">
      <c r="A146" s="6">
        <f t="shared" si="2"/>
        <v>145</v>
      </c>
      <c r="B146" s="6" t="s">
        <v>177</v>
      </c>
      <c r="C146" s="7">
        <v>368</v>
      </c>
      <c r="D146" s="7">
        <v>19.042999999999999</v>
      </c>
      <c r="F146" s="11">
        <v>144</v>
      </c>
      <c r="G146" s="12">
        <v>4.8599999999999834</v>
      </c>
      <c r="H146" s="13">
        <v>11.455</v>
      </c>
      <c r="I146" s="13">
        <v>1.825</v>
      </c>
    </row>
    <row r="147" spans="1:9">
      <c r="A147" s="6">
        <f t="shared" si="2"/>
        <v>146</v>
      </c>
      <c r="B147" s="6" t="s">
        <v>178</v>
      </c>
      <c r="C147" s="7">
        <v>370</v>
      </c>
      <c r="D147" s="7">
        <v>19.042999999999999</v>
      </c>
      <c r="F147" s="11">
        <v>145</v>
      </c>
      <c r="G147" s="12">
        <v>4.879999999999983</v>
      </c>
      <c r="H147" s="13">
        <v>11.413</v>
      </c>
      <c r="I147" s="13">
        <v>1.8259999999999998</v>
      </c>
    </row>
    <row r="148" spans="1:9">
      <c r="A148" s="6">
        <f t="shared" si="2"/>
        <v>147</v>
      </c>
      <c r="B148" s="6" t="s">
        <v>179</v>
      </c>
      <c r="C148" s="7">
        <v>373</v>
      </c>
      <c r="D148" s="7">
        <v>19.042999999999999</v>
      </c>
      <c r="F148" s="11">
        <v>146</v>
      </c>
      <c r="G148" s="12">
        <v>4.8999999999999826</v>
      </c>
      <c r="H148" s="13">
        <v>11.372</v>
      </c>
      <c r="I148" s="13">
        <v>1.8269999999999997</v>
      </c>
    </row>
    <row r="149" spans="1:9">
      <c r="A149" s="6">
        <f t="shared" si="2"/>
        <v>148</v>
      </c>
      <c r="B149" s="6" t="s">
        <v>180</v>
      </c>
      <c r="C149" s="7">
        <v>376</v>
      </c>
      <c r="D149" s="7">
        <v>19.042999999999999</v>
      </c>
      <c r="F149" s="11">
        <v>147</v>
      </c>
      <c r="G149" s="12">
        <v>4.9199999999999822</v>
      </c>
      <c r="H149" s="13">
        <v>11.331</v>
      </c>
      <c r="I149" s="13">
        <v>1.8279999999999996</v>
      </c>
    </row>
    <row r="150" spans="1:9">
      <c r="A150" s="6">
        <f t="shared" si="2"/>
        <v>149</v>
      </c>
      <c r="B150" s="6" t="s">
        <v>181</v>
      </c>
      <c r="C150" s="7">
        <v>379</v>
      </c>
      <c r="D150" s="7">
        <v>19.042999999999999</v>
      </c>
      <c r="F150" s="11">
        <v>148</v>
      </c>
      <c r="G150" s="12">
        <v>4.9399999999999817</v>
      </c>
      <c r="H150" s="13">
        <v>11.29</v>
      </c>
      <c r="I150" s="13">
        <v>1.8289999999999995</v>
      </c>
    </row>
    <row r="151" spans="1:9">
      <c r="A151" s="6">
        <f t="shared" si="2"/>
        <v>150</v>
      </c>
      <c r="B151" s="6" t="s">
        <v>182</v>
      </c>
      <c r="C151" s="7">
        <v>382</v>
      </c>
      <c r="D151" s="7">
        <v>19.042999999999999</v>
      </c>
      <c r="F151" s="11">
        <v>149</v>
      </c>
      <c r="G151" s="12">
        <v>4.9599999999999813</v>
      </c>
      <c r="H151" s="13">
        <v>11.25</v>
      </c>
      <c r="I151" s="13">
        <v>1.83</v>
      </c>
    </row>
    <row r="152" spans="1:9">
      <c r="A152" s="6">
        <f t="shared" si="2"/>
        <v>151</v>
      </c>
      <c r="B152" s="6" t="s">
        <v>183</v>
      </c>
      <c r="C152" s="7">
        <v>385</v>
      </c>
      <c r="D152" s="7">
        <v>19.042999999999999</v>
      </c>
      <c r="F152" s="11">
        <v>150</v>
      </c>
      <c r="G152" s="12">
        <v>4.9799999999999809</v>
      </c>
      <c r="H152" s="13">
        <v>11.21</v>
      </c>
      <c r="I152" s="13">
        <v>1.8309999999999993</v>
      </c>
    </row>
    <row r="153" spans="1:9">
      <c r="A153" s="6">
        <f t="shared" si="2"/>
        <v>152</v>
      </c>
      <c r="B153" s="6" t="s">
        <v>184</v>
      </c>
      <c r="C153" s="7">
        <v>388</v>
      </c>
      <c r="D153" s="7">
        <v>19.042999999999999</v>
      </c>
      <c r="F153" s="11">
        <v>151</v>
      </c>
      <c r="G153" s="12">
        <v>4.9999999999999805</v>
      </c>
      <c r="H153" s="13">
        <v>11.17</v>
      </c>
      <c r="I153" s="11">
        <v>1.831</v>
      </c>
    </row>
    <row r="154" spans="1:9">
      <c r="A154" s="6">
        <f t="shared" si="2"/>
        <v>153</v>
      </c>
      <c r="B154" s="6" t="s">
        <v>185</v>
      </c>
      <c r="C154" s="7">
        <v>391</v>
      </c>
      <c r="D154" s="7">
        <v>19.042999999999999</v>
      </c>
    </row>
    <row r="155" spans="1:9">
      <c r="A155" s="6">
        <f t="shared" si="2"/>
        <v>154</v>
      </c>
      <c r="B155" s="6" t="s">
        <v>186</v>
      </c>
      <c r="C155" s="7">
        <v>393</v>
      </c>
      <c r="D155" s="7">
        <v>19.042999999999999</v>
      </c>
    </row>
    <row r="156" spans="1:9">
      <c r="A156" s="6">
        <f t="shared" si="2"/>
        <v>155</v>
      </c>
      <c r="B156" s="6" t="s">
        <v>187</v>
      </c>
      <c r="C156" s="7">
        <v>396</v>
      </c>
      <c r="D156" s="7">
        <v>19.042999999999999</v>
      </c>
    </row>
    <row r="157" spans="1:9">
      <c r="A157" s="6">
        <f t="shared" si="2"/>
        <v>156</v>
      </c>
      <c r="B157" s="6" t="s">
        <v>188</v>
      </c>
      <c r="C157" s="7">
        <v>399</v>
      </c>
      <c r="D157" s="7">
        <v>19.042999999999999</v>
      </c>
    </row>
    <row r="158" spans="1:9">
      <c r="A158" s="6">
        <f t="shared" si="2"/>
        <v>157</v>
      </c>
      <c r="B158" s="6" t="s">
        <v>189</v>
      </c>
      <c r="C158" s="7">
        <v>402</v>
      </c>
      <c r="D158" s="7">
        <v>19.042999999999999</v>
      </c>
    </row>
    <row r="159" spans="1:9">
      <c r="A159" s="6">
        <f t="shared" si="2"/>
        <v>158</v>
      </c>
      <c r="B159" s="6" t="s">
        <v>190</v>
      </c>
      <c r="C159" s="7">
        <v>405</v>
      </c>
      <c r="D159" s="7">
        <v>19.042999999999999</v>
      </c>
    </row>
    <row r="160" spans="1:9">
      <c r="A160" s="6">
        <f t="shared" si="2"/>
        <v>159</v>
      </c>
      <c r="B160" s="6" t="s">
        <v>191</v>
      </c>
      <c r="C160" s="7">
        <v>408</v>
      </c>
      <c r="D160" s="7">
        <v>19.042999999999999</v>
      </c>
    </row>
    <row r="161" spans="1:4">
      <c r="A161" s="6">
        <f t="shared" si="2"/>
        <v>160</v>
      </c>
      <c r="B161" s="6" t="s">
        <v>182</v>
      </c>
      <c r="C161" s="7">
        <v>411</v>
      </c>
      <c r="D161" s="7">
        <v>19.042999999999999</v>
      </c>
    </row>
    <row r="162" spans="1:4">
      <c r="A162" s="6">
        <f t="shared" si="2"/>
        <v>161</v>
      </c>
      <c r="B162" s="6" t="s">
        <v>192</v>
      </c>
      <c r="C162" s="7">
        <v>413</v>
      </c>
      <c r="D162" s="7">
        <v>19.042999999999999</v>
      </c>
    </row>
    <row r="163" spans="1:4">
      <c r="A163" s="6">
        <f t="shared" si="2"/>
        <v>162</v>
      </c>
      <c r="B163" s="6" t="s">
        <v>193</v>
      </c>
      <c r="C163" s="7">
        <v>416</v>
      </c>
      <c r="D163" s="7">
        <v>19.042999999999999</v>
      </c>
    </row>
    <row r="164" spans="1:4">
      <c r="A164" s="6">
        <f t="shared" si="2"/>
        <v>163</v>
      </c>
      <c r="B164" s="6" t="s">
        <v>194</v>
      </c>
      <c r="C164" s="7">
        <v>419</v>
      </c>
      <c r="D164" s="7">
        <v>19.042999999999999</v>
      </c>
    </row>
    <row r="165" spans="1:4">
      <c r="A165" s="6">
        <f t="shared" si="2"/>
        <v>164</v>
      </c>
      <c r="B165" s="6" t="s">
        <v>195</v>
      </c>
      <c r="C165" s="7">
        <v>422</v>
      </c>
      <c r="D165" s="7">
        <v>19.042999999999999</v>
      </c>
    </row>
    <row r="166" spans="1:4">
      <c r="A166" s="6">
        <f t="shared" si="2"/>
        <v>165</v>
      </c>
      <c r="B166" s="6" t="s">
        <v>196</v>
      </c>
      <c r="C166" s="7">
        <v>425</v>
      </c>
      <c r="D166" s="7">
        <v>19.042999999999999</v>
      </c>
    </row>
    <row r="167" spans="1:4">
      <c r="A167" s="6">
        <f t="shared" si="2"/>
        <v>166</v>
      </c>
      <c r="B167" s="6" t="s">
        <v>197</v>
      </c>
      <c r="C167" s="7">
        <v>428</v>
      </c>
      <c r="D167" s="7">
        <v>19.042999999999999</v>
      </c>
    </row>
    <row r="168" spans="1:4">
      <c r="A168" s="6">
        <f t="shared" si="2"/>
        <v>167</v>
      </c>
      <c r="B168" s="6" t="s">
        <v>198</v>
      </c>
      <c r="C168" s="7">
        <v>431</v>
      </c>
      <c r="D168" s="7">
        <v>19.042999999999999</v>
      </c>
    </row>
    <row r="169" spans="1:4">
      <c r="A169" s="6">
        <f t="shared" si="2"/>
        <v>168</v>
      </c>
      <c r="B169" s="6" t="s">
        <v>199</v>
      </c>
      <c r="C169" s="7">
        <v>434</v>
      </c>
      <c r="D169" s="7">
        <v>19.042999999999999</v>
      </c>
    </row>
    <row r="170" spans="1:4">
      <c r="A170" s="6">
        <f t="shared" si="2"/>
        <v>169</v>
      </c>
      <c r="B170" s="6" t="s">
        <v>200</v>
      </c>
      <c r="C170" s="7">
        <v>437</v>
      </c>
      <c r="D170" s="7">
        <v>19.042999999999999</v>
      </c>
    </row>
    <row r="171" spans="1:4">
      <c r="A171" s="6">
        <f t="shared" si="2"/>
        <v>170</v>
      </c>
      <c r="B171" s="6" t="s">
        <v>201</v>
      </c>
      <c r="C171" s="7">
        <v>440</v>
      </c>
      <c r="D171" s="7">
        <v>19.042999999999999</v>
      </c>
    </row>
    <row r="172" spans="1:4">
      <c r="A172" s="6">
        <f t="shared" si="2"/>
        <v>171</v>
      </c>
      <c r="B172" s="6" t="s">
        <v>202</v>
      </c>
      <c r="C172" s="7">
        <v>443</v>
      </c>
      <c r="D172" s="7">
        <v>19.042999999999999</v>
      </c>
    </row>
    <row r="173" spans="1:4">
      <c r="A173" s="6">
        <f t="shared" si="2"/>
        <v>172</v>
      </c>
      <c r="B173" s="6" t="s">
        <v>203</v>
      </c>
      <c r="C173" s="7">
        <v>446</v>
      </c>
      <c r="D173" s="7">
        <v>19.042999999999999</v>
      </c>
    </row>
    <row r="174" spans="1:4">
      <c r="A174" s="6">
        <f t="shared" si="2"/>
        <v>173</v>
      </c>
      <c r="B174" s="6" t="s">
        <v>204</v>
      </c>
      <c r="C174" s="7">
        <v>449</v>
      </c>
      <c r="D174" s="7">
        <v>19.042999999999999</v>
      </c>
    </row>
    <row r="175" spans="1:4">
      <c r="A175" s="6">
        <f t="shared" si="2"/>
        <v>174</v>
      </c>
      <c r="B175" s="6" t="s">
        <v>205</v>
      </c>
      <c r="C175" s="7">
        <v>452</v>
      </c>
      <c r="D175" s="7">
        <v>19.042999999999999</v>
      </c>
    </row>
    <row r="176" spans="1:4">
      <c r="A176" s="6">
        <f t="shared" si="2"/>
        <v>175</v>
      </c>
      <c r="B176" s="6" t="s">
        <v>206</v>
      </c>
      <c r="C176" s="7">
        <v>455</v>
      </c>
      <c r="D176" s="7">
        <v>19.042999999999999</v>
      </c>
    </row>
    <row r="177" spans="1:4">
      <c r="A177" s="6">
        <f t="shared" si="2"/>
        <v>176</v>
      </c>
      <c r="B177" s="6" t="s">
        <v>207</v>
      </c>
      <c r="C177" s="7">
        <v>457</v>
      </c>
      <c r="D177" s="7">
        <v>19.042999999999999</v>
      </c>
    </row>
    <row r="178" spans="1:4">
      <c r="A178" s="6">
        <f t="shared" si="2"/>
        <v>177</v>
      </c>
      <c r="B178" s="6" t="s">
        <v>208</v>
      </c>
      <c r="C178" s="7">
        <v>460</v>
      </c>
      <c r="D178" s="7">
        <v>19.042999999999999</v>
      </c>
    </row>
    <row r="179" spans="1:4">
      <c r="A179" s="6">
        <f t="shared" si="2"/>
        <v>178</v>
      </c>
      <c r="B179" s="6" t="s">
        <v>209</v>
      </c>
      <c r="C179" s="7">
        <v>463</v>
      </c>
      <c r="D179" s="7">
        <v>19.042999999999999</v>
      </c>
    </row>
    <row r="180" spans="1:4">
      <c r="A180" s="6">
        <f t="shared" si="2"/>
        <v>179</v>
      </c>
      <c r="B180" s="6" t="s">
        <v>210</v>
      </c>
      <c r="C180" s="7">
        <v>466</v>
      </c>
      <c r="D180" s="7">
        <v>19.042999999999999</v>
      </c>
    </row>
    <row r="181" spans="1:4">
      <c r="A181" s="6">
        <f t="shared" si="2"/>
        <v>180</v>
      </c>
      <c r="B181" s="6" t="s">
        <v>201</v>
      </c>
      <c r="C181" s="7">
        <v>468</v>
      </c>
      <c r="D181" s="7">
        <v>19.042999999999999</v>
      </c>
    </row>
    <row r="182" spans="1:4">
      <c r="A182" s="6">
        <f t="shared" si="2"/>
        <v>181</v>
      </c>
      <c r="B182" s="6" t="s">
        <v>211</v>
      </c>
      <c r="C182" s="7">
        <v>471</v>
      </c>
      <c r="D182" s="7">
        <v>19.042999999999999</v>
      </c>
    </row>
    <row r="183" spans="1:4">
      <c r="A183" s="6">
        <f t="shared" si="2"/>
        <v>182</v>
      </c>
      <c r="B183" s="6" t="s">
        <v>212</v>
      </c>
      <c r="C183" s="7">
        <v>474</v>
      </c>
      <c r="D183" s="7">
        <v>19.042999999999999</v>
      </c>
    </row>
    <row r="184" spans="1:4">
      <c r="A184" s="6">
        <f t="shared" si="2"/>
        <v>183</v>
      </c>
      <c r="B184" s="6" t="s">
        <v>213</v>
      </c>
      <c r="C184" s="7">
        <v>477</v>
      </c>
      <c r="D184" s="7">
        <v>19.042999999999999</v>
      </c>
    </row>
    <row r="185" spans="1:4">
      <c r="A185" s="6">
        <f t="shared" si="2"/>
        <v>184</v>
      </c>
      <c r="B185" s="6" t="s">
        <v>214</v>
      </c>
      <c r="C185" s="7">
        <v>480</v>
      </c>
      <c r="D185" s="7">
        <v>19.042999999999999</v>
      </c>
    </row>
    <row r="186" spans="1:4">
      <c r="A186" s="6">
        <f t="shared" si="2"/>
        <v>185</v>
      </c>
      <c r="B186" s="6" t="s">
        <v>215</v>
      </c>
      <c r="C186" s="7">
        <v>483</v>
      </c>
      <c r="D186" s="7">
        <v>19.042999999999999</v>
      </c>
    </row>
    <row r="187" spans="1:4">
      <c r="A187" s="6">
        <f t="shared" si="2"/>
        <v>186</v>
      </c>
      <c r="B187" s="6" t="s">
        <v>216</v>
      </c>
      <c r="C187" s="7">
        <v>485</v>
      </c>
      <c r="D187" s="7">
        <v>19.042999999999999</v>
      </c>
    </row>
    <row r="188" spans="1:4">
      <c r="A188" s="6">
        <f t="shared" si="2"/>
        <v>187</v>
      </c>
      <c r="B188" s="6" t="s">
        <v>217</v>
      </c>
      <c r="C188" s="7">
        <v>488</v>
      </c>
      <c r="D188" s="7">
        <v>19.042999999999999</v>
      </c>
    </row>
    <row r="189" spans="1:4">
      <c r="A189" s="6">
        <f t="shared" si="2"/>
        <v>188</v>
      </c>
      <c r="B189" s="6" t="s">
        <v>218</v>
      </c>
      <c r="C189" s="7">
        <v>491</v>
      </c>
      <c r="D189" s="7">
        <v>19.042999999999999</v>
      </c>
    </row>
    <row r="190" spans="1:4">
      <c r="A190" s="6">
        <f t="shared" si="2"/>
        <v>189</v>
      </c>
      <c r="B190" s="6" t="s">
        <v>219</v>
      </c>
      <c r="C190" s="7">
        <v>494</v>
      </c>
      <c r="D190" s="7">
        <v>19.042999999999999</v>
      </c>
    </row>
    <row r="191" spans="1:4">
      <c r="A191" s="6">
        <f t="shared" si="2"/>
        <v>190</v>
      </c>
      <c r="B191" s="6" t="s">
        <v>220</v>
      </c>
      <c r="C191" s="7">
        <v>497</v>
      </c>
      <c r="D191" s="7">
        <v>19.042999999999999</v>
      </c>
    </row>
    <row r="192" spans="1:4">
      <c r="A192" s="6">
        <f t="shared" si="2"/>
        <v>191</v>
      </c>
      <c r="B192" s="6" t="s">
        <v>221</v>
      </c>
      <c r="C192" s="7">
        <v>500</v>
      </c>
      <c r="D192" s="7">
        <v>19.042999999999999</v>
      </c>
    </row>
    <row r="193" spans="1:4">
      <c r="A193" s="6">
        <f t="shared" si="2"/>
        <v>192</v>
      </c>
      <c r="B193" s="6" t="s">
        <v>222</v>
      </c>
      <c r="C193" s="7">
        <v>503</v>
      </c>
      <c r="D193" s="7">
        <v>19.042999999999999</v>
      </c>
    </row>
    <row r="194" spans="1:4">
      <c r="A194" s="6">
        <f t="shared" si="2"/>
        <v>193</v>
      </c>
      <c r="B194" s="6" t="s">
        <v>223</v>
      </c>
      <c r="C194" s="7">
        <v>505</v>
      </c>
      <c r="D194" s="7">
        <v>19.042999999999999</v>
      </c>
    </row>
    <row r="195" spans="1:4">
      <c r="A195" s="6">
        <f t="shared" ref="A195:A201" si="3">1+A194</f>
        <v>194</v>
      </c>
      <c r="B195" s="6" t="s">
        <v>224</v>
      </c>
      <c r="C195" s="7">
        <v>507</v>
      </c>
      <c r="D195" s="7">
        <v>19.042999999999999</v>
      </c>
    </row>
    <row r="196" spans="1:4">
      <c r="A196" s="6">
        <f t="shared" si="3"/>
        <v>195</v>
      </c>
      <c r="B196" s="6" t="s">
        <v>225</v>
      </c>
      <c r="C196" s="7">
        <v>510</v>
      </c>
      <c r="D196" s="7">
        <v>19.042999999999999</v>
      </c>
    </row>
    <row r="197" spans="1:4">
      <c r="A197" s="6">
        <f t="shared" si="3"/>
        <v>196</v>
      </c>
      <c r="B197" s="6" t="s">
        <v>226</v>
      </c>
      <c r="C197" s="7">
        <v>513</v>
      </c>
      <c r="D197" s="7">
        <v>19.042999999999999</v>
      </c>
    </row>
    <row r="198" spans="1:4">
      <c r="A198" s="6">
        <f t="shared" si="3"/>
        <v>197</v>
      </c>
      <c r="B198" s="6" t="s">
        <v>227</v>
      </c>
      <c r="C198" s="7">
        <v>516</v>
      </c>
      <c r="D198" s="7">
        <v>19.042999999999999</v>
      </c>
    </row>
    <row r="199" spans="1:4">
      <c r="A199" s="6">
        <f t="shared" si="3"/>
        <v>198</v>
      </c>
      <c r="B199" s="6" t="s">
        <v>228</v>
      </c>
      <c r="C199" s="7">
        <v>519</v>
      </c>
      <c r="D199" s="7">
        <v>19.042999999999999</v>
      </c>
    </row>
    <row r="200" spans="1:4">
      <c r="A200" s="6">
        <f t="shared" si="3"/>
        <v>199</v>
      </c>
      <c r="B200" s="6" t="s">
        <v>229</v>
      </c>
      <c r="C200" s="7">
        <v>522</v>
      </c>
      <c r="D200" s="7">
        <v>19.042999999999999</v>
      </c>
    </row>
    <row r="201" spans="1:4">
      <c r="A201" s="6">
        <f t="shared" si="3"/>
        <v>200</v>
      </c>
      <c r="B201" s="6" t="s">
        <v>230</v>
      </c>
      <c r="C201" s="7">
        <v>525</v>
      </c>
      <c r="D201" s="7">
        <v>19.042999999999999</v>
      </c>
    </row>
  </sheetData>
  <phoneticPr fontId="6"/>
  <printOptions gridLines="1" gridLinesSet="0"/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verLog</vt:lpstr>
      <vt:lpstr>Ebm_Rng固体</vt:lpstr>
      <vt:lpstr>Ebm_Rng気体</vt:lpstr>
      <vt:lpstr>Ebm_Rng液体</vt:lpstr>
      <vt:lpstr>data</vt:lpstr>
      <vt:lpstr>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ayoshida</dc:creator>
  <cp:lastModifiedBy>Ayoshida RIKEN</cp:lastModifiedBy>
  <cp:lastPrinted>2024-06-07T02:49:45Z</cp:lastPrinted>
  <dcterms:created xsi:type="dcterms:W3CDTF">2008-11-07T05:47:18Z</dcterms:created>
  <dcterms:modified xsi:type="dcterms:W3CDTF">2024-08-24T08:09:36Z</dcterms:modified>
</cp:coreProperties>
</file>