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129Xe_Si" sheetId="208" r:id="rId1"/>
    <sheet name="srim129Xe_Al" sheetId="209" r:id="rId2"/>
    <sheet name="srim129Xe_Au" sheetId="210" r:id="rId3"/>
    <sheet name="srim129Xe_C" sheetId="215" r:id="rId4"/>
    <sheet name="srim129Xe_Air" sheetId="216" r:id="rId5"/>
    <sheet name="srim129Xe_Kapton" sheetId="212" r:id="rId6"/>
    <sheet name="srim129Xe_Mylar" sheetId="213" r:id="rId7"/>
    <sheet name="srim129Xe_EJ212" sheetId="214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216" l="1"/>
  <c r="M228" i="216"/>
  <c r="J228" i="216"/>
  <c r="G228" i="216"/>
  <c r="D228" i="216"/>
  <c r="P227" i="216"/>
  <c r="M227" i="216"/>
  <c r="J227" i="216"/>
  <c r="G227" i="216"/>
  <c r="D227" i="216"/>
  <c r="P226" i="216"/>
  <c r="M226" i="216"/>
  <c r="J226" i="216"/>
  <c r="G226" i="216"/>
  <c r="D226" i="216"/>
  <c r="P225" i="216"/>
  <c r="M225" i="216"/>
  <c r="J225" i="216"/>
  <c r="G225" i="216"/>
  <c r="D225" i="216"/>
  <c r="P224" i="216"/>
  <c r="M224" i="216"/>
  <c r="J224" i="216"/>
  <c r="G224" i="216"/>
  <c r="D224" i="216"/>
  <c r="P223" i="216"/>
  <c r="M223" i="216"/>
  <c r="J223" i="216"/>
  <c r="G223" i="216"/>
  <c r="D223" i="216"/>
  <c r="P222" i="216"/>
  <c r="M222" i="216"/>
  <c r="J222" i="216"/>
  <c r="G222" i="216"/>
  <c r="D222" i="216"/>
  <c r="P221" i="216"/>
  <c r="M221" i="216"/>
  <c r="J221" i="216"/>
  <c r="G221" i="216"/>
  <c r="D221" i="216"/>
  <c r="P220" i="216"/>
  <c r="M220" i="216"/>
  <c r="J220" i="216"/>
  <c r="G220" i="216"/>
  <c r="D220" i="216"/>
  <c r="P219" i="216"/>
  <c r="M219" i="216"/>
  <c r="J219" i="216"/>
  <c r="G219" i="216"/>
  <c r="D219" i="216"/>
  <c r="P218" i="216"/>
  <c r="M218" i="216"/>
  <c r="J218" i="216"/>
  <c r="G218" i="216"/>
  <c r="D218" i="216"/>
  <c r="P217" i="216"/>
  <c r="M217" i="216"/>
  <c r="J217" i="216"/>
  <c r="G217" i="216"/>
  <c r="D217" i="216"/>
  <c r="P216" i="216"/>
  <c r="M216" i="216"/>
  <c r="J216" i="216"/>
  <c r="G216" i="216"/>
  <c r="D216" i="216"/>
  <c r="P215" i="216"/>
  <c r="M215" i="216"/>
  <c r="J215" i="216"/>
  <c r="G215" i="216"/>
  <c r="D215" i="216"/>
  <c r="P214" i="216"/>
  <c r="M214" i="216"/>
  <c r="J214" i="216"/>
  <c r="G214" i="216"/>
  <c r="D214" i="216"/>
  <c r="P213" i="216"/>
  <c r="M213" i="216"/>
  <c r="J213" i="216"/>
  <c r="G213" i="216"/>
  <c r="D213" i="216"/>
  <c r="P212" i="216"/>
  <c r="M212" i="216"/>
  <c r="J212" i="216"/>
  <c r="G212" i="216"/>
  <c r="D212" i="216"/>
  <c r="P211" i="216"/>
  <c r="M211" i="216"/>
  <c r="J211" i="216"/>
  <c r="G211" i="216"/>
  <c r="D211" i="216"/>
  <c r="P210" i="216"/>
  <c r="M210" i="216"/>
  <c r="J210" i="216"/>
  <c r="G210" i="216"/>
  <c r="D210" i="216"/>
  <c r="P209" i="216"/>
  <c r="M209" i="216"/>
  <c r="J209" i="216"/>
  <c r="G209" i="216"/>
  <c r="D209" i="216"/>
  <c r="P208" i="216"/>
  <c r="M208" i="216"/>
  <c r="J208" i="216"/>
  <c r="G208" i="216"/>
  <c r="D208" i="216"/>
  <c r="P207" i="216"/>
  <c r="M207" i="216"/>
  <c r="J207" i="216"/>
  <c r="G207" i="216"/>
  <c r="D207" i="216"/>
  <c r="P206" i="216"/>
  <c r="M206" i="216"/>
  <c r="J206" i="216"/>
  <c r="G206" i="216"/>
  <c r="D206" i="216"/>
  <c r="P205" i="216"/>
  <c r="M205" i="216"/>
  <c r="J205" i="216"/>
  <c r="G205" i="216"/>
  <c r="D205" i="216"/>
  <c r="P204" i="216"/>
  <c r="M204" i="216"/>
  <c r="J204" i="216"/>
  <c r="G204" i="216"/>
  <c r="D204" i="216"/>
  <c r="P203" i="216"/>
  <c r="M203" i="216"/>
  <c r="J203" i="216"/>
  <c r="G203" i="216"/>
  <c r="D203" i="216"/>
  <c r="P202" i="216"/>
  <c r="M202" i="216"/>
  <c r="J202" i="216"/>
  <c r="G202" i="216"/>
  <c r="D202" i="216"/>
  <c r="P201" i="216"/>
  <c r="M201" i="216"/>
  <c r="J201" i="216"/>
  <c r="G201" i="216"/>
  <c r="D201" i="216"/>
  <c r="P200" i="216"/>
  <c r="M200" i="216"/>
  <c r="J200" i="216"/>
  <c r="G200" i="216"/>
  <c r="D200" i="216"/>
  <c r="P199" i="216"/>
  <c r="M199" i="216"/>
  <c r="J199" i="216"/>
  <c r="G199" i="216"/>
  <c r="D199" i="216"/>
  <c r="P198" i="216"/>
  <c r="M198" i="216"/>
  <c r="J198" i="216"/>
  <c r="G198" i="216"/>
  <c r="D198" i="216"/>
  <c r="P197" i="216"/>
  <c r="M197" i="216"/>
  <c r="J197" i="216"/>
  <c r="G197" i="216"/>
  <c r="D197" i="216"/>
  <c r="P196" i="216"/>
  <c r="M196" i="216"/>
  <c r="J196" i="216"/>
  <c r="G196" i="216"/>
  <c r="D196" i="216"/>
  <c r="P195" i="216"/>
  <c r="M195" i="216"/>
  <c r="J195" i="216"/>
  <c r="G195" i="216"/>
  <c r="D195" i="216"/>
  <c r="P194" i="216"/>
  <c r="M194" i="216"/>
  <c r="J194" i="216"/>
  <c r="G194" i="216"/>
  <c r="D194" i="216"/>
  <c r="P193" i="216"/>
  <c r="M193" i="216"/>
  <c r="J193" i="216"/>
  <c r="G193" i="216"/>
  <c r="D193" i="216"/>
  <c r="P192" i="216"/>
  <c r="M192" i="216"/>
  <c r="J192" i="216"/>
  <c r="G192" i="216"/>
  <c r="D192" i="216"/>
  <c r="P191" i="216"/>
  <c r="M191" i="216"/>
  <c r="J191" i="216"/>
  <c r="G191" i="216"/>
  <c r="D191" i="216"/>
  <c r="P190" i="216"/>
  <c r="M190" i="216"/>
  <c r="J190" i="216"/>
  <c r="G190" i="216"/>
  <c r="D190" i="216"/>
  <c r="P189" i="216"/>
  <c r="M189" i="216"/>
  <c r="J189" i="216"/>
  <c r="G189" i="216"/>
  <c r="D189" i="216"/>
  <c r="P188" i="216"/>
  <c r="M188" i="216"/>
  <c r="J188" i="216"/>
  <c r="G188" i="216"/>
  <c r="D188" i="216"/>
  <c r="P187" i="216"/>
  <c r="M187" i="216"/>
  <c r="J187" i="216"/>
  <c r="G187" i="216"/>
  <c r="D187" i="216"/>
  <c r="P186" i="216"/>
  <c r="M186" i="216"/>
  <c r="J186" i="216"/>
  <c r="G186" i="216"/>
  <c r="D186" i="216"/>
  <c r="P185" i="216"/>
  <c r="M185" i="216"/>
  <c r="J185" i="216"/>
  <c r="G185" i="216"/>
  <c r="D185" i="216"/>
  <c r="P184" i="216"/>
  <c r="M184" i="216"/>
  <c r="J184" i="216"/>
  <c r="G184" i="216"/>
  <c r="D184" i="216"/>
  <c r="P183" i="216"/>
  <c r="M183" i="216"/>
  <c r="J183" i="216"/>
  <c r="G183" i="216"/>
  <c r="D183" i="216"/>
  <c r="P182" i="216"/>
  <c r="M182" i="216"/>
  <c r="J182" i="216"/>
  <c r="G182" i="216"/>
  <c r="D182" i="216"/>
  <c r="P181" i="216"/>
  <c r="M181" i="216"/>
  <c r="J181" i="216"/>
  <c r="G181" i="216"/>
  <c r="D181" i="216"/>
  <c r="P180" i="216"/>
  <c r="M180" i="216"/>
  <c r="J180" i="216"/>
  <c r="G180" i="216"/>
  <c r="D180" i="216"/>
  <c r="P179" i="216"/>
  <c r="M179" i="216"/>
  <c r="J179" i="216"/>
  <c r="G179" i="216"/>
  <c r="D179" i="216"/>
  <c r="P178" i="216"/>
  <c r="M178" i="216"/>
  <c r="J178" i="216"/>
  <c r="G178" i="216"/>
  <c r="D178" i="216"/>
  <c r="P177" i="216"/>
  <c r="M177" i="216"/>
  <c r="J177" i="216"/>
  <c r="G177" i="216"/>
  <c r="D177" i="216"/>
  <c r="P176" i="216"/>
  <c r="M176" i="216"/>
  <c r="J176" i="216"/>
  <c r="G176" i="216"/>
  <c r="D176" i="216"/>
  <c r="P175" i="216"/>
  <c r="M175" i="216"/>
  <c r="J175" i="216"/>
  <c r="G175" i="216"/>
  <c r="D175" i="216"/>
  <c r="P174" i="216"/>
  <c r="M174" i="216"/>
  <c r="J174" i="216"/>
  <c r="G174" i="216"/>
  <c r="D174" i="216"/>
  <c r="P173" i="216"/>
  <c r="M173" i="216"/>
  <c r="J173" i="216"/>
  <c r="G173" i="216"/>
  <c r="D173" i="216"/>
  <c r="P172" i="216"/>
  <c r="M172" i="216"/>
  <c r="J172" i="216"/>
  <c r="G172" i="216"/>
  <c r="D172" i="216"/>
  <c r="P171" i="216"/>
  <c r="M171" i="216"/>
  <c r="J171" i="216"/>
  <c r="G171" i="216"/>
  <c r="D171" i="216"/>
  <c r="P170" i="216"/>
  <c r="M170" i="216"/>
  <c r="J170" i="216"/>
  <c r="G170" i="216"/>
  <c r="D170" i="216"/>
  <c r="P169" i="216"/>
  <c r="M169" i="216"/>
  <c r="J169" i="216"/>
  <c r="G169" i="216"/>
  <c r="D169" i="216"/>
  <c r="P168" i="216"/>
  <c r="M168" i="216"/>
  <c r="J168" i="216"/>
  <c r="G168" i="216"/>
  <c r="D168" i="216"/>
  <c r="P167" i="216"/>
  <c r="M167" i="216"/>
  <c r="J167" i="216"/>
  <c r="G167" i="216"/>
  <c r="D167" i="216"/>
  <c r="P166" i="216"/>
  <c r="M166" i="216"/>
  <c r="J166" i="216"/>
  <c r="G166" i="216"/>
  <c r="D166" i="216"/>
  <c r="P165" i="216"/>
  <c r="M165" i="216"/>
  <c r="J165" i="216"/>
  <c r="G165" i="216"/>
  <c r="D165" i="216"/>
  <c r="P164" i="216"/>
  <c r="M164" i="216"/>
  <c r="J164" i="216"/>
  <c r="G164" i="216"/>
  <c r="D164" i="216"/>
  <c r="P163" i="216"/>
  <c r="M163" i="216"/>
  <c r="J163" i="216"/>
  <c r="G163" i="216"/>
  <c r="D163" i="216"/>
  <c r="P162" i="216"/>
  <c r="M162" i="216"/>
  <c r="J162" i="216"/>
  <c r="G162" i="216"/>
  <c r="D162" i="216"/>
  <c r="P161" i="216"/>
  <c r="M161" i="216"/>
  <c r="J161" i="216"/>
  <c r="G161" i="216"/>
  <c r="D161" i="216"/>
  <c r="P160" i="216"/>
  <c r="M160" i="216"/>
  <c r="J160" i="216"/>
  <c r="G160" i="216"/>
  <c r="D160" i="216"/>
  <c r="P159" i="216"/>
  <c r="M159" i="216"/>
  <c r="J159" i="216"/>
  <c r="G159" i="216"/>
  <c r="D159" i="216"/>
  <c r="P158" i="216"/>
  <c r="M158" i="216"/>
  <c r="J158" i="216"/>
  <c r="G158" i="216"/>
  <c r="D158" i="216"/>
  <c r="P157" i="216"/>
  <c r="M157" i="216"/>
  <c r="J157" i="216"/>
  <c r="G157" i="216"/>
  <c r="D157" i="216"/>
  <c r="P156" i="216"/>
  <c r="M156" i="216"/>
  <c r="J156" i="216"/>
  <c r="G156" i="216"/>
  <c r="D156" i="216"/>
  <c r="P155" i="216"/>
  <c r="M155" i="216"/>
  <c r="J155" i="216"/>
  <c r="G155" i="216"/>
  <c r="D155" i="216"/>
  <c r="P154" i="216"/>
  <c r="M154" i="216"/>
  <c r="J154" i="216"/>
  <c r="G154" i="216"/>
  <c r="D154" i="216"/>
  <c r="P153" i="216"/>
  <c r="M153" i="216"/>
  <c r="J153" i="216"/>
  <c r="G153" i="216"/>
  <c r="D153" i="216"/>
  <c r="P152" i="216"/>
  <c r="M152" i="216"/>
  <c r="J152" i="216"/>
  <c r="G152" i="216"/>
  <c r="D152" i="216"/>
  <c r="P151" i="216"/>
  <c r="M151" i="216"/>
  <c r="J151" i="216"/>
  <c r="G151" i="216"/>
  <c r="D151" i="216"/>
  <c r="P150" i="216"/>
  <c r="M150" i="216"/>
  <c r="J150" i="216"/>
  <c r="G150" i="216"/>
  <c r="D150" i="216"/>
  <c r="P149" i="216"/>
  <c r="M149" i="216"/>
  <c r="J149" i="216"/>
  <c r="G149" i="216"/>
  <c r="D149" i="216"/>
  <c r="P148" i="216"/>
  <c r="M148" i="216"/>
  <c r="J148" i="216"/>
  <c r="G148" i="216"/>
  <c r="D148" i="216"/>
  <c r="P147" i="216"/>
  <c r="M147" i="216"/>
  <c r="J147" i="216"/>
  <c r="G147" i="216"/>
  <c r="D147" i="216"/>
  <c r="P146" i="216"/>
  <c r="M146" i="216"/>
  <c r="J146" i="216"/>
  <c r="G146" i="216"/>
  <c r="D146" i="216"/>
  <c r="P145" i="216"/>
  <c r="M145" i="216"/>
  <c r="J145" i="216"/>
  <c r="G145" i="216"/>
  <c r="D145" i="216"/>
  <c r="P144" i="216"/>
  <c r="M144" i="216"/>
  <c r="J144" i="216"/>
  <c r="G144" i="216"/>
  <c r="D144" i="216"/>
  <c r="P143" i="216"/>
  <c r="M143" i="216"/>
  <c r="J143" i="216"/>
  <c r="G143" i="216"/>
  <c r="D143" i="216"/>
  <c r="P142" i="216"/>
  <c r="M142" i="216"/>
  <c r="J142" i="216"/>
  <c r="G142" i="216"/>
  <c r="D142" i="216"/>
  <c r="P141" i="216"/>
  <c r="M141" i="216"/>
  <c r="J141" i="216"/>
  <c r="G141" i="216"/>
  <c r="D141" i="216"/>
  <c r="P140" i="216"/>
  <c r="M140" i="216"/>
  <c r="J140" i="216"/>
  <c r="G140" i="216"/>
  <c r="D140" i="216"/>
  <c r="P139" i="216"/>
  <c r="M139" i="216"/>
  <c r="J139" i="216"/>
  <c r="G139" i="216"/>
  <c r="D139" i="216"/>
  <c r="P138" i="216"/>
  <c r="M138" i="216"/>
  <c r="J138" i="216"/>
  <c r="G138" i="216"/>
  <c r="D138" i="216"/>
  <c r="P137" i="216"/>
  <c r="M137" i="216"/>
  <c r="J137" i="216"/>
  <c r="G137" i="216"/>
  <c r="D137" i="216"/>
  <c r="P136" i="216"/>
  <c r="M136" i="216"/>
  <c r="J136" i="216"/>
  <c r="G136" i="216"/>
  <c r="D136" i="216"/>
  <c r="P135" i="216"/>
  <c r="M135" i="216"/>
  <c r="J135" i="216"/>
  <c r="G135" i="216"/>
  <c r="D135" i="216"/>
  <c r="P134" i="216"/>
  <c r="M134" i="216"/>
  <c r="J134" i="216"/>
  <c r="G134" i="216"/>
  <c r="D134" i="216"/>
  <c r="P133" i="216"/>
  <c r="M133" i="216"/>
  <c r="J133" i="216"/>
  <c r="G133" i="216"/>
  <c r="D133" i="216"/>
  <c r="P132" i="216"/>
  <c r="M132" i="216"/>
  <c r="J132" i="216"/>
  <c r="G132" i="216"/>
  <c r="D132" i="216"/>
  <c r="P131" i="216"/>
  <c r="M131" i="216"/>
  <c r="J131" i="216"/>
  <c r="G131" i="216"/>
  <c r="D131" i="216"/>
  <c r="P130" i="216"/>
  <c r="M130" i="216"/>
  <c r="J130" i="216"/>
  <c r="G130" i="216"/>
  <c r="D130" i="216"/>
  <c r="P129" i="216"/>
  <c r="M129" i="216"/>
  <c r="J129" i="216"/>
  <c r="G129" i="216"/>
  <c r="D129" i="216"/>
  <c r="P128" i="216"/>
  <c r="M128" i="216"/>
  <c r="J128" i="216"/>
  <c r="G128" i="216"/>
  <c r="D128" i="216"/>
  <c r="P127" i="216"/>
  <c r="M127" i="216"/>
  <c r="J127" i="216"/>
  <c r="G127" i="216"/>
  <c r="D127" i="216"/>
  <c r="P126" i="216"/>
  <c r="M126" i="216"/>
  <c r="J126" i="216"/>
  <c r="G126" i="216"/>
  <c r="D126" i="216"/>
  <c r="P125" i="216"/>
  <c r="M125" i="216"/>
  <c r="J125" i="216"/>
  <c r="G125" i="216"/>
  <c r="D125" i="216"/>
  <c r="P124" i="216"/>
  <c r="M124" i="216"/>
  <c r="J124" i="216"/>
  <c r="G124" i="216"/>
  <c r="D124" i="216"/>
  <c r="P123" i="216"/>
  <c r="M123" i="216"/>
  <c r="J123" i="216"/>
  <c r="G123" i="216"/>
  <c r="D123" i="216"/>
  <c r="P122" i="216"/>
  <c r="M122" i="216"/>
  <c r="J122" i="216"/>
  <c r="G122" i="216"/>
  <c r="D122" i="216"/>
  <c r="P121" i="216"/>
  <c r="M121" i="216"/>
  <c r="J121" i="216"/>
  <c r="G121" i="216"/>
  <c r="D121" i="216"/>
  <c r="P120" i="216"/>
  <c r="M120" i="216"/>
  <c r="J120" i="216"/>
  <c r="G120" i="216"/>
  <c r="D120" i="216"/>
  <c r="P119" i="216"/>
  <c r="M119" i="216"/>
  <c r="J119" i="216"/>
  <c r="G119" i="216"/>
  <c r="D119" i="216"/>
  <c r="P118" i="216"/>
  <c r="M118" i="216"/>
  <c r="J118" i="216"/>
  <c r="G118" i="216"/>
  <c r="D118" i="216"/>
  <c r="P117" i="216"/>
  <c r="M117" i="216"/>
  <c r="J117" i="216"/>
  <c r="G117" i="216"/>
  <c r="D117" i="216"/>
  <c r="P116" i="216"/>
  <c r="M116" i="216"/>
  <c r="J116" i="216"/>
  <c r="G116" i="216"/>
  <c r="D116" i="216"/>
  <c r="P115" i="216"/>
  <c r="M115" i="216"/>
  <c r="J115" i="216"/>
  <c r="G115" i="216"/>
  <c r="D115" i="216"/>
  <c r="P114" i="216"/>
  <c r="M114" i="216"/>
  <c r="J114" i="216"/>
  <c r="G114" i="216"/>
  <c r="D114" i="216"/>
  <c r="P113" i="216"/>
  <c r="M113" i="216"/>
  <c r="J113" i="216"/>
  <c r="G113" i="216"/>
  <c r="D113" i="216"/>
  <c r="P112" i="216"/>
  <c r="M112" i="216"/>
  <c r="J112" i="216"/>
  <c r="G112" i="216"/>
  <c r="D112" i="216"/>
  <c r="P111" i="216"/>
  <c r="M111" i="216"/>
  <c r="J111" i="216"/>
  <c r="G111" i="216"/>
  <c r="D111" i="216"/>
  <c r="P110" i="216"/>
  <c r="M110" i="216"/>
  <c r="J110" i="216"/>
  <c r="G110" i="216"/>
  <c r="D110" i="216"/>
  <c r="P109" i="216"/>
  <c r="M109" i="216"/>
  <c r="J109" i="216"/>
  <c r="G109" i="216"/>
  <c r="D109" i="216"/>
  <c r="P108" i="216"/>
  <c r="M108" i="216"/>
  <c r="J108" i="216"/>
  <c r="G108" i="216"/>
  <c r="D108" i="216"/>
  <c r="P107" i="216"/>
  <c r="M107" i="216"/>
  <c r="J107" i="216"/>
  <c r="G107" i="216"/>
  <c r="D107" i="216"/>
  <c r="P106" i="216"/>
  <c r="M106" i="216"/>
  <c r="J106" i="216"/>
  <c r="G106" i="216"/>
  <c r="D106" i="216"/>
  <c r="P105" i="216"/>
  <c r="M105" i="216"/>
  <c r="J105" i="216"/>
  <c r="G105" i="216"/>
  <c r="D105" i="216"/>
  <c r="P104" i="216"/>
  <c r="M104" i="216"/>
  <c r="J104" i="216"/>
  <c r="G104" i="216"/>
  <c r="D104" i="216"/>
  <c r="P103" i="216"/>
  <c r="M103" i="216"/>
  <c r="J103" i="216"/>
  <c r="G103" i="216"/>
  <c r="D103" i="216"/>
  <c r="P102" i="216"/>
  <c r="M102" i="216"/>
  <c r="J102" i="216"/>
  <c r="G102" i="216"/>
  <c r="D102" i="216"/>
  <c r="P101" i="216"/>
  <c r="M101" i="216"/>
  <c r="J101" i="216"/>
  <c r="G101" i="216"/>
  <c r="D101" i="216"/>
  <c r="P100" i="216"/>
  <c r="M100" i="216"/>
  <c r="J100" i="216"/>
  <c r="G100" i="216"/>
  <c r="D100" i="216"/>
  <c r="P99" i="216"/>
  <c r="M99" i="216"/>
  <c r="J99" i="216"/>
  <c r="G99" i="216"/>
  <c r="D99" i="216"/>
  <c r="P98" i="216"/>
  <c r="M98" i="216"/>
  <c r="J98" i="216"/>
  <c r="G98" i="216"/>
  <c r="D98" i="216"/>
  <c r="P97" i="216"/>
  <c r="M97" i="216"/>
  <c r="J97" i="216"/>
  <c r="G97" i="216"/>
  <c r="D97" i="216"/>
  <c r="P96" i="216"/>
  <c r="M96" i="216"/>
  <c r="J96" i="216"/>
  <c r="G96" i="216"/>
  <c r="D96" i="216"/>
  <c r="P95" i="216"/>
  <c r="M95" i="216"/>
  <c r="J95" i="216"/>
  <c r="G95" i="216"/>
  <c r="D95" i="216"/>
  <c r="P94" i="216"/>
  <c r="M94" i="216"/>
  <c r="J94" i="216"/>
  <c r="G94" i="216"/>
  <c r="D94" i="216"/>
  <c r="P93" i="216"/>
  <c r="M93" i="216"/>
  <c r="J93" i="216"/>
  <c r="G93" i="216"/>
  <c r="D93" i="216"/>
  <c r="P92" i="216"/>
  <c r="M92" i="216"/>
  <c r="J92" i="216"/>
  <c r="G92" i="216"/>
  <c r="D92" i="216"/>
  <c r="P91" i="216"/>
  <c r="M91" i="216"/>
  <c r="J91" i="216"/>
  <c r="G91" i="216"/>
  <c r="D91" i="216"/>
  <c r="P90" i="216"/>
  <c r="M90" i="216"/>
  <c r="J90" i="216"/>
  <c r="G90" i="216"/>
  <c r="D90" i="216"/>
  <c r="P89" i="216"/>
  <c r="M89" i="216"/>
  <c r="J89" i="216"/>
  <c r="G89" i="216"/>
  <c r="D89" i="216"/>
  <c r="P88" i="216"/>
  <c r="M88" i="216"/>
  <c r="J88" i="216"/>
  <c r="G88" i="216"/>
  <c r="D88" i="216"/>
  <c r="P87" i="216"/>
  <c r="M87" i="216"/>
  <c r="J87" i="216"/>
  <c r="G87" i="216"/>
  <c r="D87" i="216"/>
  <c r="P86" i="216"/>
  <c r="M86" i="216"/>
  <c r="J86" i="216"/>
  <c r="G86" i="216"/>
  <c r="D86" i="216"/>
  <c r="P85" i="216"/>
  <c r="M85" i="216"/>
  <c r="J85" i="216"/>
  <c r="G85" i="216"/>
  <c r="D85" i="216"/>
  <c r="P84" i="216"/>
  <c r="M84" i="216"/>
  <c r="J84" i="216"/>
  <c r="G84" i="216"/>
  <c r="D84" i="216"/>
  <c r="P83" i="216"/>
  <c r="M83" i="216"/>
  <c r="J83" i="216"/>
  <c r="G83" i="216"/>
  <c r="D83" i="216"/>
  <c r="P82" i="216"/>
  <c r="M82" i="216"/>
  <c r="J82" i="216"/>
  <c r="G82" i="216"/>
  <c r="D82" i="216"/>
  <c r="P81" i="216"/>
  <c r="M81" i="216"/>
  <c r="J81" i="216"/>
  <c r="G81" i="216"/>
  <c r="D81" i="216"/>
  <c r="P80" i="216"/>
  <c r="M80" i="216"/>
  <c r="J80" i="216"/>
  <c r="G80" i="216"/>
  <c r="D80" i="216"/>
  <c r="P79" i="216"/>
  <c r="M79" i="216"/>
  <c r="J79" i="216"/>
  <c r="G79" i="216"/>
  <c r="D79" i="216"/>
  <c r="P78" i="216"/>
  <c r="M78" i="216"/>
  <c r="J78" i="216"/>
  <c r="G78" i="216"/>
  <c r="D78" i="216"/>
  <c r="P77" i="216"/>
  <c r="M77" i="216"/>
  <c r="J77" i="216"/>
  <c r="G77" i="216"/>
  <c r="D77" i="216"/>
  <c r="P76" i="216"/>
  <c r="M76" i="216"/>
  <c r="J76" i="216"/>
  <c r="G76" i="216"/>
  <c r="D76" i="216"/>
  <c r="P75" i="216"/>
  <c r="M75" i="216"/>
  <c r="J75" i="216"/>
  <c r="G75" i="216"/>
  <c r="D75" i="216"/>
  <c r="P74" i="216"/>
  <c r="M74" i="216"/>
  <c r="J74" i="216"/>
  <c r="G74" i="216"/>
  <c r="D74" i="216"/>
  <c r="P73" i="216"/>
  <c r="M73" i="216"/>
  <c r="J73" i="216"/>
  <c r="G73" i="216"/>
  <c r="D73" i="216"/>
  <c r="P72" i="216"/>
  <c r="M72" i="216"/>
  <c r="J72" i="216"/>
  <c r="G72" i="216"/>
  <c r="D72" i="216"/>
  <c r="P71" i="216"/>
  <c r="M71" i="216"/>
  <c r="J71" i="216"/>
  <c r="G71" i="216"/>
  <c r="D71" i="216"/>
  <c r="P70" i="216"/>
  <c r="M70" i="216"/>
  <c r="J70" i="216"/>
  <c r="G70" i="216"/>
  <c r="D70" i="216"/>
  <c r="P69" i="216"/>
  <c r="M69" i="216"/>
  <c r="J69" i="216"/>
  <c r="G69" i="216"/>
  <c r="D69" i="216"/>
  <c r="P68" i="216"/>
  <c r="M68" i="216"/>
  <c r="J68" i="216"/>
  <c r="G68" i="216"/>
  <c r="D68" i="216"/>
  <c r="P67" i="216"/>
  <c r="M67" i="216"/>
  <c r="J67" i="216"/>
  <c r="G67" i="216"/>
  <c r="D67" i="216"/>
  <c r="P66" i="216"/>
  <c r="M66" i="216"/>
  <c r="J66" i="216"/>
  <c r="G66" i="216"/>
  <c r="D66" i="216"/>
  <c r="P65" i="216"/>
  <c r="M65" i="216"/>
  <c r="J65" i="216"/>
  <c r="G65" i="216"/>
  <c r="D65" i="216"/>
  <c r="P64" i="216"/>
  <c r="M64" i="216"/>
  <c r="J64" i="216"/>
  <c r="G64" i="216"/>
  <c r="D64" i="216"/>
  <c r="P63" i="216"/>
  <c r="M63" i="216"/>
  <c r="J63" i="216"/>
  <c r="G63" i="216"/>
  <c r="D63" i="216"/>
  <c r="P62" i="216"/>
  <c r="M62" i="216"/>
  <c r="J62" i="216"/>
  <c r="G62" i="216"/>
  <c r="D62" i="216"/>
  <c r="P61" i="216"/>
  <c r="M61" i="216"/>
  <c r="J61" i="216"/>
  <c r="G61" i="216"/>
  <c r="D61" i="216"/>
  <c r="P60" i="216"/>
  <c r="M60" i="216"/>
  <c r="J60" i="216"/>
  <c r="G60" i="216"/>
  <c r="D60" i="216"/>
  <c r="P59" i="216"/>
  <c r="M59" i="216"/>
  <c r="J59" i="216"/>
  <c r="G59" i="216"/>
  <c r="D59" i="216"/>
  <c r="P58" i="216"/>
  <c r="M58" i="216"/>
  <c r="J58" i="216"/>
  <c r="G58" i="216"/>
  <c r="D58" i="216"/>
  <c r="P57" i="216"/>
  <c r="M57" i="216"/>
  <c r="J57" i="216"/>
  <c r="G57" i="216"/>
  <c r="D57" i="216"/>
  <c r="P56" i="216"/>
  <c r="M56" i="216"/>
  <c r="J56" i="216"/>
  <c r="G56" i="216"/>
  <c r="D56" i="216"/>
  <c r="P55" i="216"/>
  <c r="M55" i="216"/>
  <c r="J55" i="216"/>
  <c r="G55" i="216"/>
  <c r="D55" i="216"/>
  <c r="P54" i="216"/>
  <c r="M54" i="216"/>
  <c r="J54" i="216"/>
  <c r="G54" i="216"/>
  <c r="D54" i="216"/>
  <c r="P53" i="216"/>
  <c r="M53" i="216"/>
  <c r="J53" i="216"/>
  <c r="G53" i="216"/>
  <c r="D53" i="216"/>
  <c r="P52" i="216"/>
  <c r="M52" i="216"/>
  <c r="J52" i="216"/>
  <c r="G52" i="216"/>
  <c r="D52" i="216"/>
  <c r="P51" i="216"/>
  <c r="M51" i="216"/>
  <c r="J51" i="216"/>
  <c r="G51" i="216"/>
  <c r="D51" i="216"/>
  <c r="P50" i="216"/>
  <c r="M50" i="216"/>
  <c r="J50" i="216"/>
  <c r="G50" i="216"/>
  <c r="D50" i="216"/>
  <c r="P49" i="216"/>
  <c r="M49" i="216"/>
  <c r="J49" i="216"/>
  <c r="G49" i="216"/>
  <c r="D49" i="216"/>
  <c r="P48" i="216"/>
  <c r="M48" i="216"/>
  <c r="J48" i="216"/>
  <c r="G48" i="216"/>
  <c r="D48" i="216"/>
  <c r="P47" i="216"/>
  <c r="M47" i="216"/>
  <c r="J47" i="216"/>
  <c r="G47" i="216"/>
  <c r="D47" i="216"/>
  <c r="P46" i="216"/>
  <c r="M46" i="216"/>
  <c r="J46" i="216"/>
  <c r="G46" i="216"/>
  <c r="D46" i="216"/>
  <c r="P45" i="216"/>
  <c r="M45" i="216"/>
  <c r="J45" i="216"/>
  <c r="G45" i="216"/>
  <c r="D45" i="216"/>
  <c r="P44" i="216"/>
  <c r="M44" i="216"/>
  <c r="J44" i="216"/>
  <c r="G44" i="216"/>
  <c r="D44" i="216"/>
  <c r="P43" i="216"/>
  <c r="M43" i="216"/>
  <c r="J43" i="216"/>
  <c r="G43" i="216"/>
  <c r="D43" i="216"/>
  <c r="P42" i="216"/>
  <c r="M42" i="216"/>
  <c r="J42" i="216"/>
  <c r="G42" i="216"/>
  <c r="D42" i="216"/>
  <c r="P41" i="216"/>
  <c r="M41" i="216"/>
  <c r="J41" i="216"/>
  <c r="G41" i="216"/>
  <c r="D41" i="216"/>
  <c r="P40" i="216"/>
  <c r="M40" i="216"/>
  <c r="J40" i="216"/>
  <c r="G40" i="216"/>
  <c r="D40" i="216"/>
  <c r="P39" i="216"/>
  <c r="M39" i="216"/>
  <c r="J39" i="216"/>
  <c r="G39" i="216"/>
  <c r="D39" i="216"/>
  <c r="P38" i="216"/>
  <c r="M38" i="216"/>
  <c r="J38" i="216"/>
  <c r="G38" i="216"/>
  <c r="D38" i="216"/>
  <c r="P37" i="216"/>
  <c r="M37" i="216"/>
  <c r="J37" i="216"/>
  <c r="G37" i="216"/>
  <c r="D37" i="216"/>
  <c r="P36" i="216"/>
  <c r="M36" i="216"/>
  <c r="J36" i="216"/>
  <c r="G36" i="216"/>
  <c r="D36" i="216"/>
  <c r="P35" i="216"/>
  <c r="M35" i="216"/>
  <c r="J35" i="216"/>
  <c r="G35" i="216"/>
  <c r="D35" i="216"/>
  <c r="P34" i="216"/>
  <c r="M34" i="216"/>
  <c r="J34" i="216"/>
  <c r="G34" i="216"/>
  <c r="D34" i="216"/>
  <c r="P33" i="216"/>
  <c r="M33" i="216"/>
  <c r="J33" i="216"/>
  <c r="G33" i="216"/>
  <c r="D33" i="216"/>
  <c r="P32" i="216"/>
  <c r="M32" i="216"/>
  <c r="J32" i="216"/>
  <c r="G32" i="216"/>
  <c r="D32" i="216"/>
  <c r="P31" i="216"/>
  <c r="M31" i="216"/>
  <c r="J31" i="216"/>
  <c r="G31" i="216"/>
  <c r="D31" i="216"/>
  <c r="P30" i="216"/>
  <c r="M30" i="216"/>
  <c r="J30" i="216"/>
  <c r="G30" i="216"/>
  <c r="D30" i="216"/>
  <c r="P29" i="216"/>
  <c r="M29" i="216"/>
  <c r="J29" i="216"/>
  <c r="G29" i="216"/>
  <c r="D29" i="216"/>
  <c r="P28" i="216"/>
  <c r="M28" i="216"/>
  <c r="J28" i="216"/>
  <c r="G28" i="216"/>
  <c r="D28" i="216"/>
  <c r="P27" i="216"/>
  <c r="M27" i="216"/>
  <c r="J27" i="216"/>
  <c r="G27" i="216"/>
  <c r="D27" i="216"/>
  <c r="P26" i="216"/>
  <c r="M26" i="216"/>
  <c r="J26" i="216"/>
  <c r="G26" i="216"/>
  <c r="D26" i="216"/>
  <c r="P25" i="216"/>
  <c r="M25" i="216"/>
  <c r="J25" i="216"/>
  <c r="G25" i="216"/>
  <c r="D25" i="216"/>
  <c r="P24" i="216"/>
  <c r="M24" i="216"/>
  <c r="J24" i="216"/>
  <c r="G24" i="216"/>
  <c r="D24" i="216"/>
  <c r="P23" i="216"/>
  <c r="M23" i="216"/>
  <c r="J23" i="216"/>
  <c r="G23" i="216"/>
  <c r="D23" i="216"/>
  <c r="P22" i="216"/>
  <c r="M22" i="216"/>
  <c r="J22" i="216"/>
  <c r="G22" i="216"/>
  <c r="D22" i="216"/>
  <c r="P21" i="216"/>
  <c r="M21" i="216"/>
  <c r="J21" i="216"/>
  <c r="G21" i="216"/>
  <c r="D21" i="216"/>
  <c r="P20" i="216"/>
  <c r="M20" i="216"/>
  <c r="J20" i="216"/>
  <c r="G20" i="216"/>
  <c r="D20" i="216"/>
  <c r="AC31" i="216"/>
  <c r="I14" i="216"/>
  <c r="H14" i="216"/>
  <c r="D13" i="216"/>
  <c r="D12" i="216"/>
  <c r="T8" i="216"/>
  <c r="W7" i="216"/>
  <c r="W6" i="216"/>
  <c r="W5" i="216"/>
  <c r="P5" i="216"/>
  <c r="W4" i="216"/>
  <c r="X9" i="216" s="1"/>
  <c r="Z4" i="216" s="1"/>
  <c r="Z5" i="216" l="1"/>
  <c r="Z6" i="216"/>
  <c r="Z7" i="216"/>
  <c r="W8" i="216"/>
  <c r="Y4" i="216" s="1"/>
  <c r="M221" i="215"/>
  <c r="J197" i="215"/>
  <c r="P189" i="215"/>
  <c r="P188" i="215"/>
  <c r="P187" i="215"/>
  <c r="P186" i="215"/>
  <c r="P185" i="215"/>
  <c r="P184" i="215"/>
  <c r="P183" i="215"/>
  <c r="P182" i="215"/>
  <c r="P181" i="215"/>
  <c r="P180" i="215"/>
  <c r="P179" i="215"/>
  <c r="P178" i="215"/>
  <c r="P177" i="215"/>
  <c r="P176" i="215"/>
  <c r="P175" i="215"/>
  <c r="P174" i="215"/>
  <c r="P173" i="215"/>
  <c r="M167" i="215"/>
  <c r="M166" i="215"/>
  <c r="M165" i="215"/>
  <c r="M164" i="215"/>
  <c r="J109" i="215"/>
  <c r="J108" i="215"/>
  <c r="J107" i="215"/>
  <c r="J106" i="215"/>
  <c r="Y5" i="216" l="1"/>
  <c r="Y6" i="216"/>
  <c r="Y7" i="216"/>
  <c r="P228" i="215"/>
  <c r="M228" i="215"/>
  <c r="J228" i="215"/>
  <c r="G228" i="215"/>
  <c r="D228" i="215"/>
  <c r="P227" i="215"/>
  <c r="M227" i="215"/>
  <c r="J227" i="215"/>
  <c r="G227" i="215"/>
  <c r="D227" i="215"/>
  <c r="P226" i="215"/>
  <c r="M226" i="215"/>
  <c r="J226" i="215"/>
  <c r="G226" i="215"/>
  <c r="D226" i="215"/>
  <c r="P225" i="215"/>
  <c r="M225" i="215"/>
  <c r="J225" i="215"/>
  <c r="G225" i="215"/>
  <c r="D225" i="215"/>
  <c r="P224" i="215"/>
  <c r="M224" i="215"/>
  <c r="J224" i="215"/>
  <c r="G224" i="215"/>
  <c r="D224" i="215"/>
  <c r="P223" i="215"/>
  <c r="M223" i="215"/>
  <c r="J223" i="215"/>
  <c r="G223" i="215"/>
  <c r="D223" i="215"/>
  <c r="P222" i="215"/>
  <c r="M222" i="215"/>
  <c r="J222" i="215"/>
  <c r="G222" i="215"/>
  <c r="D222" i="215"/>
  <c r="P221" i="215"/>
  <c r="J221" i="215"/>
  <c r="G221" i="215"/>
  <c r="D221" i="215"/>
  <c r="P220" i="215"/>
  <c r="M220" i="215"/>
  <c r="J220" i="215"/>
  <c r="G220" i="215"/>
  <c r="D220" i="215"/>
  <c r="P219" i="215"/>
  <c r="M219" i="215"/>
  <c r="J219" i="215"/>
  <c r="G219" i="215"/>
  <c r="D219" i="215"/>
  <c r="P218" i="215"/>
  <c r="M218" i="215"/>
  <c r="J218" i="215"/>
  <c r="G218" i="215"/>
  <c r="D218" i="215"/>
  <c r="P217" i="215"/>
  <c r="M217" i="215"/>
  <c r="J217" i="215"/>
  <c r="G217" i="215"/>
  <c r="D217" i="215"/>
  <c r="P216" i="215"/>
  <c r="M216" i="215"/>
  <c r="J216" i="215"/>
  <c r="G216" i="215"/>
  <c r="D216" i="215"/>
  <c r="P215" i="215"/>
  <c r="M215" i="215"/>
  <c r="J215" i="215"/>
  <c r="G215" i="215"/>
  <c r="D215" i="215"/>
  <c r="P214" i="215"/>
  <c r="M214" i="215"/>
  <c r="J214" i="215"/>
  <c r="G214" i="215"/>
  <c r="D214" i="215"/>
  <c r="P213" i="215"/>
  <c r="M213" i="215"/>
  <c r="J213" i="215"/>
  <c r="G213" i="215"/>
  <c r="D213" i="215"/>
  <c r="P212" i="215"/>
  <c r="M212" i="215"/>
  <c r="J212" i="215"/>
  <c r="G212" i="215"/>
  <c r="D212" i="215"/>
  <c r="P211" i="215"/>
  <c r="M211" i="215"/>
  <c r="J211" i="215"/>
  <c r="G211" i="215"/>
  <c r="D211" i="215"/>
  <c r="P210" i="215"/>
  <c r="M210" i="215"/>
  <c r="J210" i="215"/>
  <c r="G210" i="215"/>
  <c r="D210" i="215"/>
  <c r="P209" i="215"/>
  <c r="M209" i="215"/>
  <c r="J209" i="215"/>
  <c r="G209" i="215"/>
  <c r="D209" i="215"/>
  <c r="P208" i="215"/>
  <c r="M208" i="215"/>
  <c r="J208" i="215"/>
  <c r="G208" i="215"/>
  <c r="D208" i="215"/>
  <c r="P207" i="215"/>
  <c r="M207" i="215"/>
  <c r="J207" i="215"/>
  <c r="G207" i="215"/>
  <c r="D207" i="215"/>
  <c r="P206" i="215"/>
  <c r="M206" i="215"/>
  <c r="J206" i="215"/>
  <c r="G206" i="215"/>
  <c r="D206" i="215"/>
  <c r="P205" i="215"/>
  <c r="M205" i="215"/>
  <c r="J205" i="215"/>
  <c r="G205" i="215"/>
  <c r="D205" i="215"/>
  <c r="P204" i="215"/>
  <c r="M204" i="215"/>
  <c r="J204" i="215"/>
  <c r="G204" i="215"/>
  <c r="D204" i="215"/>
  <c r="P203" i="215"/>
  <c r="M203" i="215"/>
  <c r="J203" i="215"/>
  <c r="G203" i="215"/>
  <c r="D203" i="215"/>
  <c r="P202" i="215"/>
  <c r="M202" i="215"/>
  <c r="J202" i="215"/>
  <c r="G202" i="215"/>
  <c r="D202" i="215"/>
  <c r="P201" i="215"/>
  <c r="M201" i="215"/>
  <c r="J201" i="215"/>
  <c r="G201" i="215"/>
  <c r="D201" i="215"/>
  <c r="P200" i="215"/>
  <c r="M200" i="215"/>
  <c r="J200" i="215"/>
  <c r="G200" i="215"/>
  <c r="D200" i="215"/>
  <c r="P199" i="215"/>
  <c r="M199" i="215"/>
  <c r="J199" i="215"/>
  <c r="G199" i="215"/>
  <c r="D199" i="215"/>
  <c r="P198" i="215"/>
  <c r="M198" i="215"/>
  <c r="J198" i="215"/>
  <c r="G198" i="215"/>
  <c r="D198" i="215"/>
  <c r="P197" i="215"/>
  <c r="M197" i="215"/>
  <c r="G197" i="215"/>
  <c r="D197" i="215"/>
  <c r="P196" i="215"/>
  <c r="M196" i="215"/>
  <c r="J196" i="215"/>
  <c r="G196" i="215"/>
  <c r="D196" i="215"/>
  <c r="P195" i="215"/>
  <c r="M195" i="215"/>
  <c r="J195" i="215"/>
  <c r="G195" i="215"/>
  <c r="D195" i="215"/>
  <c r="P194" i="215"/>
  <c r="M194" i="215"/>
  <c r="J194" i="215"/>
  <c r="G194" i="215"/>
  <c r="D194" i="215"/>
  <c r="P193" i="215"/>
  <c r="M193" i="215"/>
  <c r="J193" i="215"/>
  <c r="G193" i="215"/>
  <c r="D193" i="215"/>
  <c r="P192" i="215"/>
  <c r="M192" i="215"/>
  <c r="J192" i="215"/>
  <c r="G192" i="215"/>
  <c r="D192" i="215"/>
  <c r="P191" i="215"/>
  <c r="M191" i="215"/>
  <c r="J191" i="215"/>
  <c r="G191" i="215"/>
  <c r="D191" i="215"/>
  <c r="P190" i="215"/>
  <c r="M190" i="215"/>
  <c r="J190" i="215"/>
  <c r="G190" i="215"/>
  <c r="D190" i="215"/>
  <c r="M189" i="215"/>
  <c r="J189" i="215"/>
  <c r="G189" i="215"/>
  <c r="D189" i="215"/>
  <c r="M188" i="215"/>
  <c r="J188" i="215"/>
  <c r="G188" i="215"/>
  <c r="D188" i="215"/>
  <c r="M187" i="215"/>
  <c r="J187" i="215"/>
  <c r="G187" i="215"/>
  <c r="D187" i="215"/>
  <c r="M186" i="215"/>
  <c r="J186" i="215"/>
  <c r="G186" i="215"/>
  <c r="D186" i="215"/>
  <c r="M185" i="215"/>
  <c r="J185" i="215"/>
  <c r="G185" i="215"/>
  <c r="D185" i="215"/>
  <c r="M184" i="215"/>
  <c r="J184" i="215"/>
  <c r="G184" i="215"/>
  <c r="D184" i="215"/>
  <c r="M183" i="215"/>
  <c r="J183" i="215"/>
  <c r="G183" i="215"/>
  <c r="D183" i="215"/>
  <c r="M182" i="215"/>
  <c r="J182" i="215"/>
  <c r="G182" i="215"/>
  <c r="D182" i="215"/>
  <c r="M181" i="215"/>
  <c r="J181" i="215"/>
  <c r="G181" i="215"/>
  <c r="D181" i="215"/>
  <c r="M180" i="215"/>
  <c r="J180" i="215"/>
  <c r="G180" i="215"/>
  <c r="D180" i="215"/>
  <c r="M179" i="215"/>
  <c r="J179" i="215"/>
  <c r="G179" i="215"/>
  <c r="D179" i="215"/>
  <c r="M178" i="215"/>
  <c r="J178" i="215"/>
  <c r="G178" i="215"/>
  <c r="D178" i="215"/>
  <c r="M177" i="215"/>
  <c r="J177" i="215"/>
  <c r="G177" i="215"/>
  <c r="D177" i="215"/>
  <c r="M176" i="215"/>
  <c r="J176" i="215"/>
  <c r="G176" i="215"/>
  <c r="D176" i="215"/>
  <c r="M175" i="215"/>
  <c r="J175" i="215"/>
  <c r="G175" i="215"/>
  <c r="D175" i="215"/>
  <c r="M174" i="215"/>
  <c r="J174" i="215"/>
  <c r="G174" i="215"/>
  <c r="D174" i="215"/>
  <c r="M173" i="215"/>
  <c r="J173" i="215"/>
  <c r="G173" i="215"/>
  <c r="D173" i="215"/>
  <c r="P172" i="215"/>
  <c r="M172" i="215"/>
  <c r="J172" i="215"/>
  <c r="G172" i="215"/>
  <c r="D172" i="215"/>
  <c r="P171" i="215"/>
  <c r="M171" i="215"/>
  <c r="J171" i="215"/>
  <c r="G171" i="215"/>
  <c r="D171" i="215"/>
  <c r="P170" i="215"/>
  <c r="M170" i="215"/>
  <c r="J170" i="215"/>
  <c r="G170" i="215"/>
  <c r="D170" i="215"/>
  <c r="P169" i="215"/>
  <c r="M169" i="215"/>
  <c r="J169" i="215"/>
  <c r="G169" i="215"/>
  <c r="D169" i="215"/>
  <c r="P168" i="215"/>
  <c r="M168" i="215"/>
  <c r="J168" i="215"/>
  <c r="G168" i="215"/>
  <c r="D168" i="215"/>
  <c r="P167" i="215"/>
  <c r="J167" i="215"/>
  <c r="G167" i="215"/>
  <c r="D167" i="215"/>
  <c r="P166" i="215"/>
  <c r="J166" i="215"/>
  <c r="G166" i="215"/>
  <c r="D166" i="215"/>
  <c r="P165" i="215"/>
  <c r="J165" i="215"/>
  <c r="G165" i="215"/>
  <c r="D165" i="215"/>
  <c r="P164" i="215"/>
  <c r="J164" i="215"/>
  <c r="G164" i="215"/>
  <c r="D164" i="215"/>
  <c r="P163" i="215"/>
  <c r="M163" i="215"/>
  <c r="J163" i="215"/>
  <c r="G163" i="215"/>
  <c r="D163" i="215"/>
  <c r="P162" i="215"/>
  <c r="M162" i="215"/>
  <c r="J162" i="215"/>
  <c r="G162" i="215"/>
  <c r="D162" i="215"/>
  <c r="P161" i="215"/>
  <c r="M161" i="215"/>
  <c r="J161" i="215"/>
  <c r="G161" i="215"/>
  <c r="D161" i="215"/>
  <c r="P160" i="215"/>
  <c r="M160" i="215"/>
  <c r="J160" i="215"/>
  <c r="G160" i="215"/>
  <c r="D160" i="215"/>
  <c r="P159" i="215"/>
  <c r="M159" i="215"/>
  <c r="J159" i="215"/>
  <c r="G159" i="215"/>
  <c r="D159" i="215"/>
  <c r="P158" i="215"/>
  <c r="M158" i="215"/>
  <c r="J158" i="215"/>
  <c r="G158" i="215"/>
  <c r="D158" i="215"/>
  <c r="P157" i="215"/>
  <c r="M157" i="215"/>
  <c r="J157" i="215"/>
  <c r="G157" i="215"/>
  <c r="D157" i="215"/>
  <c r="P156" i="215"/>
  <c r="M156" i="215"/>
  <c r="J156" i="215"/>
  <c r="G156" i="215"/>
  <c r="D156" i="215"/>
  <c r="P155" i="215"/>
  <c r="M155" i="215"/>
  <c r="J155" i="215"/>
  <c r="G155" i="215"/>
  <c r="D155" i="215"/>
  <c r="P154" i="215"/>
  <c r="M154" i="215"/>
  <c r="J154" i="215"/>
  <c r="G154" i="215"/>
  <c r="D154" i="215"/>
  <c r="P153" i="215"/>
  <c r="M153" i="215"/>
  <c r="J153" i="215"/>
  <c r="G153" i="215"/>
  <c r="D153" i="215"/>
  <c r="P152" i="215"/>
  <c r="M152" i="215"/>
  <c r="J152" i="215"/>
  <c r="G152" i="215"/>
  <c r="D152" i="215"/>
  <c r="P151" i="215"/>
  <c r="M151" i="215"/>
  <c r="J151" i="215"/>
  <c r="G151" i="215"/>
  <c r="D151" i="215"/>
  <c r="P150" i="215"/>
  <c r="M150" i="215"/>
  <c r="J150" i="215"/>
  <c r="G150" i="215"/>
  <c r="D150" i="215"/>
  <c r="P149" i="215"/>
  <c r="M149" i="215"/>
  <c r="J149" i="215"/>
  <c r="G149" i="215"/>
  <c r="D149" i="215"/>
  <c r="P148" i="215"/>
  <c r="M148" i="215"/>
  <c r="J148" i="215"/>
  <c r="G148" i="215"/>
  <c r="D148" i="215"/>
  <c r="P147" i="215"/>
  <c r="M147" i="215"/>
  <c r="J147" i="215"/>
  <c r="G147" i="215"/>
  <c r="D147" i="215"/>
  <c r="P146" i="215"/>
  <c r="M146" i="215"/>
  <c r="J146" i="215"/>
  <c r="G146" i="215"/>
  <c r="D146" i="215"/>
  <c r="P145" i="215"/>
  <c r="M145" i="215"/>
  <c r="J145" i="215"/>
  <c r="G145" i="215"/>
  <c r="D145" i="215"/>
  <c r="P144" i="215"/>
  <c r="M144" i="215"/>
  <c r="J144" i="215"/>
  <c r="G144" i="215"/>
  <c r="D144" i="215"/>
  <c r="P143" i="215"/>
  <c r="M143" i="215"/>
  <c r="J143" i="215"/>
  <c r="G143" i="215"/>
  <c r="D143" i="215"/>
  <c r="P142" i="215"/>
  <c r="M142" i="215"/>
  <c r="J142" i="215"/>
  <c r="G142" i="215"/>
  <c r="D142" i="215"/>
  <c r="P141" i="215"/>
  <c r="M141" i="215"/>
  <c r="J141" i="215"/>
  <c r="G141" i="215"/>
  <c r="D141" i="215"/>
  <c r="P140" i="215"/>
  <c r="M140" i="215"/>
  <c r="J140" i="215"/>
  <c r="G140" i="215"/>
  <c r="D140" i="215"/>
  <c r="P139" i="215"/>
  <c r="M139" i="215"/>
  <c r="J139" i="215"/>
  <c r="G139" i="215"/>
  <c r="D139" i="215"/>
  <c r="P138" i="215"/>
  <c r="M138" i="215"/>
  <c r="J138" i="215"/>
  <c r="G138" i="215"/>
  <c r="D138" i="215"/>
  <c r="P137" i="215"/>
  <c r="M137" i="215"/>
  <c r="J137" i="215"/>
  <c r="G137" i="215"/>
  <c r="D137" i="215"/>
  <c r="P136" i="215"/>
  <c r="M136" i="215"/>
  <c r="J136" i="215"/>
  <c r="G136" i="215"/>
  <c r="D136" i="215"/>
  <c r="P135" i="215"/>
  <c r="M135" i="215"/>
  <c r="J135" i="215"/>
  <c r="G135" i="215"/>
  <c r="D135" i="215"/>
  <c r="P134" i="215"/>
  <c r="M134" i="215"/>
  <c r="J134" i="215"/>
  <c r="G134" i="215"/>
  <c r="D134" i="215"/>
  <c r="P133" i="215"/>
  <c r="M133" i="215"/>
  <c r="J133" i="215"/>
  <c r="G133" i="215"/>
  <c r="D133" i="215"/>
  <c r="P132" i="215"/>
  <c r="M132" i="215"/>
  <c r="J132" i="215"/>
  <c r="G132" i="215"/>
  <c r="D132" i="215"/>
  <c r="P131" i="215"/>
  <c r="M131" i="215"/>
  <c r="J131" i="215"/>
  <c r="G131" i="215"/>
  <c r="D131" i="215"/>
  <c r="P130" i="215"/>
  <c r="M130" i="215"/>
  <c r="J130" i="215"/>
  <c r="G130" i="215"/>
  <c r="D130" i="215"/>
  <c r="P129" i="215"/>
  <c r="M129" i="215"/>
  <c r="J129" i="215"/>
  <c r="G129" i="215"/>
  <c r="D129" i="215"/>
  <c r="P128" i="215"/>
  <c r="M128" i="215"/>
  <c r="J128" i="215"/>
  <c r="G128" i="215"/>
  <c r="D128" i="215"/>
  <c r="P127" i="215"/>
  <c r="M127" i="215"/>
  <c r="J127" i="215"/>
  <c r="G127" i="215"/>
  <c r="D127" i="215"/>
  <c r="P126" i="215"/>
  <c r="M126" i="215"/>
  <c r="J126" i="215"/>
  <c r="G126" i="215"/>
  <c r="D126" i="215"/>
  <c r="P125" i="215"/>
  <c r="M125" i="215"/>
  <c r="J125" i="215"/>
  <c r="G125" i="215"/>
  <c r="D125" i="215"/>
  <c r="P124" i="215"/>
  <c r="M124" i="215"/>
  <c r="J124" i="215"/>
  <c r="G124" i="215"/>
  <c r="D124" i="215"/>
  <c r="P123" i="215"/>
  <c r="M123" i="215"/>
  <c r="J123" i="215"/>
  <c r="G123" i="215"/>
  <c r="D123" i="215"/>
  <c r="P122" i="215"/>
  <c r="M122" i="215"/>
  <c r="J122" i="215"/>
  <c r="G122" i="215"/>
  <c r="D122" i="215"/>
  <c r="P121" i="215"/>
  <c r="M121" i="215"/>
  <c r="J121" i="215"/>
  <c r="G121" i="215"/>
  <c r="D121" i="215"/>
  <c r="P120" i="215"/>
  <c r="M120" i="215"/>
  <c r="J120" i="215"/>
  <c r="G120" i="215"/>
  <c r="D120" i="215"/>
  <c r="P119" i="215"/>
  <c r="M119" i="215"/>
  <c r="J119" i="215"/>
  <c r="G119" i="215"/>
  <c r="D119" i="215"/>
  <c r="P118" i="215"/>
  <c r="M118" i="215"/>
  <c r="J118" i="215"/>
  <c r="G118" i="215"/>
  <c r="D118" i="215"/>
  <c r="P117" i="215"/>
  <c r="M117" i="215"/>
  <c r="J117" i="215"/>
  <c r="G117" i="215"/>
  <c r="D117" i="215"/>
  <c r="P116" i="215"/>
  <c r="M116" i="215"/>
  <c r="J116" i="215"/>
  <c r="G116" i="215"/>
  <c r="D116" i="215"/>
  <c r="P115" i="215"/>
  <c r="M115" i="215"/>
  <c r="J115" i="215"/>
  <c r="G115" i="215"/>
  <c r="D115" i="215"/>
  <c r="P114" i="215"/>
  <c r="M114" i="215"/>
  <c r="J114" i="215"/>
  <c r="G114" i="215"/>
  <c r="D114" i="215"/>
  <c r="P113" i="215"/>
  <c r="M113" i="215"/>
  <c r="J113" i="215"/>
  <c r="G113" i="215"/>
  <c r="D113" i="215"/>
  <c r="P112" i="215"/>
  <c r="M112" i="215"/>
  <c r="J112" i="215"/>
  <c r="G112" i="215"/>
  <c r="D112" i="215"/>
  <c r="P111" i="215"/>
  <c r="M111" i="215"/>
  <c r="J111" i="215"/>
  <c r="G111" i="215"/>
  <c r="D111" i="215"/>
  <c r="P110" i="215"/>
  <c r="M110" i="215"/>
  <c r="J110" i="215"/>
  <c r="G110" i="215"/>
  <c r="D110" i="215"/>
  <c r="P109" i="215"/>
  <c r="M109" i="215"/>
  <c r="G109" i="215"/>
  <c r="D109" i="215"/>
  <c r="P108" i="215"/>
  <c r="M108" i="215"/>
  <c r="G108" i="215"/>
  <c r="D108" i="215"/>
  <c r="P107" i="215"/>
  <c r="M107" i="215"/>
  <c r="G107" i="215"/>
  <c r="D107" i="215"/>
  <c r="P106" i="215"/>
  <c r="M106" i="215"/>
  <c r="G106" i="215"/>
  <c r="D106" i="215"/>
  <c r="P105" i="215"/>
  <c r="M105" i="215"/>
  <c r="J105" i="215"/>
  <c r="G105" i="215"/>
  <c r="D105" i="215"/>
  <c r="P104" i="215"/>
  <c r="M104" i="215"/>
  <c r="J104" i="215"/>
  <c r="G104" i="215"/>
  <c r="D104" i="215"/>
  <c r="P103" i="215"/>
  <c r="M103" i="215"/>
  <c r="J103" i="215"/>
  <c r="G103" i="215"/>
  <c r="D103" i="215"/>
  <c r="P102" i="215"/>
  <c r="M102" i="215"/>
  <c r="J102" i="215"/>
  <c r="G102" i="215"/>
  <c r="D102" i="215"/>
  <c r="P101" i="215"/>
  <c r="M101" i="215"/>
  <c r="J101" i="215"/>
  <c r="G101" i="215"/>
  <c r="D101" i="215"/>
  <c r="P100" i="215"/>
  <c r="M100" i="215"/>
  <c r="J100" i="215"/>
  <c r="G100" i="215"/>
  <c r="D100" i="215"/>
  <c r="P99" i="215"/>
  <c r="M99" i="215"/>
  <c r="J99" i="215"/>
  <c r="G99" i="215"/>
  <c r="D99" i="215"/>
  <c r="P98" i="215"/>
  <c r="M98" i="215"/>
  <c r="J98" i="215"/>
  <c r="G98" i="215"/>
  <c r="D98" i="215"/>
  <c r="P97" i="215"/>
  <c r="M97" i="215"/>
  <c r="J97" i="215"/>
  <c r="G97" i="215"/>
  <c r="D97" i="215"/>
  <c r="P96" i="215"/>
  <c r="M96" i="215"/>
  <c r="J96" i="215"/>
  <c r="G96" i="215"/>
  <c r="D96" i="215"/>
  <c r="P95" i="215"/>
  <c r="M95" i="215"/>
  <c r="J95" i="215"/>
  <c r="G95" i="215"/>
  <c r="D95" i="215"/>
  <c r="P94" i="215"/>
  <c r="M94" i="215"/>
  <c r="J94" i="215"/>
  <c r="G94" i="215"/>
  <c r="D94" i="215"/>
  <c r="P93" i="215"/>
  <c r="M93" i="215"/>
  <c r="J93" i="215"/>
  <c r="G93" i="215"/>
  <c r="D93" i="215"/>
  <c r="P92" i="215"/>
  <c r="M92" i="215"/>
  <c r="J92" i="215"/>
  <c r="G92" i="215"/>
  <c r="D92" i="215"/>
  <c r="P91" i="215"/>
  <c r="M91" i="215"/>
  <c r="J91" i="215"/>
  <c r="G91" i="215"/>
  <c r="D91" i="215"/>
  <c r="P90" i="215"/>
  <c r="M90" i="215"/>
  <c r="J90" i="215"/>
  <c r="G90" i="215"/>
  <c r="D90" i="215"/>
  <c r="P89" i="215"/>
  <c r="M89" i="215"/>
  <c r="J89" i="215"/>
  <c r="G89" i="215"/>
  <c r="D89" i="215"/>
  <c r="P88" i="215"/>
  <c r="M88" i="215"/>
  <c r="J88" i="215"/>
  <c r="G88" i="215"/>
  <c r="D88" i="215"/>
  <c r="P87" i="215"/>
  <c r="M87" i="215"/>
  <c r="J87" i="215"/>
  <c r="G87" i="215"/>
  <c r="D87" i="215"/>
  <c r="P86" i="215"/>
  <c r="M86" i="215"/>
  <c r="J86" i="215"/>
  <c r="G86" i="215"/>
  <c r="D86" i="215"/>
  <c r="P85" i="215"/>
  <c r="M85" i="215"/>
  <c r="J85" i="215"/>
  <c r="G85" i="215"/>
  <c r="D85" i="215"/>
  <c r="P84" i="215"/>
  <c r="M84" i="215"/>
  <c r="J84" i="215"/>
  <c r="G84" i="215"/>
  <c r="D84" i="215"/>
  <c r="P83" i="215"/>
  <c r="M83" i="215"/>
  <c r="J83" i="215"/>
  <c r="G83" i="215"/>
  <c r="D83" i="215"/>
  <c r="P82" i="215"/>
  <c r="M82" i="215"/>
  <c r="J82" i="215"/>
  <c r="G82" i="215"/>
  <c r="D82" i="215"/>
  <c r="P81" i="215"/>
  <c r="M81" i="215"/>
  <c r="J81" i="215"/>
  <c r="G81" i="215"/>
  <c r="D81" i="215"/>
  <c r="P80" i="215"/>
  <c r="M80" i="215"/>
  <c r="J80" i="215"/>
  <c r="G80" i="215"/>
  <c r="D80" i="215"/>
  <c r="P79" i="215"/>
  <c r="M79" i="215"/>
  <c r="J79" i="215"/>
  <c r="G79" i="215"/>
  <c r="D79" i="215"/>
  <c r="P78" i="215"/>
  <c r="M78" i="215"/>
  <c r="J78" i="215"/>
  <c r="G78" i="215"/>
  <c r="D78" i="215"/>
  <c r="P77" i="215"/>
  <c r="M77" i="215"/>
  <c r="J77" i="215"/>
  <c r="G77" i="215"/>
  <c r="D77" i="215"/>
  <c r="P76" i="215"/>
  <c r="M76" i="215"/>
  <c r="J76" i="215"/>
  <c r="G76" i="215"/>
  <c r="D76" i="215"/>
  <c r="P75" i="215"/>
  <c r="M75" i="215"/>
  <c r="J75" i="215"/>
  <c r="G75" i="215"/>
  <c r="D75" i="215"/>
  <c r="P74" i="215"/>
  <c r="M74" i="215"/>
  <c r="J74" i="215"/>
  <c r="G74" i="215"/>
  <c r="D74" i="215"/>
  <c r="P73" i="215"/>
  <c r="M73" i="215"/>
  <c r="J73" i="215"/>
  <c r="G73" i="215"/>
  <c r="D73" i="215"/>
  <c r="P72" i="215"/>
  <c r="M72" i="215"/>
  <c r="J72" i="215"/>
  <c r="G72" i="215"/>
  <c r="D72" i="215"/>
  <c r="P71" i="215"/>
  <c r="M71" i="215"/>
  <c r="J71" i="215"/>
  <c r="G71" i="215"/>
  <c r="D71" i="215"/>
  <c r="P70" i="215"/>
  <c r="M70" i="215"/>
  <c r="J70" i="215"/>
  <c r="G70" i="215"/>
  <c r="D70" i="215"/>
  <c r="P69" i="215"/>
  <c r="M69" i="215"/>
  <c r="J69" i="215"/>
  <c r="G69" i="215"/>
  <c r="D69" i="215"/>
  <c r="P68" i="215"/>
  <c r="M68" i="215"/>
  <c r="J68" i="215"/>
  <c r="G68" i="215"/>
  <c r="D68" i="215"/>
  <c r="P67" i="215"/>
  <c r="M67" i="215"/>
  <c r="J67" i="215"/>
  <c r="G67" i="215"/>
  <c r="D67" i="215"/>
  <c r="P66" i="215"/>
  <c r="M66" i="215"/>
  <c r="J66" i="215"/>
  <c r="G66" i="215"/>
  <c r="D66" i="215"/>
  <c r="P65" i="215"/>
  <c r="M65" i="215"/>
  <c r="J65" i="215"/>
  <c r="G65" i="215"/>
  <c r="D65" i="215"/>
  <c r="P64" i="215"/>
  <c r="M64" i="215"/>
  <c r="J64" i="215"/>
  <c r="G64" i="215"/>
  <c r="D64" i="215"/>
  <c r="P63" i="215"/>
  <c r="M63" i="215"/>
  <c r="J63" i="215"/>
  <c r="G63" i="215"/>
  <c r="D63" i="215"/>
  <c r="P62" i="215"/>
  <c r="M62" i="215"/>
  <c r="J62" i="215"/>
  <c r="G62" i="215"/>
  <c r="D62" i="215"/>
  <c r="P61" i="215"/>
  <c r="M61" i="215"/>
  <c r="J61" i="215"/>
  <c r="G61" i="215"/>
  <c r="D61" i="215"/>
  <c r="P60" i="215"/>
  <c r="M60" i="215"/>
  <c r="J60" i="215"/>
  <c r="G60" i="215"/>
  <c r="D60" i="215"/>
  <c r="P59" i="215"/>
  <c r="M59" i="215"/>
  <c r="J59" i="215"/>
  <c r="G59" i="215"/>
  <c r="D59" i="215"/>
  <c r="P58" i="215"/>
  <c r="M58" i="215"/>
  <c r="J58" i="215"/>
  <c r="G58" i="215"/>
  <c r="D58" i="215"/>
  <c r="P57" i="215"/>
  <c r="M57" i="215"/>
  <c r="J57" i="215"/>
  <c r="G57" i="215"/>
  <c r="D57" i="215"/>
  <c r="P56" i="215"/>
  <c r="M56" i="215"/>
  <c r="J56" i="215"/>
  <c r="G56" i="215"/>
  <c r="D56" i="215"/>
  <c r="P55" i="215"/>
  <c r="M55" i="215"/>
  <c r="J55" i="215"/>
  <c r="G55" i="215"/>
  <c r="D55" i="215"/>
  <c r="P54" i="215"/>
  <c r="M54" i="215"/>
  <c r="J54" i="215"/>
  <c r="G54" i="215"/>
  <c r="D54" i="215"/>
  <c r="P53" i="215"/>
  <c r="M53" i="215"/>
  <c r="J53" i="215"/>
  <c r="G53" i="215"/>
  <c r="D53" i="215"/>
  <c r="P52" i="215"/>
  <c r="M52" i="215"/>
  <c r="J52" i="215"/>
  <c r="G52" i="215"/>
  <c r="D52" i="215"/>
  <c r="P51" i="215"/>
  <c r="M51" i="215"/>
  <c r="J51" i="215"/>
  <c r="G51" i="215"/>
  <c r="D51" i="215"/>
  <c r="P50" i="215"/>
  <c r="M50" i="215"/>
  <c r="J50" i="215"/>
  <c r="G50" i="215"/>
  <c r="D50" i="215"/>
  <c r="P49" i="215"/>
  <c r="M49" i="215"/>
  <c r="J49" i="215"/>
  <c r="G49" i="215"/>
  <c r="D49" i="215"/>
  <c r="P48" i="215"/>
  <c r="M48" i="215"/>
  <c r="J48" i="215"/>
  <c r="G48" i="215"/>
  <c r="D48" i="215"/>
  <c r="P47" i="215"/>
  <c r="M47" i="215"/>
  <c r="J47" i="215"/>
  <c r="G47" i="215"/>
  <c r="D47" i="215"/>
  <c r="P46" i="215"/>
  <c r="M46" i="215"/>
  <c r="J46" i="215"/>
  <c r="G46" i="215"/>
  <c r="D46" i="215"/>
  <c r="P45" i="215"/>
  <c r="M45" i="215"/>
  <c r="J45" i="215"/>
  <c r="G45" i="215"/>
  <c r="D45" i="215"/>
  <c r="P44" i="215"/>
  <c r="M44" i="215"/>
  <c r="J44" i="215"/>
  <c r="G44" i="215"/>
  <c r="D44" i="215"/>
  <c r="P43" i="215"/>
  <c r="M43" i="215"/>
  <c r="J43" i="215"/>
  <c r="G43" i="215"/>
  <c r="D43" i="215"/>
  <c r="P42" i="215"/>
  <c r="M42" i="215"/>
  <c r="J42" i="215"/>
  <c r="G42" i="215"/>
  <c r="D42" i="215"/>
  <c r="P41" i="215"/>
  <c r="M41" i="215"/>
  <c r="J41" i="215"/>
  <c r="G41" i="215"/>
  <c r="D41" i="215"/>
  <c r="P40" i="215"/>
  <c r="M40" i="215"/>
  <c r="J40" i="215"/>
  <c r="G40" i="215"/>
  <c r="D40" i="215"/>
  <c r="P39" i="215"/>
  <c r="M39" i="215"/>
  <c r="J39" i="215"/>
  <c r="G39" i="215"/>
  <c r="D39" i="215"/>
  <c r="P38" i="215"/>
  <c r="M38" i="215"/>
  <c r="J38" i="215"/>
  <c r="G38" i="215"/>
  <c r="D38" i="215"/>
  <c r="P37" i="215"/>
  <c r="M37" i="215"/>
  <c r="J37" i="215"/>
  <c r="G37" i="215"/>
  <c r="D37" i="215"/>
  <c r="P36" i="215"/>
  <c r="M36" i="215"/>
  <c r="J36" i="215"/>
  <c r="G36" i="215"/>
  <c r="D36" i="215"/>
  <c r="P35" i="215"/>
  <c r="M35" i="215"/>
  <c r="J35" i="215"/>
  <c r="G35" i="215"/>
  <c r="D35" i="215"/>
  <c r="P34" i="215"/>
  <c r="M34" i="215"/>
  <c r="J34" i="215"/>
  <c r="G34" i="215"/>
  <c r="D34" i="215"/>
  <c r="P33" i="215"/>
  <c r="M33" i="215"/>
  <c r="J33" i="215"/>
  <c r="G33" i="215"/>
  <c r="D33" i="215"/>
  <c r="P32" i="215"/>
  <c r="M32" i="215"/>
  <c r="J32" i="215"/>
  <c r="G32" i="215"/>
  <c r="D32" i="215"/>
  <c r="P31" i="215"/>
  <c r="M31" i="215"/>
  <c r="J31" i="215"/>
  <c r="G31" i="215"/>
  <c r="D31" i="215"/>
  <c r="P30" i="215"/>
  <c r="M30" i="215"/>
  <c r="J30" i="215"/>
  <c r="G30" i="215"/>
  <c r="D30" i="215"/>
  <c r="P29" i="215"/>
  <c r="M29" i="215"/>
  <c r="J29" i="215"/>
  <c r="G29" i="215"/>
  <c r="D29" i="215"/>
  <c r="P28" i="215"/>
  <c r="M28" i="215"/>
  <c r="J28" i="215"/>
  <c r="G28" i="215"/>
  <c r="D28" i="215"/>
  <c r="P27" i="215"/>
  <c r="M27" i="215"/>
  <c r="J27" i="215"/>
  <c r="G27" i="215"/>
  <c r="D27" i="215"/>
  <c r="P26" i="215"/>
  <c r="M26" i="215"/>
  <c r="J26" i="215"/>
  <c r="G26" i="215"/>
  <c r="D26" i="215"/>
  <c r="P25" i="215"/>
  <c r="M25" i="215"/>
  <c r="J25" i="215"/>
  <c r="G25" i="215"/>
  <c r="D25" i="215"/>
  <c r="P24" i="215"/>
  <c r="M24" i="215"/>
  <c r="J24" i="215"/>
  <c r="G24" i="215"/>
  <c r="D24" i="215"/>
  <c r="P23" i="215"/>
  <c r="M23" i="215"/>
  <c r="J23" i="215"/>
  <c r="G23" i="215"/>
  <c r="D23" i="215"/>
  <c r="P22" i="215"/>
  <c r="M22" i="215"/>
  <c r="J22" i="215"/>
  <c r="G22" i="215"/>
  <c r="D22" i="215"/>
  <c r="P21" i="215"/>
  <c r="M21" i="215"/>
  <c r="J21" i="215"/>
  <c r="G21" i="215"/>
  <c r="D21" i="215"/>
  <c r="P20" i="215"/>
  <c r="M20" i="215"/>
  <c r="J20" i="215"/>
  <c r="G20" i="215"/>
  <c r="D20" i="215"/>
  <c r="I14" i="215"/>
  <c r="H14" i="215"/>
  <c r="D13" i="215"/>
  <c r="D12" i="215"/>
  <c r="P5" i="215"/>
  <c r="P5" i="214" l="1"/>
  <c r="P5" i="213"/>
  <c r="P5" i="212"/>
  <c r="P5" i="210"/>
  <c r="P5" i="209"/>
  <c r="P5" i="208"/>
  <c r="P180" i="214" l="1"/>
  <c r="M216" i="214"/>
  <c r="M158" i="214"/>
  <c r="J193" i="214"/>
  <c r="J101" i="214"/>
  <c r="D228" i="214"/>
  <c r="D227" i="214"/>
  <c r="D226" i="214"/>
  <c r="D225" i="214"/>
  <c r="D224" i="214"/>
  <c r="D223" i="214"/>
  <c r="D222" i="214"/>
  <c r="D221" i="214"/>
  <c r="D220" i="214"/>
  <c r="D219" i="214"/>
  <c r="D218" i="214"/>
  <c r="D217" i="214"/>
  <c r="D216" i="214"/>
  <c r="D215" i="214"/>
  <c r="D214" i="214"/>
  <c r="D213" i="214"/>
  <c r="D212" i="214"/>
  <c r="D211" i="214"/>
  <c r="D210" i="214"/>
  <c r="D209" i="214"/>
  <c r="D208" i="214"/>
  <c r="D207" i="214"/>
  <c r="D206" i="214"/>
  <c r="D205" i="214"/>
  <c r="D204" i="214"/>
  <c r="D203" i="214"/>
  <c r="D202" i="214"/>
  <c r="D201" i="214"/>
  <c r="D200" i="214"/>
  <c r="D199" i="214"/>
  <c r="D198" i="214"/>
  <c r="D197" i="214"/>
  <c r="D196" i="214"/>
  <c r="D195" i="214"/>
  <c r="D194" i="214"/>
  <c r="D193" i="214"/>
  <c r="D192" i="214"/>
  <c r="D191" i="214"/>
  <c r="D190" i="214"/>
  <c r="D189" i="214"/>
  <c r="D188" i="214"/>
  <c r="D187" i="214"/>
  <c r="D186" i="214"/>
  <c r="D185" i="214"/>
  <c r="D184" i="214"/>
  <c r="D183" i="214"/>
  <c r="D182" i="214"/>
  <c r="D181" i="214"/>
  <c r="D180" i="214"/>
  <c r="D179" i="214"/>
  <c r="D178" i="214"/>
  <c r="D177" i="214"/>
  <c r="D176" i="214"/>
  <c r="D175" i="214"/>
  <c r="D174" i="214"/>
  <c r="D173" i="214"/>
  <c r="D172" i="214"/>
  <c r="D171" i="214"/>
  <c r="D170" i="214"/>
  <c r="D169" i="214"/>
  <c r="D168" i="214"/>
  <c r="D167" i="214"/>
  <c r="D166" i="214"/>
  <c r="D165" i="214"/>
  <c r="D164" i="214"/>
  <c r="D163" i="214"/>
  <c r="D162" i="214"/>
  <c r="D161" i="214"/>
  <c r="D160" i="214"/>
  <c r="D159" i="214"/>
  <c r="D158" i="214"/>
  <c r="D157" i="214"/>
  <c r="D156" i="214"/>
  <c r="D155" i="214"/>
  <c r="D154" i="214"/>
  <c r="D153" i="214"/>
  <c r="D152" i="214"/>
  <c r="D151" i="214"/>
  <c r="D150" i="214"/>
  <c r="D149" i="214"/>
  <c r="D148" i="214"/>
  <c r="D147" i="214"/>
  <c r="D146" i="214"/>
  <c r="D145" i="214"/>
  <c r="D144" i="214"/>
  <c r="D143" i="214"/>
  <c r="D142" i="214"/>
  <c r="D141" i="214"/>
  <c r="D140" i="214"/>
  <c r="D139" i="214"/>
  <c r="D138" i="214"/>
  <c r="D137" i="214"/>
  <c r="D136" i="214"/>
  <c r="D135" i="214"/>
  <c r="D134" i="214"/>
  <c r="D133" i="214"/>
  <c r="D132" i="214"/>
  <c r="D131" i="214"/>
  <c r="D130" i="214"/>
  <c r="D129" i="214"/>
  <c r="D128" i="214"/>
  <c r="D127" i="214"/>
  <c r="D126" i="214"/>
  <c r="D125" i="214"/>
  <c r="D124" i="214"/>
  <c r="D123" i="214"/>
  <c r="D122" i="214"/>
  <c r="D121" i="214"/>
  <c r="D120" i="214"/>
  <c r="D119" i="214"/>
  <c r="D118" i="214"/>
  <c r="D117" i="214"/>
  <c r="D116" i="214"/>
  <c r="D115" i="214"/>
  <c r="D114" i="214"/>
  <c r="D113" i="214"/>
  <c r="D112" i="214"/>
  <c r="D111" i="214"/>
  <c r="D110" i="214"/>
  <c r="D109" i="214"/>
  <c r="D108" i="214"/>
  <c r="D107" i="214"/>
  <c r="D106" i="214"/>
  <c r="D105" i="214"/>
  <c r="D104" i="214"/>
  <c r="D103" i="214"/>
  <c r="D102" i="214"/>
  <c r="D101" i="214"/>
  <c r="D100" i="214"/>
  <c r="D99" i="214"/>
  <c r="D98" i="214"/>
  <c r="D97" i="214"/>
  <c r="D96" i="214"/>
  <c r="D95" i="214"/>
  <c r="D94" i="214"/>
  <c r="D93" i="214"/>
  <c r="D92" i="214"/>
  <c r="D91" i="214"/>
  <c r="D90" i="214"/>
  <c r="D89" i="214"/>
  <c r="D88" i="214"/>
  <c r="D87" i="214"/>
  <c r="D86" i="214"/>
  <c r="D85" i="214"/>
  <c r="D84" i="214"/>
  <c r="D83" i="214"/>
  <c r="D82" i="214"/>
  <c r="D81" i="214"/>
  <c r="D80" i="214"/>
  <c r="D79" i="214"/>
  <c r="D78" i="214"/>
  <c r="D77" i="214"/>
  <c r="D76" i="214"/>
  <c r="D75" i="214"/>
  <c r="D74" i="214"/>
  <c r="D73" i="214"/>
  <c r="D72" i="214"/>
  <c r="D71" i="214"/>
  <c r="D70" i="214"/>
  <c r="D69" i="214"/>
  <c r="D68" i="214"/>
  <c r="D67" i="214"/>
  <c r="D66" i="214"/>
  <c r="D65" i="214"/>
  <c r="D64" i="214"/>
  <c r="D63" i="214"/>
  <c r="D62" i="214"/>
  <c r="D61" i="214"/>
  <c r="D60" i="214"/>
  <c r="D59" i="214"/>
  <c r="D58" i="214"/>
  <c r="D57" i="214"/>
  <c r="D56" i="214"/>
  <c r="D55" i="214"/>
  <c r="D54" i="214"/>
  <c r="D53" i="214"/>
  <c r="D52" i="214"/>
  <c r="D51" i="214"/>
  <c r="D50" i="214"/>
  <c r="D49" i="214"/>
  <c r="D48" i="214"/>
  <c r="D47" i="214"/>
  <c r="D46" i="214"/>
  <c r="D45" i="214"/>
  <c r="D44" i="214"/>
  <c r="D43" i="214"/>
  <c r="D42" i="214"/>
  <c r="D41" i="214"/>
  <c r="D40" i="214"/>
  <c r="D39" i="214"/>
  <c r="D38" i="214"/>
  <c r="D37" i="214"/>
  <c r="D36" i="214"/>
  <c r="D35" i="214"/>
  <c r="D34" i="214"/>
  <c r="D33" i="214"/>
  <c r="D32" i="214"/>
  <c r="D31" i="214"/>
  <c r="D30" i="214"/>
  <c r="D29" i="214"/>
  <c r="D28" i="214"/>
  <c r="D27" i="214"/>
  <c r="D26" i="214"/>
  <c r="D25" i="214"/>
  <c r="D24" i="214"/>
  <c r="D23" i="214"/>
  <c r="D22" i="214"/>
  <c r="D21" i="214"/>
  <c r="D20" i="214"/>
  <c r="P228" i="214"/>
  <c r="M228" i="214"/>
  <c r="J228" i="214"/>
  <c r="G228" i="214"/>
  <c r="P227" i="214"/>
  <c r="M227" i="214"/>
  <c r="J227" i="214"/>
  <c r="G227" i="214"/>
  <c r="P226" i="214"/>
  <c r="M226" i="214"/>
  <c r="J226" i="214"/>
  <c r="G226" i="214"/>
  <c r="P225" i="214"/>
  <c r="M225" i="214"/>
  <c r="J225" i="214"/>
  <c r="G225" i="214"/>
  <c r="P224" i="214"/>
  <c r="M224" i="214"/>
  <c r="J224" i="214"/>
  <c r="G224" i="214"/>
  <c r="P223" i="214"/>
  <c r="M223" i="214"/>
  <c r="J223" i="214"/>
  <c r="G223" i="214"/>
  <c r="P222" i="214"/>
  <c r="M222" i="214"/>
  <c r="J222" i="214"/>
  <c r="G222" i="214"/>
  <c r="P221" i="214"/>
  <c r="M221" i="214"/>
  <c r="J221" i="214"/>
  <c r="G221" i="214"/>
  <c r="P220" i="214"/>
  <c r="M220" i="214"/>
  <c r="J220" i="214"/>
  <c r="G220" i="214"/>
  <c r="P219" i="214"/>
  <c r="M219" i="214"/>
  <c r="J219" i="214"/>
  <c r="G219" i="214"/>
  <c r="P218" i="214"/>
  <c r="M218" i="214"/>
  <c r="J218" i="214"/>
  <c r="G218" i="214"/>
  <c r="P217" i="214"/>
  <c r="M217" i="214"/>
  <c r="J217" i="214"/>
  <c r="G217" i="214"/>
  <c r="P216" i="214"/>
  <c r="J216" i="214"/>
  <c r="G216" i="214"/>
  <c r="P215" i="214"/>
  <c r="M215" i="214"/>
  <c r="J215" i="214"/>
  <c r="G215" i="214"/>
  <c r="P214" i="214"/>
  <c r="M214" i="214"/>
  <c r="J214" i="214"/>
  <c r="G214" i="214"/>
  <c r="P213" i="214"/>
  <c r="M213" i="214"/>
  <c r="J213" i="214"/>
  <c r="G213" i="214"/>
  <c r="P212" i="214"/>
  <c r="M212" i="214"/>
  <c r="J212" i="214"/>
  <c r="G212" i="214"/>
  <c r="P211" i="214"/>
  <c r="M211" i="214"/>
  <c r="J211" i="214"/>
  <c r="G211" i="214"/>
  <c r="P210" i="214"/>
  <c r="M210" i="214"/>
  <c r="J210" i="214"/>
  <c r="G210" i="214"/>
  <c r="P209" i="214"/>
  <c r="M209" i="214"/>
  <c r="J209" i="214"/>
  <c r="G209" i="214"/>
  <c r="P208" i="214"/>
  <c r="M208" i="214"/>
  <c r="J208" i="214"/>
  <c r="G208" i="214"/>
  <c r="P207" i="214"/>
  <c r="M207" i="214"/>
  <c r="J207" i="214"/>
  <c r="G207" i="214"/>
  <c r="P206" i="214"/>
  <c r="M206" i="214"/>
  <c r="J206" i="214"/>
  <c r="G206" i="214"/>
  <c r="P205" i="214"/>
  <c r="M205" i="214"/>
  <c r="J205" i="214"/>
  <c r="G205" i="214"/>
  <c r="P204" i="214"/>
  <c r="M204" i="214"/>
  <c r="J204" i="214"/>
  <c r="G204" i="214"/>
  <c r="P203" i="214"/>
  <c r="M203" i="214"/>
  <c r="J203" i="214"/>
  <c r="G203" i="214"/>
  <c r="P202" i="214"/>
  <c r="M202" i="214"/>
  <c r="J202" i="214"/>
  <c r="G202" i="214"/>
  <c r="P201" i="214"/>
  <c r="M201" i="214"/>
  <c r="J201" i="214"/>
  <c r="G201" i="214"/>
  <c r="P200" i="214"/>
  <c r="M200" i="214"/>
  <c r="J200" i="214"/>
  <c r="G200" i="214"/>
  <c r="P199" i="214"/>
  <c r="M199" i="214"/>
  <c r="J199" i="214"/>
  <c r="G199" i="214"/>
  <c r="P198" i="214"/>
  <c r="M198" i="214"/>
  <c r="J198" i="214"/>
  <c r="G198" i="214"/>
  <c r="P197" i="214"/>
  <c r="M197" i="214"/>
  <c r="J197" i="214"/>
  <c r="G197" i="214"/>
  <c r="P196" i="214"/>
  <c r="M196" i="214"/>
  <c r="J196" i="214"/>
  <c r="G196" i="214"/>
  <c r="P195" i="214"/>
  <c r="M195" i="214"/>
  <c r="J195" i="214"/>
  <c r="G195" i="214"/>
  <c r="P194" i="214"/>
  <c r="M194" i="214"/>
  <c r="J194" i="214"/>
  <c r="G194" i="214"/>
  <c r="P193" i="214"/>
  <c r="M193" i="214"/>
  <c r="G193" i="214"/>
  <c r="P192" i="214"/>
  <c r="M192" i="214"/>
  <c r="J192" i="214"/>
  <c r="G192" i="214"/>
  <c r="P191" i="214"/>
  <c r="M191" i="214"/>
  <c r="J191" i="214"/>
  <c r="G191" i="214"/>
  <c r="P190" i="214"/>
  <c r="M190" i="214"/>
  <c r="J190" i="214"/>
  <c r="G190" i="214"/>
  <c r="P189" i="214"/>
  <c r="M189" i="214"/>
  <c r="J189" i="214"/>
  <c r="G189" i="214"/>
  <c r="P188" i="214"/>
  <c r="M188" i="214"/>
  <c r="J188" i="214"/>
  <c r="G188" i="214"/>
  <c r="P187" i="214"/>
  <c r="M187" i="214"/>
  <c r="J187" i="214"/>
  <c r="G187" i="214"/>
  <c r="P186" i="214"/>
  <c r="M186" i="214"/>
  <c r="J186" i="214"/>
  <c r="G186" i="214"/>
  <c r="P185" i="214"/>
  <c r="M185" i="214"/>
  <c r="J185" i="214"/>
  <c r="G185" i="214"/>
  <c r="P184" i="214"/>
  <c r="M184" i="214"/>
  <c r="J184" i="214"/>
  <c r="G184" i="214"/>
  <c r="P183" i="214"/>
  <c r="M183" i="214"/>
  <c r="J183" i="214"/>
  <c r="G183" i="214"/>
  <c r="P182" i="214"/>
  <c r="M182" i="214"/>
  <c r="J182" i="214"/>
  <c r="G182" i="214"/>
  <c r="P181" i="214"/>
  <c r="M181" i="214"/>
  <c r="J181" i="214"/>
  <c r="G181" i="214"/>
  <c r="M180" i="214"/>
  <c r="J180" i="214"/>
  <c r="G180" i="214"/>
  <c r="P179" i="214"/>
  <c r="M179" i="214"/>
  <c r="J179" i="214"/>
  <c r="G179" i="214"/>
  <c r="P178" i="214"/>
  <c r="M178" i="214"/>
  <c r="J178" i="214"/>
  <c r="G178" i="214"/>
  <c r="P177" i="214"/>
  <c r="M177" i="214"/>
  <c r="J177" i="214"/>
  <c r="G177" i="214"/>
  <c r="P176" i="214"/>
  <c r="M176" i="214"/>
  <c r="J176" i="214"/>
  <c r="G176" i="214"/>
  <c r="P175" i="214"/>
  <c r="M175" i="214"/>
  <c r="J175" i="214"/>
  <c r="G175" i="214"/>
  <c r="P174" i="214"/>
  <c r="M174" i="214"/>
  <c r="J174" i="214"/>
  <c r="G174" i="214"/>
  <c r="P173" i="214"/>
  <c r="M173" i="214"/>
  <c r="J173" i="214"/>
  <c r="G173" i="214"/>
  <c r="P172" i="214"/>
  <c r="M172" i="214"/>
  <c r="J172" i="214"/>
  <c r="G172" i="214"/>
  <c r="P171" i="214"/>
  <c r="M171" i="214"/>
  <c r="J171" i="214"/>
  <c r="G171" i="214"/>
  <c r="P170" i="214"/>
  <c r="M170" i="214"/>
  <c r="J170" i="214"/>
  <c r="G170" i="214"/>
  <c r="P169" i="214"/>
  <c r="M169" i="214"/>
  <c r="J169" i="214"/>
  <c r="G169" i="214"/>
  <c r="P168" i="214"/>
  <c r="M168" i="214"/>
  <c r="J168" i="214"/>
  <c r="G168" i="214"/>
  <c r="P167" i="214"/>
  <c r="M167" i="214"/>
  <c r="J167" i="214"/>
  <c r="G167" i="214"/>
  <c r="P166" i="214"/>
  <c r="M166" i="214"/>
  <c r="J166" i="214"/>
  <c r="G166" i="214"/>
  <c r="P165" i="214"/>
  <c r="M165" i="214"/>
  <c r="J165" i="214"/>
  <c r="G165" i="214"/>
  <c r="P164" i="214"/>
  <c r="M164" i="214"/>
  <c r="J164" i="214"/>
  <c r="G164" i="214"/>
  <c r="P163" i="214"/>
  <c r="M163" i="214"/>
  <c r="J163" i="214"/>
  <c r="G163" i="214"/>
  <c r="P162" i="214"/>
  <c r="M162" i="214"/>
  <c r="J162" i="214"/>
  <c r="G162" i="214"/>
  <c r="P161" i="214"/>
  <c r="M161" i="214"/>
  <c r="J161" i="214"/>
  <c r="G161" i="214"/>
  <c r="P160" i="214"/>
  <c r="M160" i="214"/>
  <c r="J160" i="214"/>
  <c r="G160" i="214"/>
  <c r="P159" i="214"/>
  <c r="M159" i="214"/>
  <c r="J159" i="214"/>
  <c r="G159" i="214"/>
  <c r="P158" i="214"/>
  <c r="J158" i="214"/>
  <c r="G158" i="214"/>
  <c r="P157" i="214"/>
  <c r="M157" i="214"/>
  <c r="J157" i="214"/>
  <c r="G157" i="214"/>
  <c r="P156" i="214"/>
  <c r="M156" i="214"/>
  <c r="J156" i="214"/>
  <c r="G156" i="214"/>
  <c r="P155" i="214"/>
  <c r="M155" i="214"/>
  <c r="J155" i="214"/>
  <c r="G155" i="214"/>
  <c r="P154" i="214"/>
  <c r="M154" i="214"/>
  <c r="J154" i="214"/>
  <c r="G154" i="214"/>
  <c r="P153" i="214"/>
  <c r="M153" i="214"/>
  <c r="J153" i="214"/>
  <c r="G153" i="214"/>
  <c r="P152" i="214"/>
  <c r="M152" i="214"/>
  <c r="J152" i="214"/>
  <c r="G152" i="214"/>
  <c r="P151" i="214"/>
  <c r="M151" i="214"/>
  <c r="J151" i="214"/>
  <c r="G151" i="214"/>
  <c r="P150" i="214"/>
  <c r="M150" i="214"/>
  <c r="J150" i="214"/>
  <c r="G150" i="214"/>
  <c r="P149" i="214"/>
  <c r="M149" i="214"/>
  <c r="J149" i="214"/>
  <c r="G149" i="214"/>
  <c r="P148" i="214"/>
  <c r="M148" i="214"/>
  <c r="J148" i="214"/>
  <c r="G148" i="214"/>
  <c r="P147" i="214"/>
  <c r="M147" i="214"/>
  <c r="J147" i="214"/>
  <c r="G147" i="214"/>
  <c r="P146" i="214"/>
  <c r="M146" i="214"/>
  <c r="J146" i="214"/>
  <c r="G146" i="214"/>
  <c r="P145" i="214"/>
  <c r="M145" i="214"/>
  <c r="J145" i="214"/>
  <c r="G145" i="214"/>
  <c r="P144" i="214"/>
  <c r="M144" i="214"/>
  <c r="J144" i="214"/>
  <c r="G144" i="214"/>
  <c r="P143" i="214"/>
  <c r="M143" i="214"/>
  <c r="J143" i="214"/>
  <c r="G143" i="214"/>
  <c r="P142" i="214"/>
  <c r="M142" i="214"/>
  <c r="J142" i="214"/>
  <c r="G142" i="214"/>
  <c r="P141" i="214"/>
  <c r="M141" i="214"/>
  <c r="J141" i="214"/>
  <c r="G141" i="214"/>
  <c r="P140" i="214"/>
  <c r="M140" i="214"/>
  <c r="J140" i="214"/>
  <c r="G140" i="214"/>
  <c r="P139" i="214"/>
  <c r="M139" i="214"/>
  <c r="J139" i="214"/>
  <c r="G139" i="214"/>
  <c r="P138" i="214"/>
  <c r="M138" i="214"/>
  <c r="J138" i="214"/>
  <c r="G138" i="214"/>
  <c r="P137" i="214"/>
  <c r="M137" i="214"/>
  <c r="J137" i="214"/>
  <c r="G137" i="214"/>
  <c r="P136" i="214"/>
  <c r="M136" i="214"/>
  <c r="J136" i="214"/>
  <c r="G136" i="214"/>
  <c r="P135" i="214"/>
  <c r="M135" i="214"/>
  <c r="J135" i="214"/>
  <c r="G135" i="214"/>
  <c r="P134" i="214"/>
  <c r="M134" i="214"/>
  <c r="J134" i="214"/>
  <c r="G134" i="214"/>
  <c r="P133" i="214"/>
  <c r="M133" i="214"/>
  <c r="J133" i="214"/>
  <c r="G133" i="214"/>
  <c r="P132" i="214"/>
  <c r="M132" i="214"/>
  <c r="J132" i="214"/>
  <c r="G132" i="214"/>
  <c r="P131" i="214"/>
  <c r="M131" i="214"/>
  <c r="J131" i="214"/>
  <c r="G131" i="214"/>
  <c r="P130" i="214"/>
  <c r="M130" i="214"/>
  <c r="J130" i="214"/>
  <c r="G130" i="214"/>
  <c r="P129" i="214"/>
  <c r="M129" i="214"/>
  <c r="J129" i="214"/>
  <c r="G129" i="214"/>
  <c r="P128" i="214"/>
  <c r="M128" i="214"/>
  <c r="J128" i="214"/>
  <c r="G128" i="214"/>
  <c r="P127" i="214"/>
  <c r="M127" i="214"/>
  <c r="J127" i="214"/>
  <c r="G127" i="214"/>
  <c r="P126" i="214"/>
  <c r="M126" i="214"/>
  <c r="J126" i="214"/>
  <c r="G126" i="214"/>
  <c r="P125" i="214"/>
  <c r="M125" i="214"/>
  <c r="J125" i="214"/>
  <c r="G125" i="214"/>
  <c r="P124" i="214"/>
  <c r="M124" i="214"/>
  <c r="J124" i="214"/>
  <c r="G124" i="214"/>
  <c r="P123" i="214"/>
  <c r="M123" i="214"/>
  <c r="J123" i="214"/>
  <c r="G123" i="214"/>
  <c r="P122" i="214"/>
  <c r="M122" i="214"/>
  <c r="J122" i="214"/>
  <c r="G122" i="214"/>
  <c r="P121" i="214"/>
  <c r="M121" i="214"/>
  <c r="J121" i="214"/>
  <c r="G121" i="214"/>
  <c r="P120" i="214"/>
  <c r="M120" i="214"/>
  <c r="J120" i="214"/>
  <c r="G120" i="214"/>
  <c r="P119" i="214"/>
  <c r="M119" i="214"/>
  <c r="J119" i="214"/>
  <c r="G119" i="214"/>
  <c r="P118" i="214"/>
  <c r="M118" i="214"/>
  <c r="J118" i="214"/>
  <c r="G118" i="214"/>
  <c r="P117" i="214"/>
  <c r="M117" i="214"/>
  <c r="J117" i="214"/>
  <c r="G117" i="214"/>
  <c r="P116" i="214"/>
  <c r="M116" i="214"/>
  <c r="J116" i="214"/>
  <c r="G116" i="214"/>
  <c r="P115" i="214"/>
  <c r="M115" i="214"/>
  <c r="J115" i="214"/>
  <c r="G115" i="214"/>
  <c r="P114" i="214"/>
  <c r="M114" i="214"/>
  <c r="J114" i="214"/>
  <c r="G114" i="214"/>
  <c r="P113" i="214"/>
  <c r="M113" i="214"/>
  <c r="J113" i="214"/>
  <c r="G113" i="214"/>
  <c r="P112" i="214"/>
  <c r="M112" i="214"/>
  <c r="J112" i="214"/>
  <c r="G112" i="214"/>
  <c r="P111" i="214"/>
  <c r="M111" i="214"/>
  <c r="J111" i="214"/>
  <c r="G111" i="214"/>
  <c r="P110" i="214"/>
  <c r="M110" i="214"/>
  <c r="J110" i="214"/>
  <c r="G110" i="214"/>
  <c r="P109" i="214"/>
  <c r="M109" i="214"/>
  <c r="J109" i="214"/>
  <c r="G109" i="214"/>
  <c r="P108" i="214"/>
  <c r="M108" i="214"/>
  <c r="J108" i="214"/>
  <c r="G108" i="214"/>
  <c r="P107" i="214"/>
  <c r="M107" i="214"/>
  <c r="J107" i="214"/>
  <c r="G107" i="214"/>
  <c r="P106" i="214"/>
  <c r="M106" i="214"/>
  <c r="J106" i="214"/>
  <c r="G106" i="214"/>
  <c r="P105" i="214"/>
  <c r="M105" i="214"/>
  <c r="J105" i="214"/>
  <c r="G105" i="214"/>
  <c r="P104" i="214"/>
  <c r="M104" i="214"/>
  <c r="J104" i="214"/>
  <c r="G104" i="214"/>
  <c r="P103" i="214"/>
  <c r="M103" i="214"/>
  <c r="J103" i="214"/>
  <c r="G103" i="214"/>
  <c r="P102" i="214"/>
  <c r="M102" i="214"/>
  <c r="J102" i="214"/>
  <c r="G102" i="214"/>
  <c r="P101" i="214"/>
  <c r="M101" i="214"/>
  <c r="G101" i="214"/>
  <c r="P100" i="214"/>
  <c r="M100" i="214"/>
  <c r="J100" i="214"/>
  <c r="G100" i="214"/>
  <c r="P99" i="214"/>
  <c r="M99" i="214"/>
  <c r="J99" i="214"/>
  <c r="G99" i="214"/>
  <c r="P98" i="214"/>
  <c r="M98" i="214"/>
  <c r="J98" i="214"/>
  <c r="G98" i="214"/>
  <c r="P97" i="214"/>
  <c r="M97" i="214"/>
  <c r="J97" i="214"/>
  <c r="G97" i="214"/>
  <c r="P96" i="214"/>
  <c r="M96" i="214"/>
  <c r="J96" i="214"/>
  <c r="G96" i="214"/>
  <c r="P95" i="214"/>
  <c r="M95" i="214"/>
  <c r="J95" i="214"/>
  <c r="G95" i="214"/>
  <c r="P94" i="214"/>
  <c r="M94" i="214"/>
  <c r="J94" i="214"/>
  <c r="G94" i="214"/>
  <c r="P93" i="214"/>
  <c r="M93" i="214"/>
  <c r="J93" i="214"/>
  <c r="G93" i="214"/>
  <c r="P92" i="214"/>
  <c r="M92" i="214"/>
  <c r="J92" i="214"/>
  <c r="G92" i="214"/>
  <c r="P91" i="214"/>
  <c r="M91" i="214"/>
  <c r="J91" i="214"/>
  <c r="G91" i="214"/>
  <c r="P90" i="214"/>
  <c r="M90" i="214"/>
  <c r="J90" i="214"/>
  <c r="G90" i="214"/>
  <c r="P89" i="214"/>
  <c r="M89" i="214"/>
  <c r="J89" i="214"/>
  <c r="G89" i="214"/>
  <c r="P88" i="214"/>
  <c r="M88" i="214"/>
  <c r="J88" i="214"/>
  <c r="G88" i="214"/>
  <c r="P87" i="214"/>
  <c r="M87" i="214"/>
  <c r="J87" i="214"/>
  <c r="G87" i="214"/>
  <c r="P86" i="214"/>
  <c r="M86" i="214"/>
  <c r="J86" i="214"/>
  <c r="G86" i="214"/>
  <c r="P85" i="214"/>
  <c r="M85" i="214"/>
  <c r="J85" i="214"/>
  <c r="G85" i="214"/>
  <c r="P84" i="214"/>
  <c r="M84" i="214"/>
  <c r="J84" i="214"/>
  <c r="G84" i="214"/>
  <c r="P83" i="214"/>
  <c r="M83" i="214"/>
  <c r="J83" i="214"/>
  <c r="G83" i="214"/>
  <c r="P82" i="214"/>
  <c r="M82" i="214"/>
  <c r="J82" i="214"/>
  <c r="G82" i="214"/>
  <c r="P81" i="214"/>
  <c r="M81" i="214"/>
  <c r="J81" i="214"/>
  <c r="G81" i="214"/>
  <c r="P80" i="214"/>
  <c r="M80" i="214"/>
  <c r="J80" i="214"/>
  <c r="G80" i="214"/>
  <c r="P79" i="214"/>
  <c r="M79" i="214"/>
  <c r="J79" i="214"/>
  <c r="G79" i="214"/>
  <c r="P78" i="214"/>
  <c r="M78" i="214"/>
  <c r="J78" i="214"/>
  <c r="G78" i="214"/>
  <c r="P77" i="214"/>
  <c r="M77" i="214"/>
  <c r="J77" i="214"/>
  <c r="G77" i="214"/>
  <c r="P76" i="214"/>
  <c r="M76" i="214"/>
  <c r="J76" i="214"/>
  <c r="G76" i="214"/>
  <c r="P75" i="214"/>
  <c r="M75" i="214"/>
  <c r="J75" i="214"/>
  <c r="G75" i="214"/>
  <c r="P74" i="214"/>
  <c r="M74" i="214"/>
  <c r="J74" i="214"/>
  <c r="G74" i="214"/>
  <c r="P73" i="214"/>
  <c r="M73" i="214"/>
  <c r="J73" i="214"/>
  <c r="G73" i="214"/>
  <c r="P72" i="214"/>
  <c r="M72" i="214"/>
  <c r="J72" i="214"/>
  <c r="G72" i="214"/>
  <c r="P71" i="214"/>
  <c r="M71" i="214"/>
  <c r="J71" i="214"/>
  <c r="G71" i="214"/>
  <c r="P70" i="214"/>
  <c r="M70" i="214"/>
  <c r="J70" i="214"/>
  <c r="G70" i="214"/>
  <c r="P69" i="214"/>
  <c r="M69" i="214"/>
  <c r="J69" i="214"/>
  <c r="G69" i="214"/>
  <c r="P68" i="214"/>
  <c r="M68" i="214"/>
  <c r="J68" i="214"/>
  <c r="G68" i="214"/>
  <c r="P67" i="214"/>
  <c r="M67" i="214"/>
  <c r="J67" i="214"/>
  <c r="G67" i="214"/>
  <c r="P66" i="214"/>
  <c r="M66" i="214"/>
  <c r="J66" i="214"/>
  <c r="G66" i="214"/>
  <c r="P65" i="214"/>
  <c r="M65" i="214"/>
  <c r="J65" i="214"/>
  <c r="G65" i="214"/>
  <c r="P64" i="214"/>
  <c r="M64" i="214"/>
  <c r="J64" i="214"/>
  <c r="G64" i="214"/>
  <c r="P63" i="214"/>
  <c r="M63" i="214"/>
  <c r="J63" i="214"/>
  <c r="G63" i="214"/>
  <c r="P62" i="214"/>
  <c r="M62" i="214"/>
  <c r="J62" i="214"/>
  <c r="G62" i="214"/>
  <c r="P61" i="214"/>
  <c r="M61" i="214"/>
  <c r="J61" i="214"/>
  <c r="G61" i="214"/>
  <c r="P60" i="214"/>
  <c r="M60" i="214"/>
  <c r="J60" i="214"/>
  <c r="G60" i="214"/>
  <c r="P59" i="214"/>
  <c r="M59" i="214"/>
  <c r="J59" i="214"/>
  <c r="G59" i="214"/>
  <c r="P58" i="214"/>
  <c r="M58" i="214"/>
  <c r="J58" i="214"/>
  <c r="G58" i="214"/>
  <c r="P57" i="214"/>
  <c r="M57" i="214"/>
  <c r="J57" i="214"/>
  <c r="G57" i="214"/>
  <c r="P56" i="214"/>
  <c r="M56" i="214"/>
  <c r="J56" i="214"/>
  <c r="G56" i="214"/>
  <c r="P55" i="214"/>
  <c r="M55" i="214"/>
  <c r="J55" i="214"/>
  <c r="G55" i="214"/>
  <c r="P54" i="214"/>
  <c r="M54" i="214"/>
  <c r="J54" i="214"/>
  <c r="G54" i="214"/>
  <c r="P53" i="214"/>
  <c r="M53" i="214"/>
  <c r="J53" i="214"/>
  <c r="G53" i="214"/>
  <c r="P52" i="214"/>
  <c r="M52" i="214"/>
  <c r="J52" i="214"/>
  <c r="G52" i="214"/>
  <c r="P51" i="214"/>
  <c r="M51" i="214"/>
  <c r="J51" i="214"/>
  <c r="G51" i="214"/>
  <c r="P50" i="214"/>
  <c r="M50" i="214"/>
  <c r="J50" i="214"/>
  <c r="G50" i="214"/>
  <c r="P49" i="214"/>
  <c r="M49" i="214"/>
  <c r="J49" i="214"/>
  <c r="G49" i="214"/>
  <c r="P48" i="214"/>
  <c r="M48" i="214"/>
  <c r="J48" i="214"/>
  <c r="G48" i="214"/>
  <c r="P47" i="214"/>
  <c r="M47" i="214"/>
  <c r="J47" i="214"/>
  <c r="G47" i="214"/>
  <c r="P46" i="214"/>
  <c r="M46" i="214"/>
  <c r="J46" i="214"/>
  <c r="G46" i="214"/>
  <c r="P45" i="214"/>
  <c r="M45" i="214"/>
  <c r="J45" i="214"/>
  <c r="G45" i="214"/>
  <c r="P44" i="214"/>
  <c r="M44" i="214"/>
  <c r="J44" i="214"/>
  <c r="G44" i="214"/>
  <c r="P43" i="214"/>
  <c r="M43" i="214"/>
  <c r="J43" i="214"/>
  <c r="G43" i="214"/>
  <c r="P42" i="214"/>
  <c r="M42" i="214"/>
  <c r="J42" i="214"/>
  <c r="G42" i="214"/>
  <c r="P41" i="214"/>
  <c r="M41" i="214"/>
  <c r="J41" i="214"/>
  <c r="G41" i="214"/>
  <c r="P40" i="214"/>
  <c r="M40" i="214"/>
  <c r="J40" i="214"/>
  <c r="G40" i="214"/>
  <c r="P39" i="214"/>
  <c r="M39" i="214"/>
  <c r="J39" i="214"/>
  <c r="G39" i="214"/>
  <c r="P38" i="214"/>
  <c r="M38" i="214"/>
  <c r="J38" i="214"/>
  <c r="G38" i="214"/>
  <c r="P37" i="214"/>
  <c r="M37" i="214"/>
  <c r="J37" i="214"/>
  <c r="G37" i="214"/>
  <c r="P36" i="214"/>
  <c r="M36" i="214"/>
  <c r="J36" i="214"/>
  <c r="G36" i="214"/>
  <c r="P35" i="214"/>
  <c r="M35" i="214"/>
  <c r="J35" i="214"/>
  <c r="G35" i="214"/>
  <c r="P34" i="214"/>
  <c r="M34" i="214"/>
  <c r="J34" i="214"/>
  <c r="G34" i="214"/>
  <c r="P33" i="214"/>
  <c r="M33" i="214"/>
  <c r="J33" i="214"/>
  <c r="G33" i="214"/>
  <c r="P32" i="214"/>
  <c r="M32" i="214"/>
  <c r="J32" i="214"/>
  <c r="G32" i="214"/>
  <c r="P31" i="214"/>
  <c r="M31" i="214"/>
  <c r="J31" i="214"/>
  <c r="G31" i="214"/>
  <c r="P30" i="214"/>
  <c r="M30" i="214"/>
  <c r="J30" i="214"/>
  <c r="G30" i="214"/>
  <c r="P29" i="214"/>
  <c r="M29" i="214"/>
  <c r="J29" i="214"/>
  <c r="G29" i="214"/>
  <c r="P28" i="214"/>
  <c r="M28" i="214"/>
  <c r="J28" i="214"/>
  <c r="G28" i="214"/>
  <c r="P27" i="214"/>
  <c r="M27" i="214"/>
  <c r="J27" i="214"/>
  <c r="G27" i="214"/>
  <c r="P26" i="214"/>
  <c r="M26" i="214"/>
  <c r="J26" i="214"/>
  <c r="G26" i="214"/>
  <c r="P25" i="214"/>
  <c r="M25" i="214"/>
  <c r="J25" i="214"/>
  <c r="G25" i="214"/>
  <c r="P24" i="214"/>
  <c r="M24" i="214"/>
  <c r="J24" i="214"/>
  <c r="G24" i="214"/>
  <c r="P23" i="214"/>
  <c r="M23" i="214"/>
  <c r="J23" i="214"/>
  <c r="G23" i="214"/>
  <c r="P22" i="214"/>
  <c r="M22" i="214"/>
  <c r="J22" i="214"/>
  <c r="G22" i="214"/>
  <c r="P21" i="214"/>
  <c r="M21" i="214"/>
  <c r="J21" i="214"/>
  <c r="G21" i="214"/>
  <c r="P20" i="214"/>
  <c r="M20" i="214"/>
  <c r="J20" i="214"/>
  <c r="G20" i="214"/>
  <c r="I14" i="214"/>
  <c r="H14" i="214"/>
  <c r="D13" i="214"/>
  <c r="D12" i="214"/>
  <c r="P182" i="213"/>
  <c r="M217" i="213"/>
  <c r="M162" i="213"/>
  <c r="M161" i="213"/>
  <c r="J103" i="213"/>
  <c r="D228" i="213"/>
  <c r="D227" i="213"/>
  <c r="D226" i="213"/>
  <c r="D225" i="213"/>
  <c r="D224" i="213"/>
  <c r="D223" i="213"/>
  <c r="D222" i="213"/>
  <c r="D221" i="213"/>
  <c r="D220" i="213"/>
  <c r="D219" i="213"/>
  <c r="D218" i="213"/>
  <c r="D217" i="213"/>
  <c r="D216" i="213"/>
  <c r="D215" i="213"/>
  <c r="D214" i="213"/>
  <c r="D213" i="213"/>
  <c r="D212" i="213"/>
  <c r="D211" i="213"/>
  <c r="D210" i="213"/>
  <c r="D209" i="213"/>
  <c r="D208" i="213"/>
  <c r="D207" i="213"/>
  <c r="D206" i="213"/>
  <c r="D205" i="213"/>
  <c r="D204" i="213"/>
  <c r="D203" i="213"/>
  <c r="D202" i="213"/>
  <c r="D201" i="213"/>
  <c r="D200" i="213"/>
  <c r="D199" i="213"/>
  <c r="D198" i="213"/>
  <c r="D197" i="213"/>
  <c r="D196" i="213"/>
  <c r="D195" i="213"/>
  <c r="D194" i="213"/>
  <c r="D193" i="213"/>
  <c r="D192" i="213"/>
  <c r="D191" i="213"/>
  <c r="D190" i="213"/>
  <c r="D189" i="213"/>
  <c r="D188" i="213"/>
  <c r="D187" i="213"/>
  <c r="D186" i="213"/>
  <c r="D185" i="213"/>
  <c r="D184" i="213"/>
  <c r="D183" i="213"/>
  <c r="D182" i="213"/>
  <c r="D181" i="213"/>
  <c r="D180" i="213"/>
  <c r="D179" i="213"/>
  <c r="D178" i="213"/>
  <c r="D177" i="213"/>
  <c r="D176" i="213"/>
  <c r="D175" i="213"/>
  <c r="D174" i="213"/>
  <c r="D173" i="213"/>
  <c r="D172" i="213"/>
  <c r="D171" i="213"/>
  <c r="D170" i="213"/>
  <c r="D169" i="213"/>
  <c r="D168" i="213"/>
  <c r="D167" i="213"/>
  <c r="D166" i="213"/>
  <c r="D165" i="213"/>
  <c r="D164" i="213"/>
  <c r="D163" i="213"/>
  <c r="D162" i="213"/>
  <c r="D161" i="213"/>
  <c r="D160" i="213"/>
  <c r="D159" i="213"/>
  <c r="D158" i="213"/>
  <c r="D157" i="213"/>
  <c r="D156" i="213"/>
  <c r="D155" i="213"/>
  <c r="D154" i="213"/>
  <c r="D153" i="213"/>
  <c r="D152" i="213"/>
  <c r="D151" i="213"/>
  <c r="D150" i="213"/>
  <c r="D149" i="213"/>
  <c r="D148" i="213"/>
  <c r="D147" i="213"/>
  <c r="D146" i="213"/>
  <c r="D145" i="213"/>
  <c r="D144" i="213"/>
  <c r="D143" i="213"/>
  <c r="D142" i="213"/>
  <c r="D141" i="213"/>
  <c r="D140" i="213"/>
  <c r="D139" i="213"/>
  <c r="D138" i="213"/>
  <c r="D137" i="213"/>
  <c r="D136" i="213"/>
  <c r="D135" i="213"/>
  <c r="D134" i="213"/>
  <c r="D133" i="213"/>
  <c r="D132" i="213"/>
  <c r="D131" i="213"/>
  <c r="D130" i="213"/>
  <c r="D129" i="213"/>
  <c r="D128" i="213"/>
  <c r="D127" i="213"/>
  <c r="D126" i="213"/>
  <c r="D125" i="213"/>
  <c r="D124" i="213"/>
  <c r="D123" i="213"/>
  <c r="D122" i="213"/>
  <c r="D121" i="213"/>
  <c r="D120" i="213"/>
  <c r="D119" i="213"/>
  <c r="D118" i="213"/>
  <c r="D117" i="213"/>
  <c r="D116" i="213"/>
  <c r="D115" i="213"/>
  <c r="D114" i="213"/>
  <c r="D113" i="213"/>
  <c r="D112" i="213"/>
  <c r="D111" i="213"/>
  <c r="D110" i="213"/>
  <c r="D109" i="213"/>
  <c r="D108" i="213"/>
  <c r="D107" i="213"/>
  <c r="D106" i="213"/>
  <c r="D105" i="213"/>
  <c r="D104" i="213"/>
  <c r="D103" i="213"/>
  <c r="D102" i="213"/>
  <c r="D101" i="213"/>
  <c r="D100" i="213"/>
  <c r="D99" i="213"/>
  <c r="D98" i="213"/>
  <c r="D97" i="213"/>
  <c r="D96" i="213"/>
  <c r="D95" i="213"/>
  <c r="D94" i="213"/>
  <c r="D93" i="213"/>
  <c r="D92" i="213"/>
  <c r="D91" i="213"/>
  <c r="D90" i="213"/>
  <c r="D89" i="213"/>
  <c r="D88" i="213"/>
  <c r="D87" i="213"/>
  <c r="D86" i="213"/>
  <c r="D85" i="213"/>
  <c r="D84" i="213"/>
  <c r="D83" i="213"/>
  <c r="D82" i="213"/>
  <c r="D81" i="213"/>
  <c r="D80" i="213"/>
  <c r="D79" i="213"/>
  <c r="D78" i="213"/>
  <c r="D77" i="213"/>
  <c r="D76" i="213"/>
  <c r="D75" i="213"/>
  <c r="D74" i="213"/>
  <c r="D73" i="213"/>
  <c r="D72" i="213"/>
  <c r="D71" i="213"/>
  <c r="D70" i="213"/>
  <c r="D69" i="213"/>
  <c r="D68" i="213"/>
  <c r="D67" i="213"/>
  <c r="D66" i="213"/>
  <c r="D65" i="213"/>
  <c r="D64" i="213"/>
  <c r="D63" i="213"/>
  <c r="D62" i="213"/>
  <c r="D61" i="213"/>
  <c r="D60" i="213"/>
  <c r="D59" i="213"/>
  <c r="D58" i="213"/>
  <c r="D57" i="213"/>
  <c r="D56" i="213"/>
  <c r="D55" i="213"/>
  <c r="D54" i="213"/>
  <c r="D53" i="213"/>
  <c r="D52" i="213"/>
  <c r="D51" i="213"/>
  <c r="D50" i="213"/>
  <c r="D49" i="213"/>
  <c r="D48" i="213"/>
  <c r="D47" i="213"/>
  <c r="D46" i="213"/>
  <c r="D45" i="213"/>
  <c r="D44" i="213"/>
  <c r="D43" i="213"/>
  <c r="D42" i="213"/>
  <c r="D41" i="213"/>
  <c r="D40" i="213"/>
  <c r="D39" i="213"/>
  <c r="D38" i="213"/>
  <c r="D37" i="213"/>
  <c r="D36" i="213"/>
  <c r="D35" i="213"/>
  <c r="D34" i="213"/>
  <c r="D33" i="213"/>
  <c r="D32" i="213"/>
  <c r="D31" i="213"/>
  <c r="D30" i="213"/>
  <c r="D29" i="213"/>
  <c r="D28" i="213"/>
  <c r="D27" i="213"/>
  <c r="D26" i="213"/>
  <c r="D25" i="213"/>
  <c r="D24" i="213"/>
  <c r="D23" i="213"/>
  <c r="D22" i="213"/>
  <c r="D21" i="213"/>
  <c r="D20" i="213"/>
  <c r="P228" i="213"/>
  <c r="M228" i="213"/>
  <c r="J228" i="213"/>
  <c r="G228" i="213"/>
  <c r="P227" i="213"/>
  <c r="M227" i="213"/>
  <c r="J227" i="213"/>
  <c r="G227" i="213"/>
  <c r="P226" i="213"/>
  <c r="M226" i="213"/>
  <c r="J226" i="213"/>
  <c r="G226" i="213"/>
  <c r="P225" i="213"/>
  <c r="M225" i="213"/>
  <c r="J225" i="213"/>
  <c r="G225" i="213"/>
  <c r="P224" i="213"/>
  <c r="M224" i="213"/>
  <c r="J224" i="213"/>
  <c r="G224" i="213"/>
  <c r="P223" i="213"/>
  <c r="M223" i="213"/>
  <c r="J223" i="213"/>
  <c r="G223" i="213"/>
  <c r="P222" i="213"/>
  <c r="M222" i="213"/>
  <c r="J222" i="213"/>
  <c r="G222" i="213"/>
  <c r="P221" i="213"/>
  <c r="M221" i="213"/>
  <c r="J221" i="213"/>
  <c r="G221" i="213"/>
  <c r="P220" i="213"/>
  <c r="M220" i="213"/>
  <c r="J220" i="213"/>
  <c r="G220" i="213"/>
  <c r="P219" i="213"/>
  <c r="M219" i="213"/>
  <c r="J219" i="213"/>
  <c r="G219" i="213"/>
  <c r="P218" i="213"/>
  <c r="M218" i="213"/>
  <c r="J218" i="213"/>
  <c r="G218" i="213"/>
  <c r="P217" i="213"/>
  <c r="J217" i="213"/>
  <c r="G217" i="213"/>
  <c r="P216" i="213"/>
  <c r="M216" i="213"/>
  <c r="J216" i="213"/>
  <c r="G216" i="213"/>
  <c r="P215" i="213"/>
  <c r="M215" i="213"/>
  <c r="J215" i="213"/>
  <c r="G215" i="213"/>
  <c r="P214" i="213"/>
  <c r="M214" i="213"/>
  <c r="J214" i="213"/>
  <c r="G214" i="213"/>
  <c r="P213" i="213"/>
  <c r="M213" i="213"/>
  <c r="J213" i="213"/>
  <c r="G213" i="213"/>
  <c r="P212" i="213"/>
  <c r="M212" i="213"/>
  <c r="J212" i="213"/>
  <c r="G212" i="213"/>
  <c r="P211" i="213"/>
  <c r="M211" i="213"/>
  <c r="J211" i="213"/>
  <c r="G211" i="213"/>
  <c r="P210" i="213"/>
  <c r="M210" i="213"/>
  <c r="J210" i="213"/>
  <c r="G210" i="213"/>
  <c r="P209" i="213"/>
  <c r="M209" i="213"/>
  <c r="J209" i="213"/>
  <c r="G209" i="213"/>
  <c r="P208" i="213"/>
  <c r="M208" i="213"/>
  <c r="J208" i="213"/>
  <c r="G208" i="213"/>
  <c r="P207" i="213"/>
  <c r="M207" i="213"/>
  <c r="J207" i="213"/>
  <c r="G207" i="213"/>
  <c r="P206" i="213"/>
  <c r="M206" i="213"/>
  <c r="J206" i="213"/>
  <c r="G206" i="213"/>
  <c r="P205" i="213"/>
  <c r="M205" i="213"/>
  <c r="J205" i="213"/>
  <c r="G205" i="213"/>
  <c r="P204" i="213"/>
  <c r="M204" i="213"/>
  <c r="J204" i="213"/>
  <c r="G204" i="213"/>
  <c r="P203" i="213"/>
  <c r="M203" i="213"/>
  <c r="J203" i="213"/>
  <c r="G203" i="213"/>
  <c r="P202" i="213"/>
  <c r="M202" i="213"/>
  <c r="J202" i="213"/>
  <c r="G202" i="213"/>
  <c r="P201" i="213"/>
  <c r="M201" i="213"/>
  <c r="J201" i="213"/>
  <c r="G201" i="213"/>
  <c r="P200" i="213"/>
  <c r="M200" i="213"/>
  <c r="J200" i="213"/>
  <c r="G200" i="213"/>
  <c r="P199" i="213"/>
  <c r="M199" i="213"/>
  <c r="J199" i="213"/>
  <c r="G199" i="213"/>
  <c r="P198" i="213"/>
  <c r="M198" i="213"/>
  <c r="J198" i="213"/>
  <c r="G198" i="213"/>
  <c r="P197" i="213"/>
  <c r="M197" i="213"/>
  <c r="J197" i="213"/>
  <c r="G197" i="213"/>
  <c r="P196" i="213"/>
  <c r="M196" i="213"/>
  <c r="J196" i="213"/>
  <c r="G196" i="213"/>
  <c r="P195" i="213"/>
  <c r="M195" i="213"/>
  <c r="J195" i="213"/>
  <c r="G195" i="213"/>
  <c r="P194" i="213"/>
  <c r="M194" i="213"/>
  <c r="J194" i="213"/>
  <c r="G194" i="213"/>
  <c r="P193" i="213"/>
  <c r="M193" i="213"/>
  <c r="J193" i="213"/>
  <c r="G193" i="213"/>
  <c r="P192" i="213"/>
  <c r="M192" i="213"/>
  <c r="J192" i="213"/>
  <c r="G192" i="213"/>
  <c r="P191" i="213"/>
  <c r="M191" i="213"/>
  <c r="J191" i="213"/>
  <c r="G191" i="213"/>
  <c r="P190" i="213"/>
  <c r="M190" i="213"/>
  <c r="J190" i="213"/>
  <c r="G190" i="213"/>
  <c r="P189" i="213"/>
  <c r="M189" i="213"/>
  <c r="J189" i="213"/>
  <c r="G189" i="213"/>
  <c r="P188" i="213"/>
  <c r="M188" i="213"/>
  <c r="J188" i="213"/>
  <c r="G188" i="213"/>
  <c r="P187" i="213"/>
  <c r="M187" i="213"/>
  <c r="J187" i="213"/>
  <c r="G187" i="213"/>
  <c r="P186" i="213"/>
  <c r="M186" i="213"/>
  <c r="J186" i="213"/>
  <c r="G186" i="213"/>
  <c r="P185" i="213"/>
  <c r="M185" i="213"/>
  <c r="J185" i="213"/>
  <c r="G185" i="213"/>
  <c r="P184" i="213"/>
  <c r="M184" i="213"/>
  <c r="J184" i="213"/>
  <c r="G184" i="213"/>
  <c r="P183" i="213"/>
  <c r="M183" i="213"/>
  <c r="J183" i="213"/>
  <c r="G183" i="213"/>
  <c r="M182" i="213"/>
  <c r="J182" i="213"/>
  <c r="G182" i="213"/>
  <c r="P181" i="213"/>
  <c r="M181" i="213"/>
  <c r="J181" i="213"/>
  <c r="G181" i="213"/>
  <c r="P180" i="213"/>
  <c r="M180" i="213"/>
  <c r="J180" i="213"/>
  <c r="G180" i="213"/>
  <c r="P179" i="213"/>
  <c r="M179" i="213"/>
  <c r="J179" i="213"/>
  <c r="G179" i="213"/>
  <c r="P178" i="213"/>
  <c r="M178" i="213"/>
  <c r="J178" i="213"/>
  <c r="G178" i="213"/>
  <c r="P177" i="213"/>
  <c r="M177" i="213"/>
  <c r="J177" i="213"/>
  <c r="G177" i="213"/>
  <c r="P176" i="213"/>
  <c r="M176" i="213"/>
  <c r="J176" i="213"/>
  <c r="G176" i="213"/>
  <c r="P175" i="213"/>
  <c r="M175" i="213"/>
  <c r="J175" i="213"/>
  <c r="G175" i="213"/>
  <c r="P174" i="213"/>
  <c r="M174" i="213"/>
  <c r="J174" i="213"/>
  <c r="G174" i="213"/>
  <c r="P173" i="213"/>
  <c r="M173" i="213"/>
  <c r="J173" i="213"/>
  <c r="G173" i="213"/>
  <c r="P172" i="213"/>
  <c r="M172" i="213"/>
  <c r="J172" i="213"/>
  <c r="G172" i="213"/>
  <c r="P171" i="213"/>
  <c r="M171" i="213"/>
  <c r="J171" i="213"/>
  <c r="G171" i="213"/>
  <c r="P170" i="213"/>
  <c r="M170" i="213"/>
  <c r="J170" i="213"/>
  <c r="G170" i="213"/>
  <c r="P169" i="213"/>
  <c r="M169" i="213"/>
  <c r="J169" i="213"/>
  <c r="G169" i="213"/>
  <c r="P168" i="213"/>
  <c r="M168" i="213"/>
  <c r="J168" i="213"/>
  <c r="G168" i="213"/>
  <c r="P167" i="213"/>
  <c r="M167" i="213"/>
  <c r="J167" i="213"/>
  <c r="G167" i="213"/>
  <c r="P166" i="213"/>
  <c r="M166" i="213"/>
  <c r="J166" i="213"/>
  <c r="G166" i="213"/>
  <c r="P165" i="213"/>
  <c r="M165" i="213"/>
  <c r="J165" i="213"/>
  <c r="G165" i="213"/>
  <c r="P164" i="213"/>
  <c r="M164" i="213"/>
  <c r="J164" i="213"/>
  <c r="G164" i="213"/>
  <c r="P163" i="213"/>
  <c r="M163" i="213"/>
  <c r="J163" i="213"/>
  <c r="G163" i="213"/>
  <c r="P162" i="213"/>
  <c r="J162" i="213"/>
  <c r="G162" i="213"/>
  <c r="P161" i="213"/>
  <c r="J161" i="213"/>
  <c r="G161" i="213"/>
  <c r="P160" i="213"/>
  <c r="M160" i="213"/>
  <c r="J160" i="213"/>
  <c r="G160" i="213"/>
  <c r="P159" i="213"/>
  <c r="M159" i="213"/>
  <c r="J159" i="213"/>
  <c r="G159" i="213"/>
  <c r="P158" i="213"/>
  <c r="M158" i="213"/>
  <c r="J158" i="213"/>
  <c r="G158" i="213"/>
  <c r="P157" i="213"/>
  <c r="M157" i="213"/>
  <c r="J157" i="213"/>
  <c r="G157" i="213"/>
  <c r="P156" i="213"/>
  <c r="M156" i="213"/>
  <c r="J156" i="213"/>
  <c r="G156" i="213"/>
  <c r="P155" i="213"/>
  <c r="M155" i="213"/>
  <c r="J155" i="213"/>
  <c r="G155" i="213"/>
  <c r="P154" i="213"/>
  <c r="M154" i="213"/>
  <c r="J154" i="213"/>
  <c r="G154" i="213"/>
  <c r="P153" i="213"/>
  <c r="M153" i="213"/>
  <c r="J153" i="213"/>
  <c r="G153" i="213"/>
  <c r="P152" i="213"/>
  <c r="M152" i="213"/>
  <c r="J152" i="213"/>
  <c r="G152" i="213"/>
  <c r="P151" i="213"/>
  <c r="M151" i="213"/>
  <c r="J151" i="213"/>
  <c r="G151" i="213"/>
  <c r="P150" i="213"/>
  <c r="M150" i="213"/>
  <c r="J150" i="213"/>
  <c r="G150" i="213"/>
  <c r="P149" i="213"/>
  <c r="M149" i="213"/>
  <c r="J149" i="213"/>
  <c r="G149" i="213"/>
  <c r="P148" i="213"/>
  <c r="M148" i="213"/>
  <c r="J148" i="213"/>
  <c r="G148" i="213"/>
  <c r="P147" i="213"/>
  <c r="M147" i="213"/>
  <c r="J147" i="213"/>
  <c r="G147" i="213"/>
  <c r="P146" i="213"/>
  <c r="M146" i="213"/>
  <c r="J146" i="213"/>
  <c r="G146" i="213"/>
  <c r="P145" i="213"/>
  <c r="M145" i="213"/>
  <c r="J145" i="213"/>
  <c r="G145" i="213"/>
  <c r="P144" i="213"/>
  <c r="M144" i="213"/>
  <c r="J144" i="213"/>
  <c r="G144" i="213"/>
  <c r="P143" i="213"/>
  <c r="M143" i="213"/>
  <c r="J143" i="213"/>
  <c r="G143" i="213"/>
  <c r="P142" i="213"/>
  <c r="M142" i="213"/>
  <c r="J142" i="213"/>
  <c r="G142" i="213"/>
  <c r="P141" i="213"/>
  <c r="M141" i="213"/>
  <c r="J141" i="213"/>
  <c r="G141" i="213"/>
  <c r="P140" i="213"/>
  <c r="M140" i="213"/>
  <c r="J140" i="213"/>
  <c r="G140" i="213"/>
  <c r="P139" i="213"/>
  <c r="M139" i="213"/>
  <c r="J139" i="213"/>
  <c r="G139" i="213"/>
  <c r="P138" i="213"/>
  <c r="M138" i="213"/>
  <c r="J138" i="213"/>
  <c r="G138" i="213"/>
  <c r="P137" i="213"/>
  <c r="M137" i="213"/>
  <c r="J137" i="213"/>
  <c r="G137" i="213"/>
  <c r="P136" i="213"/>
  <c r="M136" i="213"/>
  <c r="J136" i="213"/>
  <c r="G136" i="213"/>
  <c r="P135" i="213"/>
  <c r="M135" i="213"/>
  <c r="J135" i="213"/>
  <c r="G135" i="213"/>
  <c r="P134" i="213"/>
  <c r="M134" i="213"/>
  <c r="J134" i="213"/>
  <c r="G134" i="213"/>
  <c r="P133" i="213"/>
  <c r="M133" i="213"/>
  <c r="J133" i="213"/>
  <c r="G133" i="213"/>
  <c r="P132" i="213"/>
  <c r="M132" i="213"/>
  <c r="J132" i="213"/>
  <c r="G132" i="213"/>
  <c r="P131" i="213"/>
  <c r="M131" i="213"/>
  <c r="J131" i="213"/>
  <c r="G131" i="213"/>
  <c r="P130" i="213"/>
  <c r="M130" i="213"/>
  <c r="J130" i="213"/>
  <c r="G130" i="213"/>
  <c r="P129" i="213"/>
  <c r="M129" i="213"/>
  <c r="J129" i="213"/>
  <c r="G129" i="213"/>
  <c r="P128" i="213"/>
  <c r="M128" i="213"/>
  <c r="J128" i="213"/>
  <c r="G128" i="213"/>
  <c r="P127" i="213"/>
  <c r="M127" i="213"/>
  <c r="J127" i="213"/>
  <c r="G127" i="213"/>
  <c r="P126" i="213"/>
  <c r="M126" i="213"/>
  <c r="J126" i="213"/>
  <c r="G126" i="213"/>
  <c r="P125" i="213"/>
  <c r="M125" i="213"/>
  <c r="J125" i="213"/>
  <c r="G125" i="213"/>
  <c r="P124" i="213"/>
  <c r="M124" i="213"/>
  <c r="J124" i="213"/>
  <c r="G124" i="213"/>
  <c r="P123" i="213"/>
  <c r="M123" i="213"/>
  <c r="J123" i="213"/>
  <c r="G123" i="213"/>
  <c r="P122" i="213"/>
  <c r="M122" i="213"/>
  <c r="J122" i="213"/>
  <c r="G122" i="213"/>
  <c r="P121" i="213"/>
  <c r="M121" i="213"/>
  <c r="J121" i="213"/>
  <c r="G121" i="213"/>
  <c r="P120" i="213"/>
  <c r="M120" i="213"/>
  <c r="J120" i="213"/>
  <c r="G120" i="213"/>
  <c r="P119" i="213"/>
  <c r="M119" i="213"/>
  <c r="J119" i="213"/>
  <c r="G119" i="213"/>
  <c r="P118" i="213"/>
  <c r="M118" i="213"/>
  <c r="J118" i="213"/>
  <c r="G118" i="213"/>
  <c r="P117" i="213"/>
  <c r="M117" i="213"/>
  <c r="J117" i="213"/>
  <c r="G117" i="213"/>
  <c r="P116" i="213"/>
  <c r="M116" i="213"/>
  <c r="J116" i="213"/>
  <c r="G116" i="213"/>
  <c r="P115" i="213"/>
  <c r="M115" i="213"/>
  <c r="J115" i="213"/>
  <c r="G115" i="213"/>
  <c r="P114" i="213"/>
  <c r="M114" i="213"/>
  <c r="J114" i="213"/>
  <c r="G114" i="213"/>
  <c r="P113" i="213"/>
  <c r="M113" i="213"/>
  <c r="J113" i="213"/>
  <c r="G113" i="213"/>
  <c r="P112" i="213"/>
  <c r="M112" i="213"/>
  <c r="J112" i="213"/>
  <c r="G112" i="213"/>
  <c r="P111" i="213"/>
  <c r="M111" i="213"/>
  <c r="J111" i="213"/>
  <c r="G111" i="213"/>
  <c r="P110" i="213"/>
  <c r="M110" i="213"/>
  <c r="J110" i="213"/>
  <c r="G110" i="213"/>
  <c r="P109" i="213"/>
  <c r="M109" i="213"/>
  <c r="J109" i="213"/>
  <c r="G109" i="213"/>
  <c r="P108" i="213"/>
  <c r="M108" i="213"/>
  <c r="J108" i="213"/>
  <c r="G108" i="213"/>
  <c r="P107" i="213"/>
  <c r="M107" i="213"/>
  <c r="J107" i="213"/>
  <c r="G107" i="213"/>
  <c r="P106" i="213"/>
  <c r="M106" i="213"/>
  <c r="J106" i="213"/>
  <c r="G106" i="213"/>
  <c r="P105" i="213"/>
  <c r="M105" i="213"/>
  <c r="J105" i="213"/>
  <c r="G105" i="213"/>
  <c r="P104" i="213"/>
  <c r="M104" i="213"/>
  <c r="J104" i="213"/>
  <c r="G104" i="213"/>
  <c r="P103" i="213"/>
  <c r="M103" i="213"/>
  <c r="G103" i="213"/>
  <c r="P102" i="213"/>
  <c r="M102" i="213"/>
  <c r="J102" i="213"/>
  <c r="G102" i="213"/>
  <c r="P101" i="213"/>
  <c r="M101" i="213"/>
  <c r="J101" i="213"/>
  <c r="G101" i="213"/>
  <c r="P100" i="213"/>
  <c r="M100" i="213"/>
  <c r="J100" i="213"/>
  <c r="G100" i="213"/>
  <c r="P99" i="213"/>
  <c r="M99" i="213"/>
  <c r="J99" i="213"/>
  <c r="G99" i="213"/>
  <c r="P98" i="213"/>
  <c r="M98" i="213"/>
  <c r="J98" i="213"/>
  <c r="G98" i="213"/>
  <c r="P97" i="213"/>
  <c r="M97" i="213"/>
  <c r="J97" i="213"/>
  <c r="G97" i="213"/>
  <c r="P96" i="213"/>
  <c r="M96" i="213"/>
  <c r="J96" i="213"/>
  <c r="G96" i="213"/>
  <c r="P95" i="213"/>
  <c r="M95" i="213"/>
  <c r="J95" i="213"/>
  <c r="G95" i="213"/>
  <c r="P94" i="213"/>
  <c r="M94" i="213"/>
  <c r="J94" i="213"/>
  <c r="G94" i="213"/>
  <c r="P93" i="213"/>
  <c r="M93" i="213"/>
  <c r="J93" i="213"/>
  <c r="G93" i="213"/>
  <c r="P92" i="213"/>
  <c r="M92" i="213"/>
  <c r="J92" i="213"/>
  <c r="G92" i="213"/>
  <c r="P91" i="213"/>
  <c r="M91" i="213"/>
  <c r="J91" i="213"/>
  <c r="G91" i="213"/>
  <c r="P90" i="213"/>
  <c r="M90" i="213"/>
  <c r="J90" i="213"/>
  <c r="G90" i="213"/>
  <c r="P89" i="213"/>
  <c r="M89" i="213"/>
  <c r="J89" i="213"/>
  <c r="G89" i="213"/>
  <c r="P88" i="213"/>
  <c r="M88" i="213"/>
  <c r="J88" i="213"/>
  <c r="G88" i="213"/>
  <c r="P87" i="213"/>
  <c r="M87" i="213"/>
  <c r="J87" i="213"/>
  <c r="G87" i="213"/>
  <c r="P86" i="213"/>
  <c r="M86" i="213"/>
  <c r="J86" i="213"/>
  <c r="G86" i="213"/>
  <c r="P85" i="213"/>
  <c r="M85" i="213"/>
  <c r="J85" i="213"/>
  <c r="G85" i="213"/>
  <c r="P84" i="213"/>
  <c r="M84" i="213"/>
  <c r="J84" i="213"/>
  <c r="G84" i="213"/>
  <c r="P83" i="213"/>
  <c r="M83" i="213"/>
  <c r="J83" i="213"/>
  <c r="G83" i="213"/>
  <c r="P82" i="213"/>
  <c r="M82" i="213"/>
  <c r="J82" i="213"/>
  <c r="G82" i="213"/>
  <c r="P81" i="213"/>
  <c r="M81" i="213"/>
  <c r="J81" i="213"/>
  <c r="G81" i="213"/>
  <c r="P80" i="213"/>
  <c r="M80" i="213"/>
  <c r="J80" i="213"/>
  <c r="G80" i="213"/>
  <c r="P79" i="213"/>
  <c r="M79" i="213"/>
  <c r="J79" i="213"/>
  <c r="G79" i="213"/>
  <c r="P78" i="213"/>
  <c r="M78" i="213"/>
  <c r="J78" i="213"/>
  <c r="G78" i="213"/>
  <c r="P77" i="213"/>
  <c r="M77" i="213"/>
  <c r="J77" i="213"/>
  <c r="G77" i="213"/>
  <c r="P76" i="213"/>
  <c r="M76" i="213"/>
  <c r="J76" i="213"/>
  <c r="G76" i="213"/>
  <c r="P75" i="213"/>
  <c r="M75" i="213"/>
  <c r="J75" i="213"/>
  <c r="G75" i="213"/>
  <c r="P74" i="213"/>
  <c r="M74" i="213"/>
  <c r="J74" i="213"/>
  <c r="G74" i="213"/>
  <c r="P73" i="213"/>
  <c r="M73" i="213"/>
  <c r="J73" i="213"/>
  <c r="G73" i="213"/>
  <c r="P72" i="213"/>
  <c r="M72" i="213"/>
  <c r="J72" i="213"/>
  <c r="G72" i="213"/>
  <c r="P71" i="213"/>
  <c r="M71" i="213"/>
  <c r="J71" i="213"/>
  <c r="G71" i="213"/>
  <c r="P70" i="213"/>
  <c r="M70" i="213"/>
  <c r="J70" i="213"/>
  <c r="G70" i="213"/>
  <c r="P69" i="213"/>
  <c r="M69" i="213"/>
  <c r="J69" i="213"/>
  <c r="G69" i="213"/>
  <c r="P68" i="213"/>
  <c r="M68" i="213"/>
  <c r="J68" i="213"/>
  <c r="G68" i="213"/>
  <c r="P67" i="213"/>
  <c r="M67" i="213"/>
  <c r="J67" i="213"/>
  <c r="G67" i="213"/>
  <c r="P66" i="213"/>
  <c r="M66" i="213"/>
  <c r="J66" i="213"/>
  <c r="G66" i="213"/>
  <c r="P65" i="213"/>
  <c r="M65" i="213"/>
  <c r="J65" i="213"/>
  <c r="G65" i="213"/>
  <c r="P64" i="213"/>
  <c r="M64" i="213"/>
  <c r="J64" i="213"/>
  <c r="G64" i="213"/>
  <c r="P63" i="213"/>
  <c r="M63" i="213"/>
  <c r="J63" i="213"/>
  <c r="G63" i="213"/>
  <c r="P62" i="213"/>
  <c r="M62" i="213"/>
  <c r="J62" i="213"/>
  <c r="G62" i="213"/>
  <c r="P61" i="213"/>
  <c r="M61" i="213"/>
  <c r="J61" i="213"/>
  <c r="G61" i="213"/>
  <c r="P60" i="213"/>
  <c r="M60" i="213"/>
  <c r="J60" i="213"/>
  <c r="G60" i="213"/>
  <c r="P59" i="213"/>
  <c r="M59" i="213"/>
  <c r="J59" i="213"/>
  <c r="G59" i="213"/>
  <c r="P58" i="213"/>
  <c r="M58" i="213"/>
  <c r="J58" i="213"/>
  <c r="G58" i="213"/>
  <c r="P57" i="213"/>
  <c r="M57" i="213"/>
  <c r="J57" i="213"/>
  <c r="G57" i="213"/>
  <c r="P56" i="213"/>
  <c r="M56" i="213"/>
  <c r="J56" i="213"/>
  <c r="G56" i="213"/>
  <c r="P55" i="213"/>
  <c r="M55" i="213"/>
  <c r="J55" i="213"/>
  <c r="G55" i="213"/>
  <c r="P54" i="213"/>
  <c r="M54" i="213"/>
  <c r="J54" i="213"/>
  <c r="G54" i="213"/>
  <c r="P53" i="213"/>
  <c r="M53" i="213"/>
  <c r="J53" i="213"/>
  <c r="G53" i="213"/>
  <c r="P52" i="213"/>
  <c r="M52" i="213"/>
  <c r="J52" i="213"/>
  <c r="G52" i="213"/>
  <c r="P51" i="213"/>
  <c r="M51" i="213"/>
  <c r="J51" i="213"/>
  <c r="G51" i="213"/>
  <c r="P50" i="213"/>
  <c r="M50" i="213"/>
  <c r="J50" i="213"/>
  <c r="G50" i="213"/>
  <c r="P49" i="213"/>
  <c r="M49" i="213"/>
  <c r="J49" i="213"/>
  <c r="G49" i="213"/>
  <c r="P48" i="213"/>
  <c r="M48" i="213"/>
  <c r="J48" i="213"/>
  <c r="G48" i="213"/>
  <c r="P47" i="213"/>
  <c r="M47" i="213"/>
  <c r="J47" i="213"/>
  <c r="G47" i="213"/>
  <c r="P46" i="213"/>
  <c r="M46" i="213"/>
  <c r="J46" i="213"/>
  <c r="G46" i="213"/>
  <c r="P45" i="213"/>
  <c r="M45" i="213"/>
  <c r="J45" i="213"/>
  <c r="G45" i="213"/>
  <c r="P44" i="213"/>
  <c r="M44" i="213"/>
  <c r="J44" i="213"/>
  <c r="G44" i="213"/>
  <c r="P43" i="213"/>
  <c r="M43" i="213"/>
  <c r="J43" i="213"/>
  <c r="G43" i="213"/>
  <c r="P42" i="213"/>
  <c r="M42" i="213"/>
  <c r="J42" i="213"/>
  <c r="G42" i="213"/>
  <c r="P41" i="213"/>
  <c r="M41" i="213"/>
  <c r="J41" i="213"/>
  <c r="G41" i="213"/>
  <c r="P40" i="213"/>
  <c r="M40" i="213"/>
  <c r="J40" i="213"/>
  <c r="G40" i="213"/>
  <c r="P39" i="213"/>
  <c r="M39" i="213"/>
  <c r="J39" i="213"/>
  <c r="G39" i="213"/>
  <c r="P38" i="213"/>
  <c r="M38" i="213"/>
  <c r="J38" i="213"/>
  <c r="G38" i="213"/>
  <c r="P37" i="213"/>
  <c r="M37" i="213"/>
  <c r="J37" i="213"/>
  <c r="G37" i="213"/>
  <c r="P36" i="213"/>
  <c r="M36" i="213"/>
  <c r="J36" i="213"/>
  <c r="G36" i="213"/>
  <c r="P35" i="213"/>
  <c r="M35" i="213"/>
  <c r="J35" i="213"/>
  <c r="G35" i="213"/>
  <c r="P34" i="213"/>
  <c r="M34" i="213"/>
  <c r="J34" i="213"/>
  <c r="G34" i="213"/>
  <c r="P33" i="213"/>
  <c r="M33" i="213"/>
  <c r="J33" i="213"/>
  <c r="G33" i="213"/>
  <c r="P32" i="213"/>
  <c r="M32" i="213"/>
  <c r="J32" i="213"/>
  <c r="G32" i="213"/>
  <c r="P31" i="213"/>
  <c r="M31" i="213"/>
  <c r="J31" i="213"/>
  <c r="G31" i="213"/>
  <c r="P30" i="213"/>
  <c r="M30" i="213"/>
  <c r="J30" i="213"/>
  <c r="G30" i="213"/>
  <c r="P29" i="213"/>
  <c r="M29" i="213"/>
  <c r="J29" i="213"/>
  <c r="G29" i="213"/>
  <c r="P28" i="213"/>
  <c r="M28" i="213"/>
  <c r="J28" i="213"/>
  <c r="G28" i="213"/>
  <c r="P27" i="213"/>
  <c r="M27" i="213"/>
  <c r="J27" i="213"/>
  <c r="G27" i="213"/>
  <c r="P26" i="213"/>
  <c r="M26" i="213"/>
  <c r="J26" i="213"/>
  <c r="G26" i="213"/>
  <c r="P25" i="213"/>
  <c r="M25" i="213"/>
  <c r="J25" i="213"/>
  <c r="G25" i="213"/>
  <c r="P24" i="213"/>
  <c r="M24" i="213"/>
  <c r="J24" i="213"/>
  <c r="G24" i="213"/>
  <c r="P23" i="213"/>
  <c r="M23" i="213"/>
  <c r="J23" i="213"/>
  <c r="G23" i="213"/>
  <c r="P22" i="213"/>
  <c r="M22" i="213"/>
  <c r="J22" i="213"/>
  <c r="G22" i="213"/>
  <c r="P21" i="213"/>
  <c r="M21" i="213"/>
  <c r="J21" i="213"/>
  <c r="G21" i="213"/>
  <c r="P20" i="213"/>
  <c r="M20" i="213"/>
  <c r="J20" i="213"/>
  <c r="G20" i="213"/>
  <c r="I14" i="213"/>
  <c r="H14" i="213"/>
  <c r="D13" i="213"/>
  <c r="D12" i="213"/>
  <c r="P182" i="212"/>
  <c r="M217" i="212"/>
  <c r="M161" i="212"/>
  <c r="J103" i="212"/>
  <c r="D228" i="212"/>
  <c r="D227" i="212"/>
  <c r="D226" i="212"/>
  <c r="D225" i="212"/>
  <c r="D224" i="212"/>
  <c r="D223" i="212"/>
  <c r="D222" i="212"/>
  <c r="D221" i="212"/>
  <c r="D220" i="212"/>
  <c r="D219" i="212"/>
  <c r="D218" i="212"/>
  <c r="D217" i="212"/>
  <c r="D216" i="212"/>
  <c r="D215" i="212"/>
  <c r="D214" i="212"/>
  <c r="D213" i="212"/>
  <c r="D212" i="212"/>
  <c r="D211" i="212"/>
  <c r="D210" i="212"/>
  <c r="D209" i="212"/>
  <c r="D208" i="212"/>
  <c r="D207" i="212"/>
  <c r="D206" i="212"/>
  <c r="D205" i="212"/>
  <c r="D204" i="212"/>
  <c r="D203" i="212"/>
  <c r="D202" i="212"/>
  <c r="D201" i="212"/>
  <c r="D200" i="212"/>
  <c r="D199" i="212"/>
  <c r="D198" i="212"/>
  <c r="D197" i="212"/>
  <c r="D196" i="212"/>
  <c r="D195" i="212"/>
  <c r="D194" i="212"/>
  <c r="D193" i="212"/>
  <c r="D192" i="212"/>
  <c r="D191" i="212"/>
  <c r="D190" i="212"/>
  <c r="D189" i="212"/>
  <c r="D188" i="212"/>
  <c r="D187" i="212"/>
  <c r="D186" i="212"/>
  <c r="D185" i="212"/>
  <c r="D184" i="212"/>
  <c r="D183" i="212"/>
  <c r="D182" i="212"/>
  <c r="D181" i="212"/>
  <c r="D180" i="212"/>
  <c r="D179" i="212"/>
  <c r="D178" i="212"/>
  <c r="D177" i="212"/>
  <c r="D176" i="212"/>
  <c r="D175" i="212"/>
  <c r="D174" i="212"/>
  <c r="D173" i="212"/>
  <c r="D172" i="212"/>
  <c r="D171" i="212"/>
  <c r="D170" i="212"/>
  <c r="D169" i="212"/>
  <c r="D168" i="212"/>
  <c r="D167" i="212"/>
  <c r="D166" i="212"/>
  <c r="D165" i="212"/>
  <c r="D164" i="212"/>
  <c r="D163" i="212"/>
  <c r="D162" i="212"/>
  <c r="D161" i="212"/>
  <c r="D160" i="212"/>
  <c r="D159" i="212"/>
  <c r="D158" i="212"/>
  <c r="D157" i="212"/>
  <c r="D156" i="212"/>
  <c r="D155" i="212"/>
  <c r="D154" i="212"/>
  <c r="D153" i="212"/>
  <c r="D152" i="212"/>
  <c r="D151" i="212"/>
  <c r="D150" i="212"/>
  <c r="D149" i="212"/>
  <c r="D148" i="212"/>
  <c r="D147" i="212"/>
  <c r="D146" i="212"/>
  <c r="D145" i="212"/>
  <c r="D144" i="212"/>
  <c r="D143" i="212"/>
  <c r="D142" i="212"/>
  <c r="D141" i="212"/>
  <c r="D140" i="212"/>
  <c r="D139" i="212"/>
  <c r="D138" i="212"/>
  <c r="D137" i="212"/>
  <c r="D136" i="212"/>
  <c r="D135" i="212"/>
  <c r="D134" i="212"/>
  <c r="D133" i="212"/>
  <c r="D132" i="212"/>
  <c r="D131" i="212"/>
  <c r="D130" i="212"/>
  <c r="D129" i="212"/>
  <c r="D128" i="212"/>
  <c r="D127" i="212"/>
  <c r="D126" i="212"/>
  <c r="D125" i="212"/>
  <c r="D124" i="212"/>
  <c r="D123" i="212"/>
  <c r="D122" i="212"/>
  <c r="D121" i="212"/>
  <c r="D120" i="212"/>
  <c r="D119" i="212"/>
  <c r="D118" i="212"/>
  <c r="D117" i="212"/>
  <c r="D116" i="212"/>
  <c r="D115" i="212"/>
  <c r="D114" i="212"/>
  <c r="D113" i="212"/>
  <c r="D112" i="212"/>
  <c r="D111" i="212"/>
  <c r="D110" i="212"/>
  <c r="D109" i="212"/>
  <c r="D108" i="212"/>
  <c r="D107" i="212"/>
  <c r="D106" i="212"/>
  <c r="D105" i="212"/>
  <c r="D104" i="212"/>
  <c r="D103" i="212"/>
  <c r="D102" i="212"/>
  <c r="D101" i="212"/>
  <c r="D100" i="212"/>
  <c r="D99" i="212"/>
  <c r="D98" i="212"/>
  <c r="D97" i="212"/>
  <c r="D96" i="212"/>
  <c r="D95" i="212"/>
  <c r="D94" i="212"/>
  <c r="D93" i="212"/>
  <c r="D92" i="212"/>
  <c r="D91" i="212"/>
  <c r="D90" i="212"/>
  <c r="D89" i="212"/>
  <c r="D88" i="212"/>
  <c r="D87" i="212"/>
  <c r="D86" i="212"/>
  <c r="D85" i="212"/>
  <c r="D84" i="212"/>
  <c r="D83" i="212"/>
  <c r="D82" i="212"/>
  <c r="D81" i="212"/>
  <c r="D80" i="212"/>
  <c r="D79" i="212"/>
  <c r="D78" i="212"/>
  <c r="D77" i="212"/>
  <c r="D76" i="212"/>
  <c r="D75" i="212"/>
  <c r="D74" i="212"/>
  <c r="D73" i="212"/>
  <c r="D72" i="212"/>
  <c r="D71" i="212"/>
  <c r="D70" i="212"/>
  <c r="D69" i="212"/>
  <c r="D68" i="212"/>
  <c r="D67" i="212"/>
  <c r="D66" i="212"/>
  <c r="D65" i="212"/>
  <c r="D64" i="212"/>
  <c r="D63" i="212"/>
  <c r="D62" i="212"/>
  <c r="D61" i="212"/>
  <c r="D60" i="212"/>
  <c r="D59" i="212"/>
  <c r="D58" i="212"/>
  <c r="D57" i="212"/>
  <c r="D56" i="212"/>
  <c r="D55" i="212"/>
  <c r="D54" i="212"/>
  <c r="D53" i="212"/>
  <c r="D52" i="212"/>
  <c r="D51" i="212"/>
  <c r="D50" i="212"/>
  <c r="D49" i="212"/>
  <c r="D48" i="212"/>
  <c r="D47" i="212"/>
  <c r="D46" i="212"/>
  <c r="D45" i="212"/>
  <c r="D44" i="212"/>
  <c r="D43" i="212"/>
  <c r="D42" i="212"/>
  <c r="D41" i="212"/>
  <c r="D40" i="212"/>
  <c r="D39" i="212"/>
  <c r="D38" i="212"/>
  <c r="D37" i="212"/>
  <c r="D36" i="212"/>
  <c r="D35" i="212"/>
  <c r="D34" i="212"/>
  <c r="D33" i="212"/>
  <c r="D32" i="212"/>
  <c r="D31" i="212"/>
  <c r="D30" i="212"/>
  <c r="D29" i="212"/>
  <c r="D28" i="212"/>
  <c r="D27" i="212"/>
  <c r="D26" i="212"/>
  <c r="D25" i="212"/>
  <c r="D24" i="212"/>
  <c r="D23" i="212"/>
  <c r="D22" i="212"/>
  <c r="D21" i="212"/>
  <c r="D20" i="212"/>
  <c r="P228" i="212"/>
  <c r="M228" i="212"/>
  <c r="J228" i="212"/>
  <c r="G228" i="212"/>
  <c r="P227" i="212"/>
  <c r="M227" i="212"/>
  <c r="J227" i="212"/>
  <c r="G227" i="212"/>
  <c r="P226" i="212"/>
  <c r="M226" i="212"/>
  <c r="J226" i="212"/>
  <c r="G226" i="212"/>
  <c r="P225" i="212"/>
  <c r="M225" i="212"/>
  <c r="J225" i="212"/>
  <c r="G225" i="212"/>
  <c r="P224" i="212"/>
  <c r="M224" i="212"/>
  <c r="J224" i="212"/>
  <c r="G224" i="212"/>
  <c r="P223" i="212"/>
  <c r="M223" i="212"/>
  <c r="J223" i="212"/>
  <c r="G223" i="212"/>
  <c r="P222" i="212"/>
  <c r="M222" i="212"/>
  <c r="J222" i="212"/>
  <c r="G222" i="212"/>
  <c r="P221" i="212"/>
  <c r="M221" i="212"/>
  <c r="J221" i="212"/>
  <c r="G221" i="212"/>
  <c r="P220" i="212"/>
  <c r="M220" i="212"/>
  <c r="J220" i="212"/>
  <c r="G220" i="212"/>
  <c r="P219" i="212"/>
  <c r="M219" i="212"/>
  <c r="J219" i="212"/>
  <c r="G219" i="212"/>
  <c r="P218" i="212"/>
  <c r="M218" i="212"/>
  <c r="J218" i="212"/>
  <c r="G218" i="212"/>
  <c r="P217" i="212"/>
  <c r="J217" i="212"/>
  <c r="G217" i="212"/>
  <c r="P216" i="212"/>
  <c r="M216" i="212"/>
  <c r="J216" i="212"/>
  <c r="G216" i="212"/>
  <c r="P215" i="212"/>
  <c r="M215" i="212"/>
  <c r="J215" i="212"/>
  <c r="G215" i="212"/>
  <c r="P214" i="212"/>
  <c r="M214" i="212"/>
  <c r="J214" i="212"/>
  <c r="G214" i="212"/>
  <c r="P213" i="212"/>
  <c r="M213" i="212"/>
  <c r="J213" i="212"/>
  <c r="G213" i="212"/>
  <c r="P212" i="212"/>
  <c r="M212" i="212"/>
  <c r="J212" i="212"/>
  <c r="G212" i="212"/>
  <c r="P211" i="212"/>
  <c r="M211" i="212"/>
  <c r="J211" i="212"/>
  <c r="G211" i="212"/>
  <c r="P210" i="212"/>
  <c r="M210" i="212"/>
  <c r="J210" i="212"/>
  <c r="G210" i="212"/>
  <c r="P209" i="212"/>
  <c r="M209" i="212"/>
  <c r="J209" i="212"/>
  <c r="G209" i="212"/>
  <c r="P208" i="212"/>
  <c r="M208" i="212"/>
  <c r="J208" i="212"/>
  <c r="G208" i="212"/>
  <c r="P207" i="212"/>
  <c r="M207" i="212"/>
  <c r="J207" i="212"/>
  <c r="G207" i="212"/>
  <c r="P206" i="212"/>
  <c r="M206" i="212"/>
  <c r="J206" i="212"/>
  <c r="G206" i="212"/>
  <c r="P205" i="212"/>
  <c r="M205" i="212"/>
  <c r="J205" i="212"/>
  <c r="G205" i="212"/>
  <c r="P204" i="212"/>
  <c r="M204" i="212"/>
  <c r="J204" i="212"/>
  <c r="G204" i="212"/>
  <c r="P203" i="212"/>
  <c r="M203" i="212"/>
  <c r="J203" i="212"/>
  <c r="G203" i="212"/>
  <c r="P202" i="212"/>
  <c r="M202" i="212"/>
  <c r="J202" i="212"/>
  <c r="G202" i="212"/>
  <c r="P201" i="212"/>
  <c r="M201" i="212"/>
  <c r="J201" i="212"/>
  <c r="G201" i="212"/>
  <c r="P200" i="212"/>
  <c r="M200" i="212"/>
  <c r="J200" i="212"/>
  <c r="G200" i="212"/>
  <c r="P199" i="212"/>
  <c r="M199" i="212"/>
  <c r="J199" i="212"/>
  <c r="G199" i="212"/>
  <c r="P198" i="212"/>
  <c r="M198" i="212"/>
  <c r="J198" i="212"/>
  <c r="G198" i="212"/>
  <c r="P197" i="212"/>
  <c r="M197" i="212"/>
  <c r="J197" i="212"/>
  <c r="G197" i="212"/>
  <c r="P196" i="212"/>
  <c r="M196" i="212"/>
  <c r="J196" i="212"/>
  <c r="G196" i="212"/>
  <c r="P195" i="212"/>
  <c r="M195" i="212"/>
  <c r="J195" i="212"/>
  <c r="G195" i="212"/>
  <c r="P194" i="212"/>
  <c r="M194" i="212"/>
  <c r="J194" i="212"/>
  <c r="G194" i="212"/>
  <c r="P193" i="212"/>
  <c r="M193" i="212"/>
  <c r="J193" i="212"/>
  <c r="G193" i="212"/>
  <c r="P192" i="212"/>
  <c r="M192" i="212"/>
  <c r="J192" i="212"/>
  <c r="G192" i="212"/>
  <c r="P191" i="212"/>
  <c r="M191" i="212"/>
  <c r="J191" i="212"/>
  <c r="G191" i="212"/>
  <c r="P190" i="212"/>
  <c r="M190" i="212"/>
  <c r="J190" i="212"/>
  <c r="G190" i="212"/>
  <c r="P189" i="212"/>
  <c r="M189" i="212"/>
  <c r="J189" i="212"/>
  <c r="G189" i="212"/>
  <c r="P188" i="212"/>
  <c r="M188" i="212"/>
  <c r="J188" i="212"/>
  <c r="G188" i="212"/>
  <c r="P187" i="212"/>
  <c r="M187" i="212"/>
  <c r="J187" i="212"/>
  <c r="G187" i="212"/>
  <c r="P186" i="212"/>
  <c r="M186" i="212"/>
  <c r="J186" i="212"/>
  <c r="G186" i="212"/>
  <c r="P185" i="212"/>
  <c r="M185" i="212"/>
  <c r="J185" i="212"/>
  <c r="G185" i="212"/>
  <c r="P184" i="212"/>
  <c r="M184" i="212"/>
  <c r="J184" i="212"/>
  <c r="G184" i="212"/>
  <c r="P183" i="212"/>
  <c r="M183" i="212"/>
  <c r="J183" i="212"/>
  <c r="G183" i="212"/>
  <c r="M182" i="212"/>
  <c r="J182" i="212"/>
  <c r="G182" i="212"/>
  <c r="P181" i="212"/>
  <c r="M181" i="212"/>
  <c r="J181" i="212"/>
  <c r="G181" i="212"/>
  <c r="P180" i="212"/>
  <c r="M180" i="212"/>
  <c r="J180" i="212"/>
  <c r="G180" i="212"/>
  <c r="P179" i="212"/>
  <c r="M179" i="212"/>
  <c r="J179" i="212"/>
  <c r="G179" i="212"/>
  <c r="P178" i="212"/>
  <c r="M178" i="212"/>
  <c r="J178" i="212"/>
  <c r="G178" i="212"/>
  <c r="P177" i="212"/>
  <c r="M177" i="212"/>
  <c r="J177" i="212"/>
  <c r="G177" i="212"/>
  <c r="P176" i="212"/>
  <c r="M176" i="212"/>
  <c r="J176" i="212"/>
  <c r="G176" i="212"/>
  <c r="P175" i="212"/>
  <c r="M175" i="212"/>
  <c r="J175" i="212"/>
  <c r="G175" i="212"/>
  <c r="P174" i="212"/>
  <c r="M174" i="212"/>
  <c r="J174" i="212"/>
  <c r="G174" i="212"/>
  <c r="P173" i="212"/>
  <c r="M173" i="212"/>
  <c r="J173" i="212"/>
  <c r="G173" i="212"/>
  <c r="P172" i="212"/>
  <c r="M172" i="212"/>
  <c r="J172" i="212"/>
  <c r="G172" i="212"/>
  <c r="P171" i="212"/>
  <c r="M171" i="212"/>
  <c r="J171" i="212"/>
  <c r="G171" i="212"/>
  <c r="P170" i="212"/>
  <c r="M170" i="212"/>
  <c r="J170" i="212"/>
  <c r="G170" i="212"/>
  <c r="P169" i="212"/>
  <c r="M169" i="212"/>
  <c r="J169" i="212"/>
  <c r="G169" i="212"/>
  <c r="P168" i="212"/>
  <c r="M168" i="212"/>
  <c r="J168" i="212"/>
  <c r="G168" i="212"/>
  <c r="P167" i="212"/>
  <c r="M167" i="212"/>
  <c r="J167" i="212"/>
  <c r="G167" i="212"/>
  <c r="P166" i="212"/>
  <c r="M166" i="212"/>
  <c r="J166" i="212"/>
  <c r="G166" i="212"/>
  <c r="P165" i="212"/>
  <c r="M165" i="212"/>
  <c r="J165" i="212"/>
  <c r="G165" i="212"/>
  <c r="P164" i="212"/>
  <c r="M164" i="212"/>
  <c r="J164" i="212"/>
  <c r="G164" i="212"/>
  <c r="P163" i="212"/>
  <c r="M163" i="212"/>
  <c r="J163" i="212"/>
  <c r="G163" i="212"/>
  <c r="P162" i="212"/>
  <c r="M162" i="212"/>
  <c r="J162" i="212"/>
  <c r="G162" i="212"/>
  <c r="P161" i="212"/>
  <c r="J161" i="212"/>
  <c r="G161" i="212"/>
  <c r="P160" i="212"/>
  <c r="M160" i="212"/>
  <c r="J160" i="212"/>
  <c r="G160" i="212"/>
  <c r="P159" i="212"/>
  <c r="M159" i="212"/>
  <c r="J159" i="212"/>
  <c r="G159" i="212"/>
  <c r="P158" i="212"/>
  <c r="M158" i="212"/>
  <c r="J158" i="212"/>
  <c r="G158" i="212"/>
  <c r="P157" i="212"/>
  <c r="M157" i="212"/>
  <c r="J157" i="212"/>
  <c r="G157" i="212"/>
  <c r="P156" i="212"/>
  <c r="M156" i="212"/>
  <c r="J156" i="212"/>
  <c r="G156" i="212"/>
  <c r="P155" i="212"/>
  <c r="M155" i="212"/>
  <c r="J155" i="212"/>
  <c r="G155" i="212"/>
  <c r="P154" i="212"/>
  <c r="M154" i="212"/>
  <c r="J154" i="212"/>
  <c r="G154" i="212"/>
  <c r="P153" i="212"/>
  <c r="M153" i="212"/>
  <c r="J153" i="212"/>
  <c r="G153" i="212"/>
  <c r="P152" i="212"/>
  <c r="M152" i="212"/>
  <c r="J152" i="212"/>
  <c r="G152" i="212"/>
  <c r="P151" i="212"/>
  <c r="M151" i="212"/>
  <c r="J151" i="212"/>
  <c r="G151" i="212"/>
  <c r="P150" i="212"/>
  <c r="M150" i="212"/>
  <c r="J150" i="212"/>
  <c r="G150" i="212"/>
  <c r="P149" i="212"/>
  <c r="M149" i="212"/>
  <c r="J149" i="212"/>
  <c r="G149" i="212"/>
  <c r="P148" i="212"/>
  <c r="M148" i="212"/>
  <c r="J148" i="212"/>
  <c r="G148" i="212"/>
  <c r="P147" i="212"/>
  <c r="M147" i="212"/>
  <c r="J147" i="212"/>
  <c r="G147" i="212"/>
  <c r="P146" i="212"/>
  <c r="M146" i="212"/>
  <c r="J146" i="212"/>
  <c r="G146" i="212"/>
  <c r="P145" i="212"/>
  <c r="M145" i="212"/>
  <c r="J145" i="212"/>
  <c r="G145" i="212"/>
  <c r="P144" i="212"/>
  <c r="M144" i="212"/>
  <c r="J144" i="212"/>
  <c r="G144" i="212"/>
  <c r="P143" i="212"/>
  <c r="M143" i="212"/>
  <c r="J143" i="212"/>
  <c r="G143" i="212"/>
  <c r="P142" i="212"/>
  <c r="M142" i="212"/>
  <c r="J142" i="212"/>
  <c r="G142" i="212"/>
  <c r="P141" i="212"/>
  <c r="M141" i="212"/>
  <c r="J141" i="212"/>
  <c r="G141" i="212"/>
  <c r="P140" i="212"/>
  <c r="M140" i="212"/>
  <c r="J140" i="212"/>
  <c r="G140" i="212"/>
  <c r="P139" i="212"/>
  <c r="M139" i="212"/>
  <c r="J139" i="212"/>
  <c r="G139" i="212"/>
  <c r="P138" i="212"/>
  <c r="M138" i="212"/>
  <c r="J138" i="212"/>
  <c r="G138" i="212"/>
  <c r="P137" i="212"/>
  <c r="M137" i="212"/>
  <c r="J137" i="212"/>
  <c r="G137" i="212"/>
  <c r="P136" i="212"/>
  <c r="M136" i="212"/>
  <c r="J136" i="212"/>
  <c r="G136" i="212"/>
  <c r="P135" i="212"/>
  <c r="M135" i="212"/>
  <c r="J135" i="212"/>
  <c r="G135" i="212"/>
  <c r="P134" i="212"/>
  <c r="M134" i="212"/>
  <c r="J134" i="212"/>
  <c r="G134" i="212"/>
  <c r="P133" i="212"/>
  <c r="M133" i="212"/>
  <c r="J133" i="212"/>
  <c r="G133" i="212"/>
  <c r="P132" i="212"/>
  <c r="M132" i="212"/>
  <c r="J132" i="212"/>
  <c r="G132" i="212"/>
  <c r="P131" i="212"/>
  <c r="M131" i="212"/>
  <c r="J131" i="212"/>
  <c r="G131" i="212"/>
  <c r="P130" i="212"/>
  <c r="M130" i="212"/>
  <c r="J130" i="212"/>
  <c r="G130" i="212"/>
  <c r="P129" i="212"/>
  <c r="M129" i="212"/>
  <c r="J129" i="212"/>
  <c r="G129" i="212"/>
  <c r="P128" i="212"/>
  <c r="M128" i="212"/>
  <c r="J128" i="212"/>
  <c r="G128" i="212"/>
  <c r="P127" i="212"/>
  <c r="M127" i="212"/>
  <c r="J127" i="212"/>
  <c r="G127" i="212"/>
  <c r="P126" i="212"/>
  <c r="M126" i="212"/>
  <c r="J126" i="212"/>
  <c r="G126" i="212"/>
  <c r="P125" i="212"/>
  <c r="M125" i="212"/>
  <c r="J125" i="212"/>
  <c r="G125" i="212"/>
  <c r="P124" i="212"/>
  <c r="M124" i="212"/>
  <c r="J124" i="212"/>
  <c r="G124" i="212"/>
  <c r="P123" i="212"/>
  <c r="M123" i="212"/>
  <c r="J123" i="212"/>
  <c r="G123" i="212"/>
  <c r="P122" i="212"/>
  <c r="M122" i="212"/>
  <c r="J122" i="212"/>
  <c r="G122" i="212"/>
  <c r="P121" i="212"/>
  <c r="M121" i="212"/>
  <c r="J121" i="212"/>
  <c r="G121" i="212"/>
  <c r="P120" i="212"/>
  <c r="M120" i="212"/>
  <c r="J120" i="212"/>
  <c r="G120" i="212"/>
  <c r="P119" i="212"/>
  <c r="M119" i="212"/>
  <c r="J119" i="212"/>
  <c r="G119" i="212"/>
  <c r="P118" i="212"/>
  <c r="M118" i="212"/>
  <c r="J118" i="212"/>
  <c r="G118" i="212"/>
  <c r="P117" i="212"/>
  <c r="M117" i="212"/>
  <c r="J117" i="212"/>
  <c r="G117" i="212"/>
  <c r="P116" i="212"/>
  <c r="M116" i="212"/>
  <c r="J116" i="212"/>
  <c r="G116" i="212"/>
  <c r="P115" i="212"/>
  <c r="M115" i="212"/>
  <c r="J115" i="212"/>
  <c r="G115" i="212"/>
  <c r="P114" i="212"/>
  <c r="M114" i="212"/>
  <c r="J114" i="212"/>
  <c r="G114" i="212"/>
  <c r="P113" i="212"/>
  <c r="M113" i="212"/>
  <c r="J113" i="212"/>
  <c r="G113" i="212"/>
  <c r="P112" i="212"/>
  <c r="M112" i="212"/>
  <c r="J112" i="212"/>
  <c r="G112" i="212"/>
  <c r="P111" i="212"/>
  <c r="M111" i="212"/>
  <c r="J111" i="212"/>
  <c r="G111" i="212"/>
  <c r="P110" i="212"/>
  <c r="M110" i="212"/>
  <c r="J110" i="212"/>
  <c r="G110" i="212"/>
  <c r="P109" i="212"/>
  <c r="M109" i="212"/>
  <c r="J109" i="212"/>
  <c r="G109" i="212"/>
  <c r="P108" i="212"/>
  <c r="M108" i="212"/>
  <c r="J108" i="212"/>
  <c r="G108" i="212"/>
  <c r="P107" i="212"/>
  <c r="M107" i="212"/>
  <c r="J107" i="212"/>
  <c r="G107" i="212"/>
  <c r="P106" i="212"/>
  <c r="M106" i="212"/>
  <c r="J106" i="212"/>
  <c r="G106" i="212"/>
  <c r="P105" i="212"/>
  <c r="M105" i="212"/>
  <c r="J105" i="212"/>
  <c r="G105" i="212"/>
  <c r="P104" i="212"/>
  <c r="M104" i="212"/>
  <c r="J104" i="212"/>
  <c r="G104" i="212"/>
  <c r="P103" i="212"/>
  <c r="M103" i="212"/>
  <c r="G103" i="212"/>
  <c r="P102" i="212"/>
  <c r="M102" i="212"/>
  <c r="J102" i="212"/>
  <c r="G102" i="212"/>
  <c r="P101" i="212"/>
  <c r="M101" i="212"/>
  <c r="J101" i="212"/>
  <c r="G101" i="212"/>
  <c r="P100" i="212"/>
  <c r="M100" i="212"/>
  <c r="J100" i="212"/>
  <c r="G100" i="212"/>
  <c r="P99" i="212"/>
  <c r="M99" i="212"/>
  <c r="J99" i="212"/>
  <c r="G99" i="212"/>
  <c r="P98" i="212"/>
  <c r="M98" i="212"/>
  <c r="J98" i="212"/>
  <c r="G98" i="212"/>
  <c r="P97" i="212"/>
  <c r="M97" i="212"/>
  <c r="J97" i="212"/>
  <c r="G97" i="212"/>
  <c r="P96" i="212"/>
  <c r="M96" i="212"/>
  <c r="J96" i="212"/>
  <c r="G96" i="212"/>
  <c r="P95" i="212"/>
  <c r="M95" i="212"/>
  <c r="J95" i="212"/>
  <c r="G95" i="212"/>
  <c r="P94" i="212"/>
  <c r="M94" i="212"/>
  <c r="J94" i="212"/>
  <c r="G94" i="212"/>
  <c r="P93" i="212"/>
  <c r="M93" i="212"/>
  <c r="J93" i="212"/>
  <c r="G93" i="212"/>
  <c r="P92" i="212"/>
  <c r="M92" i="212"/>
  <c r="J92" i="212"/>
  <c r="G92" i="212"/>
  <c r="P91" i="212"/>
  <c r="M91" i="212"/>
  <c r="J91" i="212"/>
  <c r="G91" i="212"/>
  <c r="P90" i="212"/>
  <c r="M90" i="212"/>
  <c r="J90" i="212"/>
  <c r="G90" i="212"/>
  <c r="P89" i="212"/>
  <c r="M89" i="212"/>
  <c r="J89" i="212"/>
  <c r="G89" i="212"/>
  <c r="P88" i="212"/>
  <c r="M88" i="212"/>
  <c r="J88" i="212"/>
  <c r="G88" i="212"/>
  <c r="P87" i="212"/>
  <c r="M87" i="212"/>
  <c r="J87" i="212"/>
  <c r="G87" i="212"/>
  <c r="P86" i="212"/>
  <c r="M86" i="212"/>
  <c r="J86" i="212"/>
  <c r="G86" i="212"/>
  <c r="P85" i="212"/>
  <c r="M85" i="212"/>
  <c r="J85" i="212"/>
  <c r="G85" i="212"/>
  <c r="P84" i="212"/>
  <c r="M84" i="212"/>
  <c r="J84" i="212"/>
  <c r="G84" i="212"/>
  <c r="P83" i="212"/>
  <c r="M83" i="212"/>
  <c r="J83" i="212"/>
  <c r="G83" i="212"/>
  <c r="P82" i="212"/>
  <c r="M82" i="212"/>
  <c r="J82" i="212"/>
  <c r="G82" i="212"/>
  <c r="P81" i="212"/>
  <c r="M81" i="212"/>
  <c r="J81" i="212"/>
  <c r="G81" i="212"/>
  <c r="P80" i="212"/>
  <c r="M80" i="212"/>
  <c r="J80" i="212"/>
  <c r="G80" i="212"/>
  <c r="P79" i="212"/>
  <c r="M79" i="212"/>
  <c r="J79" i="212"/>
  <c r="G79" i="212"/>
  <c r="P78" i="212"/>
  <c r="M78" i="212"/>
  <c r="J78" i="212"/>
  <c r="G78" i="212"/>
  <c r="P77" i="212"/>
  <c r="M77" i="212"/>
  <c r="J77" i="212"/>
  <c r="G77" i="212"/>
  <c r="P76" i="212"/>
  <c r="M76" i="212"/>
  <c r="J76" i="212"/>
  <c r="G76" i="212"/>
  <c r="P75" i="212"/>
  <c r="M75" i="212"/>
  <c r="J75" i="212"/>
  <c r="G75" i="212"/>
  <c r="P74" i="212"/>
  <c r="M74" i="212"/>
  <c r="J74" i="212"/>
  <c r="G74" i="212"/>
  <c r="P73" i="212"/>
  <c r="M73" i="212"/>
  <c r="J73" i="212"/>
  <c r="G73" i="212"/>
  <c r="P72" i="212"/>
  <c r="M72" i="212"/>
  <c r="J72" i="212"/>
  <c r="G72" i="212"/>
  <c r="P71" i="212"/>
  <c r="M71" i="212"/>
  <c r="J71" i="212"/>
  <c r="G71" i="212"/>
  <c r="P70" i="212"/>
  <c r="M70" i="212"/>
  <c r="J70" i="212"/>
  <c r="G70" i="212"/>
  <c r="P69" i="212"/>
  <c r="M69" i="212"/>
  <c r="J69" i="212"/>
  <c r="G69" i="212"/>
  <c r="P68" i="212"/>
  <c r="M68" i="212"/>
  <c r="J68" i="212"/>
  <c r="G68" i="212"/>
  <c r="P67" i="212"/>
  <c r="M67" i="212"/>
  <c r="J67" i="212"/>
  <c r="G67" i="212"/>
  <c r="P66" i="212"/>
  <c r="M66" i="212"/>
  <c r="J66" i="212"/>
  <c r="G66" i="212"/>
  <c r="P65" i="212"/>
  <c r="M65" i="212"/>
  <c r="J65" i="212"/>
  <c r="G65" i="212"/>
  <c r="P64" i="212"/>
  <c r="M64" i="212"/>
  <c r="J64" i="212"/>
  <c r="G64" i="212"/>
  <c r="P63" i="212"/>
  <c r="M63" i="212"/>
  <c r="J63" i="212"/>
  <c r="G63" i="212"/>
  <c r="P62" i="212"/>
  <c r="M62" i="212"/>
  <c r="J62" i="212"/>
  <c r="G62" i="212"/>
  <c r="P61" i="212"/>
  <c r="M61" i="212"/>
  <c r="J61" i="212"/>
  <c r="G61" i="212"/>
  <c r="P60" i="212"/>
  <c r="M60" i="212"/>
  <c r="J60" i="212"/>
  <c r="G60" i="212"/>
  <c r="P59" i="212"/>
  <c r="M59" i="212"/>
  <c r="J59" i="212"/>
  <c r="G59" i="212"/>
  <c r="P58" i="212"/>
  <c r="M58" i="212"/>
  <c r="J58" i="212"/>
  <c r="G58" i="212"/>
  <c r="P57" i="212"/>
  <c r="M57" i="212"/>
  <c r="J57" i="212"/>
  <c r="G57" i="212"/>
  <c r="P56" i="212"/>
  <c r="M56" i="212"/>
  <c r="J56" i="212"/>
  <c r="G56" i="212"/>
  <c r="P55" i="212"/>
  <c r="M55" i="212"/>
  <c r="J55" i="212"/>
  <c r="G55" i="212"/>
  <c r="P54" i="212"/>
  <c r="M54" i="212"/>
  <c r="J54" i="212"/>
  <c r="G54" i="212"/>
  <c r="P53" i="212"/>
  <c r="M53" i="212"/>
  <c r="J53" i="212"/>
  <c r="G53" i="212"/>
  <c r="P52" i="212"/>
  <c r="M52" i="212"/>
  <c r="J52" i="212"/>
  <c r="G52" i="212"/>
  <c r="P51" i="212"/>
  <c r="M51" i="212"/>
  <c r="J51" i="212"/>
  <c r="G51" i="212"/>
  <c r="P50" i="212"/>
  <c r="M50" i="212"/>
  <c r="J50" i="212"/>
  <c r="G50" i="212"/>
  <c r="P49" i="212"/>
  <c r="M49" i="212"/>
  <c r="J49" i="212"/>
  <c r="G49" i="212"/>
  <c r="P48" i="212"/>
  <c r="M48" i="212"/>
  <c r="J48" i="212"/>
  <c r="G48" i="212"/>
  <c r="P47" i="212"/>
  <c r="M47" i="212"/>
  <c r="J47" i="212"/>
  <c r="G47" i="212"/>
  <c r="P46" i="212"/>
  <c r="M46" i="212"/>
  <c r="J46" i="212"/>
  <c r="G46" i="212"/>
  <c r="P45" i="212"/>
  <c r="M45" i="212"/>
  <c r="J45" i="212"/>
  <c r="G45" i="212"/>
  <c r="P44" i="212"/>
  <c r="M44" i="212"/>
  <c r="J44" i="212"/>
  <c r="G44" i="212"/>
  <c r="P43" i="212"/>
  <c r="M43" i="212"/>
  <c r="J43" i="212"/>
  <c r="G43" i="212"/>
  <c r="P42" i="212"/>
  <c r="M42" i="212"/>
  <c r="J42" i="212"/>
  <c r="G42" i="212"/>
  <c r="P41" i="212"/>
  <c r="M41" i="212"/>
  <c r="J41" i="212"/>
  <c r="G41" i="212"/>
  <c r="P40" i="212"/>
  <c r="M40" i="212"/>
  <c r="J40" i="212"/>
  <c r="G40" i="212"/>
  <c r="P39" i="212"/>
  <c r="M39" i="212"/>
  <c r="J39" i="212"/>
  <c r="G39" i="212"/>
  <c r="P38" i="212"/>
  <c r="M38" i="212"/>
  <c r="J38" i="212"/>
  <c r="G38" i="212"/>
  <c r="P37" i="212"/>
  <c r="M37" i="212"/>
  <c r="J37" i="212"/>
  <c r="G37" i="212"/>
  <c r="P36" i="212"/>
  <c r="M36" i="212"/>
  <c r="J36" i="212"/>
  <c r="G36" i="212"/>
  <c r="P35" i="212"/>
  <c r="M35" i="212"/>
  <c r="J35" i="212"/>
  <c r="G35" i="212"/>
  <c r="P34" i="212"/>
  <c r="M34" i="212"/>
  <c r="J34" i="212"/>
  <c r="G34" i="212"/>
  <c r="P33" i="212"/>
  <c r="M33" i="212"/>
  <c r="J33" i="212"/>
  <c r="G33" i="212"/>
  <c r="P32" i="212"/>
  <c r="M32" i="212"/>
  <c r="J32" i="212"/>
  <c r="G32" i="212"/>
  <c r="P31" i="212"/>
  <c r="M31" i="212"/>
  <c r="J31" i="212"/>
  <c r="G31" i="212"/>
  <c r="P30" i="212"/>
  <c r="M30" i="212"/>
  <c r="J30" i="212"/>
  <c r="G30" i="212"/>
  <c r="P29" i="212"/>
  <c r="M29" i="212"/>
  <c r="J29" i="212"/>
  <c r="G29" i="212"/>
  <c r="P28" i="212"/>
  <c r="M28" i="212"/>
  <c r="J28" i="212"/>
  <c r="G28" i="212"/>
  <c r="P27" i="212"/>
  <c r="M27" i="212"/>
  <c r="J27" i="212"/>
  <c r="G27" i="212"/>
  <c r="P26" i="212"/>
  <c r="M26" i="212"/>
  <c r="J26" i="212"/>
  <c r="G26" i="212"/>
  <c r="P25" i="212"/>
  <c r="M25" i="212"/>
  <c r="J25" i="212"/>
  <c r="G25" i="212"/>
  <c r="P24" i="212"/>
  <c r="M24" i="212"/>
  <c r="J24" i="212"/>
  <c r="G24" i="212"/>
  <c r="P23" i="212"/>
  <c r="M23" i="212"/>
  <c r="J23" i="212"/>
  <c r="G23" i="212"/>
  <c r="P22" i="212"/>
  <c r="M22" i="212"/>
  <c r="J22" i="212"/>
  <c r="G22" i="212"/>
  <c r="P21" i="212"/>
  <c r="M21" i="212"/>
  <c r="J21" i="212"/>
  <c r="G21" i="212"/>
  <c r="P20" i="212"/>
  <c r="M20" i="212"/>
  <c r="J20" i="212"/>
  <c r="G20" i="212"/>
  <c r="I14" i="212"/>
  <c r="H14" i="212"/>
  <c r="D13" i="212"/>
  <c r="D12" i="212"/>
  <c r="P169" i="210"/>
  <c r="P168" i="210"/>
  <c r="M175" i="210"/>
  <c r="J208" i="210"/>
  <c r="J120" i="210"/>
  <c r="J106" i="208"/>
  <c r="J108" i="209"/>
  <c r="D228" i="210"/>
  <c r="D227" i="210"/>
  <c r="D226" i="210"/>
  <c r="D225" i="210"/>
  <c r="D224" i="210"/>
  <c r="D223" i="210"/>
  <c r="D222" i="210"/>
  <c r="D221" i="210"/>
  <c r="D220" i="210"/>
  <c r="D219" i="210"/>
  <c r="D218" i="210"/>
  <c r="D217" i="210"/>
  <c r="D216" i="210"/>
  <c r="D215" i="210"/>
  <c r="D214" i="210"/>
  <c r="D213" i="210"/>
  <c r="D212" i="210"/>
  <c r="D211" i="210"/>
  <c r="D210" i="210"/>
  <c r="D209" i="210"/>
  <c r="D208" i="210"/>
  <c r="D207" i="210"/>
  <c r="D206" i="210"/>
  <c r="D205" i="210"/>
  <c r="D204" i="210"/>
  <c r="D203" i="210"/>
  <c r="D202" i="210"/>
  <c r="D201" i="210"/>
  <c r="D200" i="210"/>
  <c r="D199" i="210"/>
  <c r="D198" i="210"/>
  <c r="D197" i="210"/>
  <c r="D196" i="210"/>
  <c r="D195" i="210"/>
  <c r="D194" i="210"/>
  <c r="D193" i="210"/>
  <c r="D192" i="210"/>
  <c r="D191" i="210"/>
  <c r="D190" i="210"/>
  <c r="D189" i="210"/>
  <c r="D188" i="210"/>
  <c r="D187" i="210"/>
  <c r="D186" i="210"/>
  <c r="D185" i="210"/>
  <c r="D184" i="210"/>
  <c r="D183" i="210"/>
  <c r="D182" i="210"/>
  <c r="D181" i="210"/>
  <c r="D180" i="210"/>
  <c r="D179" i="210"/>
  <c r="D178" i="210"/>
  <c r="D177" i="210"/>
  <c r="D176" i="210"/>
  <c r="D175" i="210"/>
  <c r="D174" i="210"/>
  <c r="D173" i="210"/>
  <c r="D172" i="210"/>
  <c r="D171" i="210"/>
  <c r="D170" i="210"/>
  <c r="D169" i="210"/>
  <c r="D168" i="210"/>
  <c r="D167" i="210"/>
  <c r="D166" i="210"/>
  <c r="D165" i="210"/>
  <c r="D164" i="210"/>
  <c r="D163" i="210"/>
  <c r="D162" i="210"/>
  <c r="D161" i="210"/>
  <c r="D160" i="210"/>
  <c r="D159" i="210"/>
  <c r="D158" i="210"/>
  <c r="D157" i="210"/>
  <c r="D156" i="210"/>
  <c r="D155" i="210"/>
  <c r="D154" i="210"/>
  <c r="D153" i="210"/>
  <c r="D152" i="210"/>
  <c r="D151" i="210"/>
  <c r="D150" i="210"/>
  <c r="D149" i="210"/>
  <c r="D148" i="210"/>
  <c r="D147" i="210"/>
  <c r="D146" i="210"/>
  <c r="D145" i="210"/>
  <c r="D144" i="210"/>
  <c r="D143" i="210"/>
  <c r="D142" i="210"/>
  <c r="D141" i="210"/>
  <c r="D140" i="210"/>
  <c r="D139" i="210"/>
  <c r="D138" i="210"/>
  <c r="D137" i="210"/>
  <c r="D136" i="210"/>
  <c r="D135" i="210"/>
  <c r="D134" i="210"/>
  <c r="D133" i="210"/>
  <c r="D132" i="210"/>
  <c r="D131" i="210"/>
  <c r="D130" i="210"/>
  <c r="D129" i="210"/>
  <c r="D128" i="210"/>
  <c r="D127" i="210"/>
  <c r="D126" i="210"/>
  <c r="D125" i="210"/>
  <c r="D124" i="210"/>
  <c r="D123" i="210"/>
  <c r="D122" i="210"/>
  <c r="D121" i="210"/>
  <c r="D120" i="210"/>
  <c r="D119" i="210"/>
  <c r="D118" i="210"/>
  <c r="D117" i="210"/>
  <c r="D116" i="210"/>
  <c r="D115" i="210"/>
  <c r="D114" i="210"/>
  <c r="D113" i="210"/>
  <c r="D112" i="210"/>
  <c r="D111" i="210"/>
  <c r="D110" i="210"/>
  <c r="D109" i="210"/>
  <c r="D108" i="210"/>
  <c r="D107" i="210"/>
  <c r="D106" i="210"/>
  <c r="D105" i="210"/>
  <c r="D104" i="210"/>
  <c r="D103" i="210"/>
  <c r="D102" i="210"/>
  <c r="D101" i="210"/>
  <c r="D100" i="210"/>
  <c r="D99" i="210"/>
  <c r="D98" i="210"/>
  <c r="D97" i="210"/>
  <c r="D96" i="210"/>
  <c r="D95" i="210"/>
  <c r="D94" i="210"/>
  <c r="D93" i="210"/>
  <c r="D92" i="210"/>
  <c r="D91" i="210"/>
  <c r="D90" i="210"/>
  <c r="D89" i="210"/>
  <c r="D88" i="210"/>
  <c r="D87" i="210"/>
  <c r="D86" i="210"/>
  <c r="D85" i="210"/>
  <c r="D84" i="210"/>
  <c r="D83" i="210"/>
  <c r="D82" i="210"/>
  <c r="D81" i="210"/>
  <c r="D80" i="210"/>
  <c r="D79" i="210"/>
  <c r="D78" i="210"/>
  <c r="D77" i="210"/>
  <c r="D76" i="210"/>
  <c r="D75" i="210"/>
  <c r="D74" i="210"/>
  <c r="D73" i="210"/>
  <c r="D72" i="210"/>
  <c r="D71" i="210"/>
  <c r="D70" i="210"/>
  <c r="D69" i="210"/>
  <c r="D68" i="210"/>
  <c r="D67" i="210"/>
  <c r="D66" i="210"/>
  <c r="D65" i="210"/>
  <c r="D64" i="210"/>
  <c r="D63" i="210"/>
  <c r="D62" i="210"/>
  <c r="D61" i="210"/>
  <c r="D60" i="210"/>
  <c r="D59" i="210"/>
  <c r="D58" i="210"/>
  <c r="D57" i="210"/>
  <c r="D56" i="210"/>
  <c r="D55" i="210"/>
  <c r="D54" i="210"/>
  <c r="D53" i="210"/>
  <c r="D52" i="210"/>
  <c r="D51" i="210"/>
  <c r="D50" i="210"/>
  <c r="D49" i="210"/>
  <c r="D48" i="210"/>
  <c r="D47" i="210"/>
  <c r="D46" i="210"/>
  <c r="D45" i="210"/>
  <c r="D44" i="210"/>
  <c r="D43" i="210"/>
  <c r="D42" i="210"/>
  <c r="D41" i="210"/>
  <c r="D40" i="210"/>
  <c r="D39" i="210"/>
  <c r="D38" i="210"/>
  <c r="D37" i="210"/>
  <c r="D36" i="210"/>
  <c r="D35" i="210"/>
  <c r="D34" i="210"/>
  <c r="D33" i="210"/>
  <c r="D32" i="210"/>
  <c r="D31" i="210"/>
  <c r="D30" i="210"/>
  <c r="D29" i="210"/>
  <c r="D28" i="210"/>
  <c r="D27" i="210"/>
  <c r="D26" i="210"/>
  <c r="D25" i="210"/>
  <c r="D24" i="210"/>
  <c r="D23" i="210"/>
  <c r="D22" i="210"/>
  <c r="D21" i="210"/>
  <c r="D20" i="210"/>
  <c r="D228" i="209"/>
  <c r="D227" i="209"/>
  <c r="D226" i="209"/>
  <c r="D225" i="209"/>
  <c r="D224" i="209"/>
  <c r="D223" i="209"/>
  <c r="D222" i="209"/>
  <c r="D221" i="209"/>
  <c r="D220" i="209"/>
  <c r="D219" i="209"/>
  <c r="D218" i="209"/>
  <c r="D217" i="209"/>
  <c r="D216" i="209"/>
  <c r="D215" i="209"/>
  <c r="D214" i="209"/>
  <c r="D213" i="209"/>
  <c r="D212" i="209"/>
  <c r="D211" i="209"/>
  <c r="D210" i="209"/>
  <c r="D209" i="209"/>
  <c r="D208" i="209"/>
  <c r="D207" i="209"/>
  <c r="D206" i="209"/>
  <c r="D205" i="209"/>
  <c r="D204" i="209"/>
  <c r="D203" i="209"/>
  <c r="D202" i="209"/>
  <c r="D201" i="209"/>
  <c r="D200" i="209"/>
  <c r="D199" i="209"/>
  <c r="D198" i="209"/>
  <c r="D197" i="209"/>
  <c r="D196" i="209"/>
  <c r="D195" i="209"/>
  <c r="D194" i="209"/>
  <c r="D193" i="209"/>
  <c r="D192" i="209"/>
  <c r="D191" i="209"/>
  <c r="D190" i="209"/>
  <c r="D189" i="209"/>
  <c r="D188" i="209"/>
  <c r="D187" i="209"/>
  <c r="D186" i="209"/>
  <c r="D185" i="209"/>
  <c r="D184" i="209"/>
  <c r="D183" i="209"/>
  <c r="D182" i="209"/>
  <c r="D181" i="209"/>
  <c r="D180" i="209"/>
  <c r="D179" i="209"/>
  <c r="D178" i="209"/>
  <c r="D177" i="209"/>
  <c r="D176" i="209"/>
  <c r="D175" i="209"/>
  <c r="D174" i="209"/>
  <c r="D173" i="209"/>
  <c r="D172" i="209"/>
  <c r="D171" i="209"/>
  <c r="D170" i="209"/>
  <c r="D169" i="209"/>
  <c r="D168" i="209"/>
  <c r="D167" i="209"/>
  <c r="D166" i="209"/>
  <c r="D165" i="209"/>
  <c r="D164" i="209"/>
  <c r="D163" i="209"/>
  <c r="D162" i="209"/>
  <c r="D161" i="209"/>
  <c r="D160" i="209"/>
  <c r="D159" i="209"/>
  <c r="D158" i="209"/>
  <c r="D157" i="209"/>
  <c r="D156" i="209"/>
  <c r="D155" i="209"/>
  <c r="D154" i="209"/>
  <c r="D153" i="209"/>
  <c r="D152" i="209"/>
  <c r="D151" i="209"/>
  <c r="D150" i="209"/>
  <c r="D149" i="209"/>
  <c r="D148" i="209"/>
  <c r="D147" i="209"/>
  <c r="D146" i="209"/>
  <c r="D145" i="209"/>
  <c r="D144" i="209"/>
  <c r="D143" i="209"/>
  <c r="D142" i="209"/>
  <c r="D141" i="209"/>
  <c r="D140" i="209"/>
  <c r="D139" i="209"/>
  <c r="D138" i="209"/>
  <c r="D137" i="209"/>
  <c r="D136" i="209"/>
  <c r="D135" i="209"/>
  <c r="D134" i="209"/>
  <c r="D133" i="209"/>
  <c r="D132" i="209"/>
  <c r="D131" i="209"/>
  <c r="D130" i="209"/>
  <c r="D129" i="209"/>
  <c r="D128" i="209"/>
  <c r="D127" i="209"/>
  <c r="D126" i="209"/>
  <c r="D125" i="209"/>
  <c r="D124" i="209"/>
  <c r="D123" i="209"/>
  <c r="D122" i="209"/>
  <c r="D121" i="209"/>
  <c r="D120" i="209"/>
  <c r="D119" i="209"/>
  <c r="D118" i="209"/>
  <c r="D117" i="209"/>
  <c r="D116" i="209"/>
  <c r="D115" i="209"/>
  <c r="D114" i="209"/>
  <c r="D113" i="209"/>
  <c r="D112" i="209"/>
  <c r="D111" i="209"/>
  <c r="D110" i="209"/>
  <c r="D109" i="209"/>
  <c r="D108" i="209"/>
  <c r="D107" i="209"/>
  <c r="D106" i="209"/>
  <c r="D105" i="209"/>
  <c r="D104" i="209"/>
  <c r="D103" i="209"/>
  <c r="D102" i="209"/>
  <c r="D101" i="209"/>
  <c r="D100" i="209"/>
  <c r="D99" i="209"/>
  <c r="D98" i="209"/>
  <c r="D97" i="209"/>
  <c r="D96" i="209"/>
  <c r="D95" i="209"/>
  <c r="D94" i="209"/>
  <c r="D93" i="209"/>
  <c r="D92" i="209"/>
  <c r="D91" i="209"/>
  <c r="D90" i="209"/>
  <c r="D89" i="209"/>
  <c r="D88" i="209"/>
  <c r="D87" i="209"/>
  <c r="D86" i="209"/>
  <c r="D85" i="209"/>
  <c r="D84" i="209"/>
  <c r="D83" i="209"/>
  <c r="D82" i="209"/>
  <c r="D81" i="209"/>
  <c r="D80" i="209"/>
  <c r="D79" i="209"/>
  <c r="D78" i="209"/>
  <c r="D77" i="209"/>
  <c r="D76" i="209"/>
  <c r="D75" i="209"/>
  <c r="D74" i="209"/>
  <c r="D73" i="209"/>
  <c r="D72" i="209"/>
  <c r="D71" i="209"/>
  <c r="D70" i="209"/>
  <c r="D69" i="209"/>
  <c r="D68" i="209"/>
  <c r="D67" i="209"/>
  <c r="D66" i="209"/>
  <c r="D65" i="209"/>
  <c r="D64" i="209"/>
  <c r="D63" i="209"/>
  <c r="D62" i="209"/>
  <c r="D61" i="209"/>
  <c r="D60" i="209"/>
  <c r="D59" i="209"/>
  <c r="D58" i="209"/>
  <c r="D57" i="209"/>
  <c r="D56" i="209"/>
  <c r="D55" i="209"/>
  <c r="D54" i="209"/>
  <c r="D53" i="209"/>
  <c r="D52" i="209"/>
  <c r="D51" i="209"/>
  <c r="D50" i="209"/>
  <c r="D49" i="209"/>
  <c r="D48" i="209"/>
  <c r="D47" i="209"/>
  <c r="D46" i="209"/>
  <c r="D45" i="209"/>
  <c r="D44" i="209"/>
  <c r="D43" i="209"/>
  <c r="D42" i="209"/>
  <c r="D41" i="209"/>
  <c r="D40" i="209"/>
  <c r="D39" i="209"/>
  <c r="D38" i="209"/>
  <c r="D37" i="209"/>
  <c r="D36" i="209"/>
  <c r="D35" i="209"/>
  <c r="D34" i="209"/>
  <c r="D33" i="209"/>
  <c r="D32" i="209"/>
  <c r="D31" i="209"/>
  <c r="D30" i="209"/>
  <c r="D29" i="209"/>
  <c r="D28" i="209"/>
  <c r="D27" i="209"/>
  <c r="D26" i="209"/>
  <c r="D25" i="209"/>
  <c r="D24" i="209"/>
  <c r="D23" i="209"/>
  <c r="D22" i="209"/>
  <c r="D21" i="209"/>
  <c r="D20" i="209"/>
  <c r="P228" i="210"/>
  <c r="M228" i="210"/>
  <c r="J228" i="210"/>
  <c r="G228" i="210"/>
  <c r="P227" i="210"/>
  <c r="M227" i="210"/>
  <c r="J227" i="210"/>
  <c r="G227" i="210"/>
  <c r="P226" i="210"/>
  <c r="M226" i="210"/>
  <c r="J226" i="210"/>
  <c r="G226" i="210"/>
  <c r="P225" i="210"/>
  <c r="M225" i="210"/>
  <c r="J225" i="210"/>
  <c r="G225" i="210"/>
  <c r="P224" i="210"/>
  <c r="M224" i="210"/>
  <c r="J224" i="210"/>
  <c r="G224" i="210"/>
  <c r="P223" i="210"/>
  <c r="M223" i="210"/>
  <c r="J223" i="210"/>
  <c r="G223" i="210"/>
  <c r="P222" i="210"/>
  <c r="M222" i="210"/>
  <c r="J222" i="210"/>
  <c r="G222" i="210"/>
  <c r="P221" i="210"/>
  <c r="M221" i="210"/>
  <c r="J221" i="210"/>
  <c r="G221" i="210"/>
  <c r="P220" i="210"/>
  <c r="M220" i="210"/>
  <c r="J220" i="210"/>
  <c r="G220" i="210"/>
  <c r="P219" i="210"/>
  <c r="M219" i="210"/>
  <c r="J219" i="210"/>
  <c r="G219" i="210"/>
  <c r="P218" i="210"/>
  <c r="M218" i="210"/>
  <c r="J218" i="210"/>
  <c r="G218" i="210"/>
  <c r="P217" i="210"/>
  <c r="M217" i="210"/>
  <c r="J217" i="210"/>
  <c r="G217" i="210"/>
  <c r="P216" i="210"/>
  <c r="M216" i="210"/>
  <c r="J216" i="210"/>
  <c r="G216" i="210"/>
  <c r="P215" i="210"/>
  <c r="M215" i="210"/>
  <c r="J215" i="210"/>
  <c r="G215" i="210"/>
  <c r="P214" i="210"/>
  <c r="M214" i="210"/>
  <c r="J214" i="210"/>
  <c r="G214" i="210"/>
  <c r="P213" i="210"/>
  <c r="M213" i="210"/>
  <c r="J213" i="210"/>
  <c r="G213" i="210"/>
  <c r="P212" i="210"/>
  <c r="M212" i="210"/>
  <c r="J212" i="210"/>
  <c r="G212" i="210"/>
  <c r="P211" i="210"/>
  <c r="M211" i="210"/>
  <c r="J211" i="210"/>
  <c r="G211" i="210"/>
  <c r="P210" i="210"/>
  <c r="M210" i="210"/>
  <c r="J210" i="210"/>
  <c r="G210" i="210"/>
  <c r="P209" i="210"/>
  <c r="M209" i="210"/>
  <c r="J209" i="210"/>
  <c r="G209" i="210"/>
  <c r="P208" i="210"/>
  <c r="M208" i="210"/>
  <c r="G208" i="210"/>
  <c r="P207" i="210"/>
  <c r="M207" i="210"/>
  <c r="J207" i="210"/>
  <c r="G207" i="210"/>
  <c r="P206" i="210"/>
  <c r="M206" i="210"/>
  <c r="J206" i="210"/>
  <c r="G206" i="210"/>
  <c r="P205" i="210"/>
  <c r="M205" i="210"/>
  <c r="J205" i="210"/>
  <c r="G205" i="210"/>
  <c r="P204" i="210"/>
  <c r="M204" i="210"/>
  <c r="J204" i="210"/>
  <c r="G204" i="210"/>
  <c r="P203" i="210"/>
  <c r="M203" i="210"/>
  <c r="J203" i="210"/>
  <c r="G203" i="210"/>
  <c r="P202" i="210"/>
  <c r="M202" i="210"/>
  <c r="J202" i="210"/>
  <c r="G202" i="210"/>
  <c r="P201" i="210"/>
  <c r="M201" i="210"/>
  <c r="J201" i="210"/>
  <c r="G201" i="210"/>
  <c r="P200" i="210"/>
  <c r="M200" i="210"/>
  <c r="J200" i="210"/>
  <c r="G200" i="210"/>
  <c r="P199" i="210"/>
  <c r="M199" i="210"/>
  <c r="J199" i="210"/>
  <c r="G199" i="210"/>
  <c r="P198" i="210"/>
  <c r="M198" i="210"/>
  <c r="J198" i="210"/>
  <c r="G198" i="210"/>
  <c r="P197" i="210"/>
  <c r="M197" i="210"/>
  <c r="J197" i="210"/>
  <c r="G197" i="210"/>
  <c r="P196" i="210"/>
  <c r="M196" i="210"/>
  <c r="J196" i="210"/>
  <c r="G196" i="210"/>
  <c r="P195" i="210"/>
  <c r="M195" i="210"/>
  <c r="J195" i="210"/>
  <c r="G195" i="210"/>
  <c r="P194" i="210"/>
  <c r="M194" i="210"/>
  <c r="J194" i="210"/>
  <c r="G194" i="210"/>
  <c r="P193" i="210"/>
  <c r="M193" i="210"/>
  <c r="J193" i="210"/>
  <c r="G193" i="210"/>
  <c r="P192" i="210"/>
  <c r="M192" i="210"/>
  <c r="J192" i="210"/>
  <c r="G192" i="210"/>
  <c r="P191" i="210"/>
  <c r="M191" i="210"/>
  <c r="J191" i="210"/>
  <c r="G191" i="210"/>
  <c r="P190" i="210"/>
  <c r="M190" i="210"/>
  <c r="J190" i="210"/>
  <c r="G190" i="210"/>
  <c r="P189" i="210"/>
  <c r="M189" i="210"/>
  <c r="J189" i="210"/>
  <c r="G189" i="210"/>
  <c r="P188" i="210"/>
  <c r="M188" i="210"/>
  <c r="J188" i="210"/>
  <c r="G188" i="210"/>
  <c r="P187" i="210"/>
  <c r="M187" i="210"/>
  <c r="J187" i="210"/>
  <c r="G187" i="210"/>
  <c r="P186" i="210"/>
  <c r="M186" i="210"/>
  <c r="J186" i="210"/>
  <c r="G186" i="210"/>
  <c r="P185" i="210"/>
  <c r="M185" i="210"/>
  <c r="J185" i="210"/>
  <c r="G185" i="210"/>
  <c r="P184" i="210"/>
  <c r="M184" i="210"/>
  <c r="J184" i="210"/>
  <c r="G184" i="210"/>
  <c r="P183" i="210"/>
  <c r="M183" i="210"/>
  <c r="J183" i="210"/>
  <c r="G183" i="210"/>
  <c r="P182" i="210"/>
  <c r="M182" i="210"/>
  <c r="J182" i="210"/>
  <c r="G182" i="210"/>
  <c r="P181" i="210"/>
  <c r="M181" i="210"/>
  <c r="J181" i="210"/>
  <c r="G181" i="210"/>
  <c r="P180" i="210"/>
  <c r="M180" i="210"/>
  <c r="J180" i="210"/>
  <c r="G180" i="210"/>
  <c r="P179" i="210"/>
  <c r="M179" i="210"/>
  <c r="J179" i="210"/>
  <c r="G179" i="210"/>
  <c r="P178" i="210"/>
  <c r="M178" i="210"/>
  <c r="J178" i="210"/>
  <c r="G178" i="210"/>
  <c r="P177" i="210"/>
  <c r="M177" i="210"/>
  <c r="J177" i="210"/>
  <c r="G177" i="210"/>
  <c r="P176" i="210"/>
  <c r="M176" i="210"/>
  <c r="J176" i="210"/>
  <c r="G176" i="210"/>
  <c r="P175" i="210"/>
  <c r="J175" i="210"/>
  <c r="G175" i="210"/>
  <c r="P174" i="210"/>
  <c r="M174" i="210"/>
  <c r="J174" i="210"/>
  <c r="G174" i="210"/>
  <c r="P173" i="210"/>
  <c r="M173" i="210"/>
  <c r="J173" i="210"/>
  <c r="G173" i="210"/>
  <c r="P172" i="210"/>
  <c r="M172" i="210"/>
  <c r="J172" i="210"/>
  <c r="G172" i="210"/>
  <c r="P171" i="210"/>
  <c r="M171" i="210"/>
  <c r="J171" i="210"/>
  <c r="G171" i="210"/>
  <c r="P170" i="210"/>
  <c r="M170" i="210"/>
  <c r="J170" i="210"/>
  <c r="G170" i="210"/>
  <c r="M169" i="210"/>
  <c r="J169" i="210"/>
  <c r="G169" i="210"/>
  <c r="M168" i="210"/>
  <c r="J168" i="210"/>
  <c r="G168" i="210"/>
  <c r="P167" i="210"/>
  <c r="M167" i="210"/>
  <c r="J167" i="210"/>
  <c r="G167" i="210"/>
  <c r="P166" i="210"/>
  <c r="M166" i="210"/>
  <c r="J166" i="210"/>
  <c r="G166" i="210"/>
  <c r="P165" i="210"/>
  <c r="M165" i="210"/>
  <c r="J165" i="210"/>
  <c r="G165" i="210"/>
  <c r="P164" i="210"/>
  <c r="M164" i="210"/>
  <c r="J164" i="210"/>
  <c r="G164" i="210"/>
  <c r="P163" i="210"/>
  <c r="M163" i="210"/>
  <c r="J163" i="210"/>
  <c r="G163" i="210"/>
  <c r="P162" i="210"/>
  <c r="M162" i="210"/>
  <c r="J162" i="210"/>
  <c r="G162" i="210"/>
  <c r="P161" i="210"/>
  <c r="M161" i="210"/>
  <c r="J161" i="210"/>
  <c r="G161" i="210"/>
  <c r="P160" i="210"/>
  <c r="M160" i="210"/>
  <c r="J160" i="210"/>
  <c r="G160" i="210"/>
  <c r="P159" i="210"/>
  <c r="M159" i="210"/>
  <c r="J159" i="210"/>
  <c r="G159" i="210"/>
  <c r="P158" i="210"/>
  <c r="M158" i="210"/>
  <c r="J158" i="210"/>
  <c r="G158" i="210"/>
  <c r="P157" i="210"/>
  <c r="M157" i="210"/>
  <c r="J157" i="210"/>
  <c r="G157" i="210"/>
  <c r="P156" i="210"/>
  <c r="M156" i="210"/>
  <c r="J156" i="210"/>
  <c r="G156" i="210"/>
  <c r="P155" i="210"/>
  <c r="M155" i="210"/>
  <c r="J155" i="210"/>
  <c r="G155" i="210"/>
  <c r="P154" i="210"/>
  <c r="M154" i="210"/>
  <c r="J154" i="210"/>
  <c r="G154" i="210"/>
  <c r="P153" i="210"/>
  <c r="M153" i="210"/>
  <c r="J153" i="210"/>
  <c r="G153" i="210"/>
  <c r="P152" i="210"/>
  <c r="M152" i="210"/>
  <c r="J152" i="210"/>
  <c r="G152" i="210"/>
  <c r="P151" i="210"/>
  <c r="M151" i="210"/>
  <c r="J151" i="210"/>
  <c r="G151" i="210"/>
  <c r="P150" i="210"/>
  <c r="M150" i="210"/>
  <c r="J150" i="210"/>
  <c r="G150" i="210"/>
  <c r="P149" i="210"/>
  <c r="M149" i="210"/>
  <c r="J149" i="210"/>
  <c r="G149" i="210"/>
  <c r="P148" i="210"/>
  <c r="M148" i="210"/>
  <c r="J148" i="210"/>
  <c r="G148" i="210"/>
  <c r="P147" i="210"/>
  <c r="M147" i="210"/>
  <c r="J147" i="210"/>
  <c r="G147" i="210"/>
  <c r="P146" i="210"/>
  <c r="M146" i="210"/>
  <c r="J146" i="210"/>
  <c r="G146" i="210"/>
  <c r="P145" i="210"/>
  <c r="M145" i="210"/>
  <c r="J145" i="210"/>
  <c r="G145" i="210"/>
  <c r="P144" i="210"/>
  <c r="M144" i="210"/>
  <c r="J144" i="210"/>
  <c r="G144" i="210"/>
  <c r="P143" i="210"/>
  <c r="M143" i="210"/>
  <c r="J143" i="210"/>
  <c r="G143" i="210"/>
  <c r="P142" i="210"/>
  <c r="M142" i="210"/>
  <c r="J142" i="210"/>
  <c r="G142" i="210"/>
  <c r="P141" i="210"/>
  <c r="M141" i="210"/>
  <c r="J141" i="210"/>
  <c r="G141" i="210"/>
  <c r="P140" i="210"/>
  <c r="M140" i="210"/>
  <c r="J140" i="210"/>
  <c r="G140" i="210"/>
  <c r="P139" i="210"/>
  <c r="M139" i="210"/>
  <c r="J139" i="210"/>
  <c r="G139" i="210"/>
  <c r="P138" i="210"/>
  <c r="M138" i="210"/>
  <c r="J138" i="210"/>
  <c r="G138" i="210"/>
  <c r="P137" i="210"/>
  <c r="M137" i="210"/>
  <c r="J137" i="210"/>
  <c r="G137" i="210"/>
  <c r="P136" i="210"/>
  <c r="M136" i="210"/>
  <c r="J136" i="210"/>
  <c r="G136" i="210"/>
  <c r="P135" i="210"/>
  <c r="M135" i="210"/>
  <c r="J135" i="210"/>
  <c r="G135" i="210"/>
  <c r="P134" i="210"/>
  <c r="M134" i="210"/>
  <c r="J134" i="210"/>
  <c r="G134" i="210"/>
  <c r="P133" i="210"/>
  <c r="M133" i="210"/>
  <c r="J133" i="210"/>
  <c r="G133" i="210"/>
  <c r="P132" i="210"/>
  <c r="M132" i="210"/>
  <c r="J132" i="210"/>
  <c r="G132" i="210"/>
  <c r="P131" i="210"/>
  <c r="M131" i="210"/>
  <c r="J131" i="210"/>
  <c r="G131" i="210"/>
  <c r="P130" i="210"/>
  <c r="M130" i="210"/>
  <c r="J130" i="210"/>
  <c r="G130" i="210"/>
  <c r="P129" i="210"/>
  <c r="M129" i="210"/>
  <c r="J129" i="210"/>
  <c r="G129" i="210"/>
  <c r="P128" i="210"/>
  <c r="M128" i="210"/>
  <c r="J128" i="210"/>
  <c r="G128" i="210"/>
  <c r="P127" i="210"/>
  <c r="M127" i="210"/>
  <c r="J127" i="210"/>
  <c r="G127" i="210"/>
  <c r="P126" i="210"/>
  <c r="M126" i="210"/>
  <c r="J126" i="210"/>
  <c r="G126" i="210"/>
  <c r="P125" i="210"/>
  <c r="M125" i="210"/>
  <c r="J125" i="210"/>
  <c r="G125" i="210"/>
  <c r="P124" i="210"/>
  <c r="M124" i="210"/>
  <c r="J124" i="210"/>
  <c r="G124" i="210"/>
  <c r="P123" i="210"/>
  <c r="M123" i="210"/>
  <c r="J123" i="210"/>
  <c r="G123" i="210"/>
  <c r="P122" i="210"/>
  <c r="M122" i="210"/>
  <c r="J122" i="210"/>
  <c r="G122" i="210"/>
  <c r="P121" i="210"/>
  <c r="M121" i="210"/>
  <c r="J121" i="210"/>
  <c r="G121" i="210"/>
  <c r="P120" i="210"/>
  <c r="M120" i="210"/>
  <c r="G120" i="210"/>
  <c r="P119" i="210"/>
  <c r="M119" i="210"/>
  <c r="J119" i="210"/>
  <c r="G119" i="210"/>
  <c r="P118" i="210"/>
  <c r="M118" i="210"/>
  <c r="J118" i="210"/>
  <c r="G118" i="210"/>
  <c r="P117" i="210"/>
  <c r="M117" i="210"/>
  <c r="J117" i="210"/>
  <c r="G117" i="210"/>
  <c r="P116" i="210"/>
  <c r="M116" i="210"/>
  <c r="J116" i="210"/>
  <c r="G116" i="210"/>
  <c r="P115" i="210"/>
  <c r="M115" i="210"/>
  <c r="J115" i="210"/>
  <c r="G115" i="210"/>
  <c r="P114" i="210"/>
  <c r="M114" i="210"/>
  <c r="J114" i="210"/>
  <c r="G114" i="210"/>
  <c r="P113" i="210"/>
  <c r="M113" i="210"/>
  <c r="J113" i="210"/>
  <c r="G113" i="210"/>
  <c r="P112" i="210"/>
  <c r="M112" i="210"/>
  <c r="J112" i="210"/>
  <c r="G112" i="210"/>
  <c r="P111" i="210"/>
  <c r="M111" i="210"/>
  <c r="J111" i="210"/>
  <c r="G111" i="210"/>
  <c r="P110" i="210"/>
  <c r="M110" i="210"/>
  <c r="J110" i="210"/>
  <c r="G110" i="210"/>
  <c r="P109" i="210"/>
  <c r="M109" i="210"/>
  <c r="J109" i="210"/>
  <c r="G109" i="210"/>
  <c r="P108" i="210"/>
  <c r="M108" i="210"/>
  <c r="J108" i="210"/>
  <c r="G108" i="210"/>
  <c r="P107" i="210"/>
  <c r="M107" i="210"/>
  <c r="J107" i="210"/>
  <c r="G107" i="210"/>
  <c r="P106" i="210"/>
  <c r="M106" i="210"/>
  <c r="J106" i="210"/>
  <c r="G106" i="210"/>
  <c r="P105" i="210"/>
  <c r="M105" i="210"/>
  <c r="J105" i="210"/>
  <c r="G105" i="210"/>
  <c r="P104" i="210"/>
  <c r="M104" i="210"/>
  <c r="J104" i="210"/>
  <c r="G104" i="210"/>
  <c r="P103" i="210"/>
  <c r="M103" i="210"/>
  <c r="J103" i="210"/>
  <c r="G103" i="210"/>
  <c r="P102" i="210"/>
  <c r="M102" i="210"/>
  <c r="J102" i="210"/>
  <c r="G102" i="210"/>
  <c r="P101" i="210"/>
  <c r="M101" i="210"/>
  <c r="J101" i="210"/>
  <c r="G101" i="210"/>
  <c r="P100" i="210"/>
  <c r="M100" i="210"/>
  <c r="J100" i="210"/>
  <c r="G100" i="210"/>
  <c r="P99" i="210"/>
  <c r="M99" i="210"/>
  <c r="J99" i="210"/>
  <c r="G99" i="210"/>
  <c r="P98" i="210"/>
  <c r="M98" i="210"/>
  <c r="J98" i="210"/>
  <c r="G98" i="210"/>
  <c r="P97" i="210"/>
  <c r="M97" i="210"/>
  <c r="J97" i="210"/>
  <c r="G97" i="210"/>
  <c r="P96" i="210"/>
  <c r="M96" i="210"/>
  <c r="J96" i="210"/>
  <c r="G96" i="210"/>
  <c r="P95" i="210"/>
  <c r="M95" i="210"/>
  <c r="J95" i="210"/>
  <c r="G95" i="210"/>
  <c r="P94" i="210"/>
  <c r="M94" i="210"/>
  <c r="J94" i="210"/>
  <c r="G94" i="210"/>
  <c r="P93" i="210"/>
  <c r="M93" i="210"/>
  <c r="J93" i="210"/>
  <c r="G93" i="210"/>
  <c r="P92" i="210"/>
  <c r="M92" i="210"/>
  <c r="J92" i="210"/>
  <c r="G92" i="210"/>
  <c r="P91" i="210"/>
  <c r="M91" i="210"/>
  <c r="J91" i="210"/>
  <c r="G91" i="210"/>
  <c r="P90" i="210"/>
  <c r="M90" i="210"/>
  <c r="J90" i="210"/>
  <c r="G90" i="210"/>
  <c r="P89" i="210"/>
  <c r="M89" i="210"/>
  <c r="J89" i="210"/>
  <c r="G89" i="210"/>
  <c r="P88" i="210"/>
  <c r="M88" i="210"/>
  <c r="J88" i="210"/>
  <c r="G88" i="210"/>
  <c r="P87" i="210"/>
  <c r="M87" i="210"/>
  <c r="J87" i="210"/>
  <c r="G87" i="210"/>
  <c r="P86" i="210"/>
  <c r="M86" i="210"/>
  <c r="J86" i="210"/>
  <c r="G86" i="210"/>
  <c r="P85" i="210"/>
  <c r="M85" i="210"/>
  <c r="J85" i="210"/>
  <c r="G85" i="210"/>
  <c r="P84" i="210"/>
  <c r="M84" i="210"/>
  <c r="J84" i="210"/>
  <c r="G84" i="210"/>
  <c r="P83" i="210"/>
  <c r="M83" i="210"/>
  <c r="J83" i="210"/>
  <c r="G83" i="210"/>
  <c r="P82" i="210"/>
  <c r="M82" i="210"/>
  <c r="J82" i="210"/>
  <c r="G82" i="210"/>
  <c r="P81" i="210"/>
  <c r="M81" i="210"/>
  <c r="J81" i="210"/>
  <c r="G81" i="210"/>
  <c r="P80" i="210"/>
  <c r="M80" i="210"/>
  <c r="J80" i="210"/>
  <c r="G80" i="210"/>
  <c r="P79" i="210"/>
  <c r="M79" i="210"/>
  <c r="J79" i="210"/>
  <c r="G79" i="210"/>
  <c r="P78" i="210"/>
  <c r="M78" i="210"/>
  <c r="J78" i="210"/>
  <c r="G78" i="210"/>
  <c r="P77" i="210"/>
  <c r="M77" i="210"/>
  <c r="J77" i="210"/>
  <c r="G77" i="210"/>
  <c r="P76" i="210"/>
  <c r="M76" i="210"/>
  <c r="J76" i="210"/>
  <c r="G76" i="210"/>
  <c r="P75" i="210"/>
  <c r="M75" i="210"/>
  <c r="J75" i="210"/>
  <c r="G75" i="210"/>
  <c r="P74" i="210"/>
  <c r="M74" i="210"/>
  <c r="J74" i="210"/>
  <c r="G74" i="210"/>
  <c r="P73" i="210"/>
  <c r="M73" i="210"/>
  <c r="J73" i="210"/>
  <c r="G73" i="210"/>
  <c r="P72" i="210"/>
  <c r="M72" i="210"/>
  <c r="J72" i="210"/>
  <c r="G72" i="210"/>
  <c r="P71" i="210"/>
  <c r="M71" i="210"/>
  <c r="J71" i="210"/>
  <c r="G71" i="210"/>
  <c r="P70" i="210"/>
  <c r="M70" i="210"/>
  <c r="J70" i="210"/>
  <c r="G70" i="210"/>
  <c r="P69" i="210"/>
  <c r="M69" i="210"/>
  <c r="J69" i="210"/>
  <c r="G69" i="210"/>
  <c r="P68" i="210"/>
  <c r="M68" i="210"/>
  <c r="J68" i="210"/>
  <c r="G68" i="210"/>
  <c r="P67" i="210"/>
  <c r="M67" i="210"/>
  <c r="J67" i="210"/>
  <c r="G67" i="210"/>
  <c r="P66" i="210"/>
  <c r="M66" i="210"/>
  <c r="J66" i="210"/>
  <c r="G66" i="210"/>
  <c r="P65" i="210"/>
  <c r="M65" i="210"/>
  <c r="J65" i="210"/>
  <c r="G65" i="210"/>
  <c r="P64" i="210"/>
  <c r="M64" i="210"/>
  <c r="J64" i="210"/>
  <c r="G64" i="210"/>
  <c r="P63" i="210"/>
  <c r="M63" i="210"/>
  <c r="J63" i="210"/>
  <c r="G63" i="210"/>
  <c r="P62" i="210"/>
  <c r="M62" i="210"/>
  <c r="J62" i="210"/>
  <c r="G62" i="210"/>
  <c r="P61" i="210"/>
  <c r="M61" i="210"/>
  <c r="J61" i="210"/>
  <c r="G61" i="210"/>
  <c r="P60" i="210"/>
  <c r="M60" i="210"/>
  <c r="J60" i="210"/>
  <c r="G60" i="210"/>
  <c r="P59" i="210"/>
  <c r="M59" i="210"/>
  <c r="J59" i="210"/>
  <c r="G59" i="210"/>
  <c r="P58" i="210"/>
  <c r="M58" i="210"/>
  <c r="J58" i="210"/>
  <c r="G58" i="210"/>
  <c r="P57" i="210"/>
  <c r="M57" i="210"/>
  <c r="J57" i="210"/>
  <c r="G57" i="210"/>
  <c r="P56" i="210"/>
  <c r="M56" i="210"/>
  <c r="J56" i="210"/>
  <c r="G56" i="210"/>
  <c r="P55" i="210"/>
  <c r="M55" i="210"/>
  <c r="J55" i="210"/>
  <c r="G55" i="210"/>
  <c r="P54" i="210"/>
  <c r="M54" i="210"/>
  <c r="J54" i="210"/>
  <c r="G54" i="210"/>
  <c r="P53" i="210"/>
  <c r="M53" i="210"/>
  <c r="J53" i="210"/>
  <c r="G53" i="210"/>
  <c r="P52" i="210"/>
  <c r="M52" i="210"/>
  <c r="J52" i="210"/>
  <c r="G52" i="210"/>
  <c r="P51" i="210"/>
  <c r="M51" i="210"/>
  <c r="J51" i="210"/>
  <c r="G51" i="210"/>
  <c r="P50" i="210"/>
  <c r="M50" i="210"/>
  <c r="J50" i="210"/>
  <c r="G50" i="210"/>
  <c r="P49" i="210"/>
  <c r="M49" i="210"/>
  <c r="J49" i="210"/>
  <c r="G49" i="210"/>
  <c r="P48" i="210"/>
  <c r="M48" i="210"/>
  <c r="J48" i="210"/>
  <c r="G48" i="210"/>
  <c r="P47" i="210"/>
  <c r="M47" i="210"/>
  <c r="J47" i="210"/>
  <c r="G47" i="210"/>
  <c r="P46" i="210"/>
  <c r="M46" i="210"/>
  <c r="J46" i="210"/>
  <c r="G46" i="210"/>
  <c r="P45" i="210"/>
  <c r="M45" i="210"/>
  <c r="J45" i="210"/>
  <c r="G45" i="210"/>
  <c r="P44" i="210"/>
  <c r="M44" i="210"/>
  <c r="J44" i="210"/>
  <c r="G44" i="210"/>
  <c r="P43" i="210"/>
  <c r="M43" i="210"/>
  <c r="J43" i="210"/>
  <c r="G43" i="210"/>
  <c r="P42" i="210"/>
  <c r="M42" i="210"/>
  <c r="J42" i="210"/>
  <c r="G42" i="210"/>
  <c r="P41" i="210"/>
  <c r="M41" i="210"/>
  <c r="J41" i="210"/>
  <c r="G41" i="210"/>
  <c r="P40" i="210"/>
  <c r="M40" i="210"/>
  <c r="J40" i="210"/>
  <c r="G40" i="210"/>
  <c r="P39" i="210"/>
  <c r="M39" i="210"/>
  <c r="J39" i="210"/>
  <c r="G39" i="210"/>
  <c r="P38" i="210"/>
  <c r="M38" i="210"/>
  <c r="J38" i="210"/>
  <c r="G38" i="210"/>
  <c r="P37" i="210"/>
  <c r="M37" i="210"/>
  <c r="J37" i="210"/>
  <c r="G37" i="210"/>
  <c r="P36" i="210"/>
  <c r="M36" i="210"/>
  <c r="J36" i="210"/>
  <c r="G36" i="210"/>
  <c r="P35" i="210"/>
  <c r="M35" i="210"/>
  <c r="J35" i="210"/>
  <c r="G35" i="210"/>
  <c r="P34" i="210"/>
  <c r="M34" i="210"/>
  <c r="J34" i="210"/>
  <c r="G34" i="210"/>
  <c r="P33" i="210"/>
  <c r="M33" i="210"/>
  <c r="J33" i="210"/>
  <c r="G33" i="210"/>
  <c r="P32" i="210"/>
  <c r="M32" i="210"/>
  <c r="J32" i="210"/>
  <c r="G32" i="210"/>
  <c r="P31" i="210"/>
  <c r="M31" i="210"/>
  <c r="J31" i="210"/>
  <c r="G31" i="210"/>
  <c r="P30" i="210"/>
  <c r="M30" i="210"/>
  <c r="J30" i="210"/>
  <c r="G30" i="210"/>
  <c r="P29" i="210"/>
  <c r="M29" i="210"/>
  <c r="J29" i="210"/>
  <c r="G29" i="210"/>
  <c r="P28" i="210"/>
  <c r="M28" i="210"/>
  <c r="J28" i="210"/>
  <c r="G28" i="210"/>
  <c r="P27" i="210"/>
  <c r="M27" i="210"/>
  <c r="J27" i="210"/>
  <c r="G27" i="210"/>
  <c r="P26" i="210"/>
  <c r="M26" i="210"/>
  <c r="J26" i="210"/>
  <c r="G26" i="210"/>
  <c r="P25" i="210"/>
  <c r="M25" i="210"/>
  <c r="J25" i="210"/>
  <c r="G25" i="210"/>
  <c r="P24" i="210"/>
  <c r="M24" i="210"/>
  <c r="J24" i="210"/>
  <c r="G24" i="210"/>
  <c r="P23" i="210"/>
  <c r="M23" i="210"/>
  <c r="J23" i="210"/>
  <c r="G23" i="210"/>
  <c r="P22" i="210"/>
  <c r="M22" i="210"/>
  <c r="J22" i="210"/>
  <c r="G22" i="210"/>
  <c r="P21" i="210"/>
  <c r="M21" i="210"/>
  <c r="J21" i="210"/>
  <c r="G21" i="210"/>
  <c r="P20" i="210"/>
  <c r="M20" i="210"/>
  <c r="J20" i="210"/>
  <c r="G20" i="210"/>
  <c r="I14" i="210"/>
  <c r="H14" i="210"/>
  <c r="D13" i="210"/>
  <c r="D12" i="210"/>
  <c r="M221" i="209"/>
  <c r="P180" i="209"/>
  <c r="J197" i="209"/>
  <c r="M165" i="209"/>
  <c r="P228" i="209"/>
  <c r="M228" i="209"/>
  <c r="J228" i="209"/>
  <c r="G228" i="209"/>
  <c r="P227" i="209"/>
  <c r="M227" i="209"/>
  <c r="J227" i="209"/>
  <c r="G227" i="209"/>
  <c r="P226" i="209"/>
  <c r="M226" i="209"/>
  <c r="J226" i="209"/>
  <c r="G226" i="209"/>
  <c r="P225" i="209"/>
  <c r="M225" i="209"/>
  <c r="J225" i="209"/>
  <c r="G225" i="209"/>
  <c r="P224" i="209"/>
  <c r="M224" i="209"/>
  <c r="J224" i="209"/>
  <c r="G224" i="209"/>
  <c r="P223" i="209"/>
  <c r="M223" i="209"/>
  <c r="J223" i="209"/>
  <c r="G223" i="209"/>
  <c r="P222" i="209"/>
  <c r="M222" i="209"/>
  <c r="J222" i="209"/>
  <c r="G222" i="209"/>
  <c r="P221" i="209"/>
  <c r="J221" i="209"/>
  <c r="G221" i="209"/>
  <c r="P220" i="209"/>
  <c r="M220" i="209"/>
  <c r="J220" i="209"/>
  <c r="G220" i="209"/>
  <c r="P219" i="209"/>
  <c r="M219" i="209"/>
  <c r="J219" i="209"/>
  <c r="G219" i="209"/>
  <c r="P218" i="209"/>
  <c r="M218" i="209"/>
  <c r="J218" i="209"/>
  <c r="G218" i="209"/>
  <c r="P217" i="209"/>
  <c r="M217" i="209"/>
  <c r="J217" i="209"/>
  <c r="G217" i="209"/>
  <c r="P216" i="209"/>
  <c r="M216" i="209"/>
  <c r="J216" i="209"/>
  <c r="G216" i="209"/>
  <c r="P215" i="209"/>
  <c r="M215" i="209"/>
  <c r="J215" i="209"/>
  <c r="G215" i="209"/>
  <c r="P214" i="209"/>
  <c r="M214" i="209"/>
  <c r="J214" i="209"/>
  <c r="G214" i="209"/>
  <c r="P213" i="209"/>
  <c r="M213" i="209"/>
  <c r="J213" i="209"/>
  <c r="G213" i="209"/>
  <c r="P212" i="209"/>
  <c r="M212" i="209"/>
  <c r="J212" i="209"/>
  <c r="G212" i="209"/>
  <c r="P211" i="209"/>
  <c r="M211" i="209"/>
  <c r="J211" i="209"/>
  <c r="G211" i="209"/>
  <c r="P210" i="209"/>
  <c r="M210" i="209"/>
  <c r="J210" i="209"/>
  <c r="G210" i="209"/>
  <c r="P209" i="209"/>
  <c r="M209" i="209"/>
  <c r="J209" i="209"/>
  <c r="G209" i="209"/>
  <c r="P208" i="209"/>
  <c r="M208" i="209"/>
  <c r="J208" i="209"/>
  <c r="G208" i="209"/>
  <c r="P207" i="209"/>
  <c r="M207" i="209"/>
  <c r="J207" i="209"/>
  <c r="G207" i="209"/>
  <c r="P206" i="209"/>
  <c r="M206" i="209"/>
  <c r="J206" i="209"/>
  <c r="G206" i="209"/>
  <c r="P205" i="209"/>
  <c r="M205" i="209"/>
  <c r="J205" i="209"/>
  <c r="G205" i="209"/>
  <c r="P204" i="209"/>
  <c r="M204" i="209"/>
  <c r="J204" i="209"/>
  <c r="G204" i="209"/>
  <c r="P203" i="209"/>
  <c r="M203" i="209"/>
  <c r="J203" i="209"/>
  <c r="G203" i="209"/>
  <c r="P202" i="209"/>
  <c r="M202" i="209"/>
  <c r="J202" i="209"/>
  <c r="G202" i="209"/>
  <c r="P201" i="209"/>
  <c r="M201" i="209"/>
  <c r="J201" i="209"/>
  <c r="G201" i="209"/>
  <c r="P200" i="209"/>
  <c r="M200" i="209"/>
  <c r="J200" i="209"/>
  <c r="G200" i="209"/>
  <c r="P199" i="209"/>
  <c r="M199" i="209"/>
  <c r="J199" i="209"/>
  <c r="G199" i="209"/>
  <c r="P198" i="209"/>
  <c r="M198" i="209"/>
  <c r="J198" i="209"/>
  <c r="G198" i="209"/>
  <c r="P197" i="209"/>
  <c r="M197" i="209"/>
  <c r="G197" i="209"/>
  <c r="P196" i="209"/>
  <c r="M196" i="209"/>
  <c r="J196" i="209"/>
  <c r="G196" i="209"/>
  <c r="P195" i="209"/>
  <c r="M195" i="209"/>
  <c r="J195" i="209"/>
  <c r="G195" i="209"/>
  <c r="P194" i="209"/>
  <c r="M194" i="209"/>
  <c r="J194" i="209"/>
  <c r="G194" i="209"/>
  <c r="P193" i="209"/>
  <c r="M193" i="209"/>
  <c r="J193" i="209"/>
  <c r="G193" i="209"/>
  <c r="P192" i="209"/>
  <c r="M192" i="209"/>
  <c r="J192" i="209"/>
  <c r="G192" i="209"/>
  <c r="P191" i="209"/>
  <c r="M191" i="209"/>
  <c r="J191" i="209"/>
  <c r="G191" i="209"/>
  <c r="P190" i="209"/>
  <c r="M190" i="209"/>
  <c r="J190" i="209"/>
  <c r="G190" i="209"/>
  <c r="P189" i="209"/>
  <c r="M189" i="209"/>
  <c r="J189" i="209"/>
  <c r="G189" i="209"/>
  <c r="P188" i="209"/>
  <c r="M188" i="209"/>
  <c r="J188" i="209"/>
  <c r="G188" i="209"/>
  <c r="P187" i="209"/>
  <c r="M187" i="209"/>
  <c r="J187" i="209"/>
  <c r="G187" i="209"/>
  <c r="P186" i="209"/>
  <c r="M186" i="209"/>
  <c r="J186" i="209"/>
  <c r="G186" i="209"/>
  <c r="P185" i="209"/>
  <c r="M185" i="209"/>
  <c r="J185" i="209"/>
  <c r="G185" i="209"/>
  <c r="P184" i="209"/>
  <c r="M184" i="209"/>
  <c r="J184" i="209"/>
  <c r="G184" i="209"/>
  <c r="P183" i="209"/>
  <c r="M183" i="209"/>
  <c r="J183" i="209"/>
  <c r="G183" i="209"/>
  <c r="P182" i="209"/>
  <c r="M182" i="209"/>
  <c r="J182" i="209"/>
  <c r="G182" i="209"/>
  <c r="P181" i="209"/>
  <c r="M181" i="209"/>
  <c r="J181" i="209"/>
  <c r="G181" i="209"/>
  <c r="M180" i="209"/>
  <c r="J180" i="209"/>
  <c r="G180" i="209"/>
  <c r="P179" i="209"/>
  <c r="M179" i="209"/>
  <c r="J179" i="209"/>
  <c r="G179" i="209"/>
  <c r="P178" i="209"/>
  <c r="M178" i="209"/>
  <c r="J178" i="209"/>
  <c r="G178" i="209"/>
  <c r="P177" i="209"/>
  <c r="M177" i="209"/>
  <c r="J177" i="209"/>
  <c r="G177" i="209"/>
  <c r="P176" i="209"/>
  <c r="M176" i="209"/>
  <c r="J176" i="209"/>
  <c r="G176" i="209"/>
  <c r="P175" i="209"/>
  <c r="M175" i="209"/>
  <c r="J175" i="209"/>
  <c r="G175" i="209"/>
  <c r="P174" i="209"/>
  <c r="M174" i="209"/>
  <c r="J174" i="209"/>
  <c r="G174" i="209"/>
  <c r="P173" i="209"/>
  <c r="M173" i="209"/>
  <c r="J173" i="209"/>
  <c r="G173" i="209"/>
  <c r="P172" i="209"/>
  <c r="M172" i="209"/>
  <c r="J172" i="209"/>
  <c r="G172" i="209"/>
  <c r="P171" i="209"/>
  <c r="M171" i="209"/>
  <c r="J171" i="209"/>
  <c r="G171" i="209"/>
  <c r="P170" i="209"/>
  <c r="M170" i="209"/>
  <c r="J170" i="209"/>
  <c r="G170" i="209"/>
  <c r="P169" i="209"/>
  <c r="M169" i="209"/>
  <c r="J169" i="209"/>
  <c r="G169" i="209"/>
  <c r="P168" i="209"/>
  <c r="M168" i="209"/>
  <c r="J168" i="209"/>
  <c r="G168" i="209"/>
  <c r="P167" i="209"/>
  <c r="M167" i="209"/>
  <c r="J167" i="209"/>
  <c r="G167" i="209"/>
  <c r="P166" i="209"/>
  <c r="M166" i="209"/>
  <c r="J166" i="209"/>
  <c r="G166" i="209"/>
  <c r="P165" i="209"/>
  <c r="J165" i="209"/>
  <c r="G165" i="209"/>
  <c r="P164" i="209"/>
  <c r="M164" i="209"/>
  <c r="J164" i="209"/>
  <c r="G164" i="209"/>
  <c r="P163" i="209"/>
  <c r="M163" i="209"/>
  <c r="J163" i="209"/>
  <c r="G163" i="209"/>
  <c r="P162" i="209"/>
  <c r="M162" i="209"/>
  <c r="J162" i="209"/>
  <c r="G162" i="209"/>
  <c r="P161" i="209"/>
  <c r="M161" i="209"/>
  <c r="J161" i="209"/>
  <c r="G161" i="209"/>
  <c r="P160" i="209"/>
  <c r="M160" i="209"/>
  <c r="J160" i="209"/>
  <c r="G160" i="209"/>
  <c r="P159" i="209"/>
  <c r="M159" i="209"/>
  <c r="J159" i="209"/>
  <c r="G159" i="209"/>
  <c r="P158" i="209"/>
  <c r="M158" i="209"/>
  <c r="J158" i="209"/>
  <c r="G158" i="209"/>
  <c r="P157" i="209"/>
  <c r="M157" i="209"/>
  <c r="J157" i="209"/>
  <c r="G157" i="209"/>
  <c r="P156" i="209"/>
  <c r="M156" i="209"/>
  <c r="J156" i="209"/>
  <c r="G156" i="209"/>
  <c r="P155" i="209"/>
  <c r="M155" i="209"/>
  <c r="J155" i="209"/>
  <c r="G155" i="209"/>
  <c r="P154" i="209"/>
  <c r="M154" i="209"/>
  <c r="J154" i="209"/>
  <c r="G154" i="209"/>
  <c r="P153" i="209"/>
  <c r="M153" i="209"/>
  <c r="J153" i="209"/>
  <c r="G153" i="209"/>
  <c r="P152" i="209"/>
  <c r="M152" i="209"/>
  <c r="J152" i="209"/>
  <c r="G152" i="209"/>
  <c r="P151" i="209"/>
  <c r="M151" i="209"/>
  <c r="J151" i="209"/>
  <c r="G151" i="209"/>
  <c r="P150" i="209"/>
  <c r="M150" i="209"/>
  <c r="J150" i="209"/>
  <c r="G150" i="209"/>
  <c r="P149" i="209"/>
  <c r="M149" i="209"/>
  <c r="J149" i="209"/>
  <c r="G149" i="209"/>
  <c r="P148" i="209"/>
  <c r="M148" i="209"/>
  <c r="J148" i="209"/>
  <c r="G148" i="209"/>
  <c r="P147" i="209"/>
  <c r="M147" i="209"/>
  <c r="J147" i="209"/>
  <c r="G147" i="209"/>
  <c r="P146" i="209"/>
  <c r="M146" i="209"/>
  <c r="J146" i="209"/>
  <c r="G146" i="209"/>
  <c r="P145" i="209"/>
  <c r="M145" i="209"/>
  <c r="J145" i="209"/>
  <c r="G145" i="209"/>
  <c r="P144" i="209"/>
  <c r="M144" i="209"/>
  <c r="J144" i="209"/>
  <c r="G144" i="209"/>
  <c r="P143" i="209"/>
  <c r="M143" i="209"/>
  <c r="J143" i="209"/>
  <c r="G143" i="209"/>
  <c r="P142" i="209"/>
  <c r="M142" i="209"/>
  <c r="J142" i="209"/>
  <c r="G142" i="209"/>
  <c r="P141" i="209"/>
  <c r="M141" i="209"/>
  <c r="J141" i="209"/>
  <c r="G141" i="209"/>
  <c r="P140" i="209"/>
  <c r="M140" i="209"/>
  <c r="J140" i="209"/>
  <c r="G140" i="209"/>
  <c r="P139" i="209"/>
  <c r="M139" i="209"/>
  <c r="J139" i="209"/>
  <c r="G139" i="209"/>
  <c r="P138" i="209"/>
  <c r="M138" i="209"/>
  <c r="J138" i="209"/>
  <c r="G138" i="209"/>
  <c r="P137" i="209"/>
  <c r="M137" i="209"/>
  <c r="J137" i="209"/>
  <c r="G137" i="209"/>
  <c r="P136" i="209"/>
  <c r="M136" i="209"/>
  <c r="J136" i="209"/>
  <c r="G136" i="209"/>
  <c r="P135" i="209"/>
  <c r="M135" i="209"/>
  <c r="J135" i="209"/>
  <c r="G135" i="209"/>
  <c r="P134" i="209"/>
  <c r="M134" i="209"/>
  <c r="J134" i="209"/>
  <c r="G134" i="209"/>
  <c r="P133" i="209"/>
  <c r="M133" i="209"/>
  <c r="J133" i="209"/>
  <c r="G133" i="209"/>
  <c r="P132" i="209"/>
  <c r="M132" i="209"/>
  <c r="J132" i="209"/>
  <c r="G132" i="209"/>
  <c r="P131" i="209"/>
  <c r="M131" i="209"/>
  <c r="J131" i="209"/>
  <c r="G131" i="209"/>
  <c r="P130" i="209"/>
  <c r="M130" i="209"/>
  <c r="J130" i="209"/>
  <c r="G130" i="209"/>
  <c r="P129" i="209"/>
  <c r="M129" i="209"/>
  <c r="J129" i="209"/>
  <c r="G129" i="209"/>
  <c r="P128" i="209"/>
  <c r="M128" i="209"/>
  <c r="J128" i="209"/>
  <c r="G128" i="209"/>
  <c r="P127" i="209"/>
  <c r="M127" i="209"/>
  <c r="J127" i="209"/>
  <c r="G127" i="209"/>
  <c r="P126" i="209"/>
  <c r="M126" i="209"/>
  <c r="J126" i="209"/>
  <c r="G126" i="209"/>
  <c r="P125" i="209"/>
  <c r="M125" i="209"/>
  <c r="J125" i="209"/>
  <c r="G125" i="209"/>
  <c r="P124" i="209"/>
  <c r="M124" i="209"/>
  <c r="J124" i="209"/>
  <c r="G124" i="209"/>
  <c r="P123" i="209"/>
  <c r="M123" i="209"/>
  <c r="J123" i="209"/>
  <c r="G123" i="209"/>
  <c r="P122" i="209"/>
  <c r="M122" i="209"/>
  <c r="J122" i="209"/>
  <c r="G122" i="209"/>
  <c r="P121" i="209"/>
  <c r="M121" i="209"/>
  <c r="J121" i="209"/>
  <c r="G121" i="209"/>
  <c r="P120" i="209"/>
  <c r="M120" i="209"/>
  <c r="J120" i="209"/>
  <c r="G120" i="209"/>
  <c r="P119" i="209"/>
  <c r="M119" i="209"/>
  <c r="J119" i="209"/>
  <c r="G119" i="209"/>
  <c r="P118" i="209"/>
  <c r="M118" i="209"/>
  <c r="J118" i="209"/>
  <c r="G118" i="209"/>
  <c r="P117" i="209"/>
  <c r="M117" i="209"/>
  <c r="J117" i="209"/>
  <c r="G117" i="209"/>
  <c r="P116" i="209"/>
  <c r="M116" i="209"/>
  <c r="J116" i="209"/>
  <c r="G116" i="209"/>
  <c r="P115" i="209"/>
  <c r="M115" i="209"/>
  <c r="J115" i="209"/>
  <c r="G115" i="209"/>
  <c r="P114" i="209"/>
  <c r="M114" i="209"/>
  <c r="J114" i="209"/>
  <c r="G114" i="209"/>
  <c r="P113" i="209"/>
  <c r="M113" i="209"/>
  <c r="J113" i="209"/>
  <c r="G113" i="209"/>
  <c r="P112" i="209"/>
  <c r="M112" i="209"/>
  <c r="J112" i="209"/>
  <c r="G112" i="209"/>
  <c r="P111" i="209"/>
  <c r="M111" i="209"/>
  <c r="J111" i="209"/>
  <c r="G111" i="209"/>
  <c r="P110" i="209"/>
  <c r="M110" i="209"/>
  <c r="J110" i="209"/>
  <c r="G110" i="209"/>
  <c r="P109" i="209"/>
  <c r="M109" i="209"/>
  <c r="J109" i="209"/>
  <c r="G109" i="209"/>
  <c r="P108" i="209"/>
  <c r="M108" i="209"/>
  <c r="G108" i="209"/>
  <c r="P107" i="209"/>
  <c r="M107" i="209"/>
  <c r="J107" i="209"/>
  <c r="G107" i="209"/>
  <c r="P106" i="209"/>
  <c r="M106" i="209"/>
  <c r="J106" i="209"/>
  <c r="G106" i="209"/>
  <c r="P105" i="209"/>
  <c r="M105" i="209"/>
  <c r="J105" i="209"/>
  <c r="G105" i="209"/>
  <c r="P104" i="209"/>
  <c r="M104" i="209"/>
  <c r="J104" i="209"/>
  <c r="G104" i="209"/>
  <c r="P103" i="209"/>
  <c r="M103" i="209"/>
  <c r="J103" i="209"/>
  <c r="G103" i="209"/>
  <c r="P102" i="209"/>
  <c r="M102" i="209"/>
  <c r="J102" i="209"/>
  <c r="G102" i="209"/>
  <c r="P101" i="209"/>
  <c r="M101" i="209"/>
  <c r="J101" i="209"/>
  <c r="G101" i="209"/>
  <c r="P100" i="209"/>
  <c r="M100" i="209"/>
  <c r="J100" i="209"/>
  <c r="G100" i="209"/>
  <c r="P99" i="209"/>
  <c r="M99" i="209"/>
  <c r="J99" i="209"/>
  <c r="G99" i="209"/>
  <c r="P98" i="209"/>
  <c r="M98" i="209"/>
  <c r="J98" i="209"/>
  <c r="G98" i="209"/>
  <c r="P97" i="209"/>
  <c r="M97" i="209"/>
  <c r="J97" i="209"/>
  <c r="G97" i="209"/>
  <c r="P96" i="209"/>
  <c r="M96" i="209"/>
  <c r="J96" i="209"/>
  <c r="G96" i="209"/>
  <c r="P95" i="209"/>
  <c r="M95" i="209"/>
  <c r="J95" i="209"/>
  <c r="G95" i="209"/>
  <c r="P94" i="209"/>
  <c r="M94" i="209"/>
  <c r="J94" i="209"/>
  <c r="G94" i="209"/>
  <c r="P93" i="209"/>
  <c r="M93" i="209"/>
  <c r="J93" i="209"/>
  <c r="G93" i="209"/>
  <c r="P92" i="209"/>
  <c r="M92" i="209"/>
  <c r="J92" i="209"/>
  <c r="G92" i="209"/>
  <c r="P91" i="209"/>
  <c r="M91" i="209"/>
  <c r="J91" i="209"/>
  <c r="G91" i="209"/>
  <c r="P90" i="209"/>
  <c r="M90" i="209"/>
  <c r="J90" i="209"/>
  <c r="G90" i="209"/>
  <c r="P89" i="209"/>
  <c r="M89" i="209"/>
  <c r="J89" i="209"/>
  <c r="G89" i="209"/>
  <c r="P88" i="209"/>
  <c r="M88" i="209"/>
  <c r="J88" i="209"/>
  <c r="G88" i="209"/>
  <c r="P87" i="209"/>
  <c r="M87" i="209"/>
  <c r="J87" i="209"/>
  <c r="G87" i="209"/>
  <c r="P86" i="209"/>
  <c r="M86" i="209"/>
  <c r="J86" i="209"/>
  <c r="G86" i="209"/>
  <c r="P85" i="209"/>
  <c r="M85" i="209"/>
  <c r="J85" i="209"/>
  <c r="G85" i="209"/>
  <c r="P84" i="209"/>
  <c r="M84" i="209"/>
  <c r="J84" i="209"/>
  <c r="G84" i="209"/>
  <c r="P83" i="209"/>
  <c r="M83" i="209"/>
  <c r="J83" i="209"/>
  <c r="G83" i="209"/>
  <c r="P82" i="209"/>
  <c r="M82" i="209"/>
  <c r="J82" i="209"/>
  <c r="G82" i="209"/>
  <c r="P81" i="209"/>
  <c r="M81" i="209"/>
  <c r="J81" i="209"/>
  <c r="G81" i="209"/>
  <c r="P80" i="209"/>
  <c r="M80" i="209"/>
  <c r="J80" i="209"/>
  <c r="G80" i="209"/>
  <c r="P79" i="209"/>
  <c r="M79" i="209"/>
  <c r="J79" i="209"/>
  <c r="G79" i="209"/>
  <c r="P78" i="209"/>
  <c r="M78" i="209"/>
  <c r="J78" i="209"/>
  <c r="G78" i="209"/>
  <c r="P77" i="209"/>
  <c r="M77" i="209"/>
  <c r="J77" i="209"/>
  <c r="G77" i="209"/>
  <c r="P76" i="209"/>
  <c r="M76" i="209"/>
  <c r="J76" i="209"/>
  <c r="G76" i="209"/>
  <c r="P75" i="209"/>
  <c r="M75" i="209"/>
  <c r="J75" i="209"/>
  <c r="G75" i="209"/>
  <c r="P74" i="209"/>
  <c r="M74" i="209"/>
  <c r="J74" i="209"/>
  <c r="G74" i="209"/>
  <c r="P73" i="209"/>
  <c r="M73" i="209"/>
  <c r="J73" i="209"/>
  <c r="G73" i="209"/>
  <c r="P72" i="209"/>
  <c r="M72" i="209"/>
  <c r="J72" i="209"/>
  <c r="G72" i="209"/>
  <c r="P71" i="209"/>
  <c r="M71" i="209"/>
  <c r="J71" i="209"/>
  <c r="G71" i="209"/>
  <c r="P70" i="209"/>
  <c r="M70" i="209"/>
  <c r="J70" i="209"/>
  <c r="G70" i="209"/>
  <c r="P69" i="209"/>
  <c r="M69" i="209"/>
  <c r="J69" i="209"/>
  <c r="G69" i="209"/>
  <c r="P68" i="209"/>
  <c r="M68" i="209"/>
  <c r="J68" i="209"/>
  <c r="G68" i="209"/>
  <c r="P67" i="209"/>
  <c r="M67" i="209"/>
  <c r="J67" i="209"/>
  <c r="G67" i="209"/>
  <c r="P66" i="209"/>
  <c r="M66" i="209"/>
  <c r="J66" i="209"/>
  <c r="G66" i="209"/>
  <c r="P65" i="209"/>
  <c r="M65" i="209"/>
  <c r="J65" i="209"/>
  <c r="G65" i="209"/>
  <c r="P64" i="209"/>
  <c r="M64" i="209"/>
  <c r="J64" i="209"/>
  <c r="G64" i="209"/>
  <c r="P63" i="209"/>
  <c r="M63" i="209"/>
  <c r="J63" i="209"/>
  <c r="G63" i="209"/>
  <c r="P62" i="209"/>
  <c r="M62" i="209"/>
  <c r="J62" i="209"/>
  <c r="G62" i="209"/>
  <c r="P61" i="209"/>
  <c r="M61" i="209"/>
  <c r="J61" i="209"/>
  <c r="G61" i="209"/>
  <c r="P60" i="209"/>
  <c r="M60" i="209"/>
  <c r="J60" i="209"/>
  <c r="G60" i="209"/>
  <c r="P59" i="209"/>
  <c r="M59" i="209"/>
  <c r="J59" i="209"/>
  <c r="G59" i="209"/>
  <c r="P58" i="209"/>
  <c r="M58" i="209"/>
  <c r="J58" i="209"/>
  <c r="G58" i="209"/>
  <c r="P57" i="209"/>
  <c r="M57" i="209"/>
  <c r="J57" i="209"/>
  <c r="G57" i="209"/>
  <c r="P56" i="209"/>
  <c r="M56" i="209"/>
  <c r="J56" i="209"/>
  <c r="G56" i="209"/>
  <c r="P55" i="209"/>
  <c r="M55" i="209"/>
  <c r="J55" i="209"/>
  <c r="G55" i="209"/>
  <c r="P54" i="209"/>
  <c r="M54" i="209"/>
  <c r="J54" i="209"/>
  <c r="G54" i="209"/>
  <c r="P53" i="209"/>
  <c r="M53" i="209"/>
  <c r="J53" i="209"/>
  <c r="G53" i="209"/>
  <c r="P52" i="209"/>
  <c r="M52" i="209"/>
  <c r="J52" i="209"/>
  <c r="G52" i="209"/>
  <c r="P51" i="209"/>
  <c r="M51" i="209"/>
  <c r="J51" i="209"/>
  <c r="G51" i="209"/>
  <c r="P50" i="209"/>
  <c r="M50" i="209"/>
  <c r="J50" i="209"/>
  <c r="G50" i="209"/>
  <c r="P49" i="209"/>
  <c r="M49" i="209"/>
  <c r="J49" i="209"/>
  <c r="G49" i="209"/>
  <c r="P48" i="209"/>
  <c r="M48" i="209"/>
  <c r="J48" i="209"/>
  <c r="G48" i="209"/>
  <c r="P47" i="209"/>
  <c r="M47" i="209"/>
  <c r="J47" i="209"/>
  <c r="G47" i="209"/>
  <c r="P46" i="209"/>
  <c r="M46" i="209"/>
  <c r="J46" i="209"/>
  <c r="G46" i="209"/>
  <c r="P45" i="209"/>
  <c r="M45" i="209"/>
  <c r="J45" i="209"/>
  <c r="G45" i="209"/>
  <c r="P44" i="209"/>
  <c r="M44" i="209"/>
  <c r="J44" i="209"/>
  <c r="G44" i="209"/>
  <c r="P43" i="209"/>
  <c r="M43" i="209"/>
  <c r="J43" i="209"/>
  <c r="G43" i="209"/>
  <c r="P42" i="209"/>
  <c r="M42" i="209"/>
  <c r="J42" i="209"/>
  <c r="G42" i="209"/>
  <c r="P41" i="209"/>
  <c r="M41" i="209"/>
  <c r="J41" i="209"/>
  <c r="G41" i="209"/>
  <c r="P40" i="209"/>
  <c r="M40" i="209"/>
  <c r="J40" i="209"/>
  <c r="G40" i="209"/>
  <c r="P39" i="209"/>
  <c r="M39" i="209"/>
  <c r="J39" i="209"/>
  <c r="G39" i="209"/>
  <c r="P38" i="209"/>
  <c r="M38" i="209"/>
  <c r="J38" i="209"/>
  <c r="G38" i="209"/>
  <c r="P37" i="209"/>
  <c r="M37" i="209"/>
  <c r="J37" i="209"/>
  <c r="G37" i="209"/>
  <c r="P36" i="209"/>
  <c r="M36" i="209"/>
  <c r="J36" i="209"/>
  <c r="G36" i="209"/>
  <c r="P35" i="209"/>
  <c r="M35" i="209"/>
  <c r="J35" i="209"/>
  <c r="G35" i="209"/>
  <c r="P34" i="209"/>
  <c r="M34" i="209"/>
  <c r="J34" i="209"/>
  <c r="G34" i="209"/>
  <c r="P33" i="209"/>
  <c r="M33" i="209"/>
  <c r="J33" i="209"/>
  <c r="G33" i="209"/>
  <c r="P32" i="209"/>
  <c r="M32" i="209"/>
  <c r="J32" i="209"/>
  <c r="G32" i="209"/>
  <c r="P31" i="209"/>
  <c r="M31" i="209"/>
  <c r="J31" i="209"/>
  <c r="G31" i="209"/>
  <c r="P30" i="209"/>
  <c r="M30" i="209"/>
  <c r="J30" i="209"/>
  <c r="G30" i="209"/>
  <c r="P29" i="209"/>
  <c r="M29" i="209"/>
  <c r="J29" i="209"/>
  <c r="G29" i="209"/>
  <c r="P28" i="209"/>
  <c r="M28" i="209"/>
  <c r="J28" i="209"/>
  <c r="G28" i="209"/>
  <c r="P27" i="209"/>
  <c r="M27" i="209"/>
  <c r="J27" i="209"/>
  <c r="G27" i="209"/>
  <c r="P26" i="209"/>
  <c r="M26" i="209"/>
  <c r="J26" i="209"/>
  <c r="G26" i="209"/>
  <c r="P25" i="209"/>
  <c r="M25" i="209"/>
  <c r="J25" i="209"/>
  <c r="G25" i="209"/>
  <c r="P24" i="209"/>
  <c r="M24" i="209"/>
  <c r="J24" i="209"/>
  <c r="G24" i="209"/>
  <c r="P23" i="209"/>
  <c r="M23" i="209"/>
  <c r="J23" i="209"/>
  <c r="G23" i="209"/>
  <c r="P22" i="209"/>
  <c r="M22" i="209"/>
  <c r="J22" i="209"/>
  <c r="G22" i="209"/>
  <c r="P21" i="209"/>
  <c r="M21" i="209"/>
  <c r="J21" i="209"/>
  <c r="G21" i="209"/>
  <c r="P20" i="209"/>
  <c r="M20" i="209"/>
  <c r="J20" i="209"/>
  <c r="G20" i="209"/>
  <c r="I14" i="209"/>
  <c r="H14" i="209"/>
  <c r="D13" i="209"/>
  <c r="D12" i="209"/>
  <c r="M220" i="208"/>
  <c r="P173" i="208"/>
  <c r="M164" i="208"/>
  <c r="D172" i="208"/>
  <c r="D94" i="208"/>
  <c r="P228" i="208"/>
  <c r="M228" i="208"/>
  <c r="J228" i="208"/>
  <c r="G228" i="208"/>
  <c r="D228" i="208"/>
  <c r="P227" i="208"/>
  <c r="M227" i="208"/>
  <c r="J227" i="208"/>
  <c r="G227" i="208"/>
  <c r="D227" i="208"/>
  <c r="P226" i="208"/>
  <c r="M226" i="208"/>
  <c r="J226" i="208"/>
  <c r="G226" i="208"/>
  <c r="D226" i="208"/>
  <c r="P225" i="208"/>
  <c r="M225" i="208"/>
  <c r="J225" i="208"/>
  <c r="G225" i="208"/>
  <c r="D225" i="208"/>
  <c r="P224" i="208"/>
  <c r="M224" i="208"/>
  <c r="J224" i="208"/>
  <c r="G224" i="208"/>
  <c r="D224" i="208"/>
  <c r="P223" i="208"/>
  <c r="M223" i="208"/>
  <c r="J223" i="208"/>
  <c r="G223" i="208"/>
  <c r="D223" i="208"/>
  <c r="P222" i="208"/>
  <c r="M222" i="208"/>
  <c r="J222" i="208"/>
  <c r="G222" i="208"/>
  <c r="D222" i="208"/>
  <c r="P221" i="208"/>
  <c r="M221" i="208"/>
  <c r="J221" i="208"/>
  <c r="G221" i="208"/>
  <c r="D221" i="208"/>
  <c r="P220" i="208"/>
  <c r="J220" i="208"/>
  <c r="G220" i="208"/>
  <c r="D220" i="208"/>
  <c r="P219" i="208"/>
  <c r="M219" i="208"/>
  <c r="J219" i="208"/>
  <c r="G219" i="208"/>
  <c r="D219" i="208"/>
  <c r="P218" i="208"/>
  <c r="M218" i="208"/>
  <c r="J218" i="208"/>
  <c r="G218" i="208"/>
  <c r="D218" i="208"/>
  <c r="P217" i="208"/>
  <c r="M217" i="208"/>
  <c r="J217" i="208"/>
  <c r="G217" i="208"/>
  <c r="D217" i="208"/>
  <c r="P216" i="208"/>
  <c r="M216" i="208"/>
  <c r="J216" i="208"/>
  <c r="G216" i="208"/>
  <c r="D216" i="208"/>
  <c r="P215" i="208"/>
  <c r="M215" i="208"/>
  <c r="J215" i="208"/>
  <c r="G215" i="208"/>
  <c r="D215" i="208"/>
  <c r="P214" i="208"/>
  <c r="M214" i="208"/>
  <c r="J214" i="208"/>
  <c r="G214" i="208"/>
  <c r="D214" i="208"/>
  <c r="P213" i="208"/>
  <c r="M213" i="208"/>
  <c r="J213" i="208"/>
  <c r="G213" i="208"/>
  <c r="D213" i="208"/>
  <c r="P212" i="208"/>
  <c r="M212" i="208"/>
  <c r="J212" i="208"/>
  <c r="G212" i="208"/>
  <c r="D212" i="208"/>
  <c r="P211" i="208"/>
  <c r="M211" i="208"/>
  <c r="J211" i="208"/>
  <c r="G211" i="208"/>
  <c r="D211" i="208"/>
  <c r="P210" i="208"/>
  <c r="M210" i="208"/>
  <c r="J210" i="208"/>
  <c r="G210" i="208"/>
  <c r="D210" i="208"/>
  <c r="P209" i="208"/>
  <c r="M209" i="208"/>
  <c r="J209" i="208"/>
  <c r="G209" i="208"/>
  <c r="D209" i="208"/>
  <c r="P208" i="208"/>
  <c r="M208" i="208"/>
  <c r="J208" i="208"/>
  <c r="G208" i="208"/>
  <c r="D208" i="208"/>
  <c r="P207" i="208"/>
  <c r="M207" i="208"/>
  <c r="J207" i="208"/>
  <c r="G207" i="208"/>
  <c r="D207" i="208"/>
  <c r="P206" i="208"/>
  <c r="M206" i="208"/>
  <c r="J206" i="208"/>
  <c r="G206" i="208"/>
  <c r="D206" i="208"/>
  <c r="P205" i="208"/>
  <c r="M205" i="208"/>
  <c r="J205" i="208"/>
  <c r="G205" i="208"/>
  <c r="D205" i="208"/>
  <c r="P204" i="208"/>
  <c r="M204" i="208"/>
  <c r="J204" i="208"/>
  <c r="G204" i="208"/>
  <c r="D204" i="208"/>
  <c r="P203" i="208"/>
  <c r="M203" i="208"/>
  <c r="J203" i="208"/>
  <c r="G203" i="208"/>
  <c r="D203" i="208"/>
  <c r="P202" i="208"/>
  <c r="M202" i="208"/>
  <c r="J202" i="208"/>
  <c r="G202" i="208"/>
  <c r="D202" i="208"/>
  <c r="P201" i="208"/>
  <c r="M201" i="208"/>
  <c r="J201" i="208"/>
  <c r="G201" i="208"/>
  <c r="D201" i="208"/>
  <c r="P200" i="208"/>
  <c r="M200" i="208"/>
  <c r="J200" i="208"/>
  <c r="G200" i="208"/>
  <c r="D200" i="208"/>
  <c r="P199" i="208"/>
  <c r="M199" i="208"/>
  <c r="J199" i="208"/>
  <c r="G199" i="208"/>
  <c r="D199" i="208"/>
  <c r="P198" i="208"/>
  <c r="M198" i="208"/>
  <c r="J198" i="208"/>
  <c r="G198" i="208"/>
  <c r="D198" i="208"/>
  <c r="P197" i="208"/>
  <c r="M197" i="208"/>
  <c r="J197" i="208"/>
  <c r="G197" i="208"/>
  <c r="D197" i="208"/>
  <c r="P196" i="208"/>
  <c r="M196" i="208"/>
  <c r="J196" i="208"/>
  <c r="G196" i="208"/>
  <c r="D196" i="208"/>
  <c r="P195" i="208"/>
  <c r="M195" i="208"/>
  <c r="J195" i="208"/>
  <c r="G195" i="208"/>
  <c r="D195" i="208"/>
  <c r="P194" i="208"/>
  <c r="M194" i="208"/>
  <c r="J194" i="208"/>
  <c r="G194" i="208"/>
  <c r="D194" i="208"/>
  <c r="P193" i="208"/>
  <c r="M193" i="208"/>
  <c r="J193" i="208"/>
  <c r="G193" i="208"/>
  <c r="D193" i="208"/>
  <c r="P192" i="208"/>
  <c r="M192" i="208"/>
  <c r="J192" i="208"/>
  <c r="G192" i="208"/>
  <c r="D192" i="208"/>
  <c r="P191" i="208"/>
  <c r="M191" i="208"/>
  <c r="J191" i="208"/>
  <c r="G191" i="208"/>
  <c r="D191" i="208"/>
  <c r="P190" i="208"/>
  <c r="M190" i="208"/>
  <c r="J190" i="208"/>
  <c r="G190" i="208"/>
  <c r="D190" i="208"/>
  <c r="P189" i="208"/>
  <c r="M189" i="208"/>
  <c r="J189" i="208"/>
  <c r="G189" i="208"/>
  <c r="D189" i="208"/>
  <c r="P188" i="208"/>
  <c r="M188" i="208"/>
  <c r="J188" i="208"/>
  <c r="G188" i="208"/>
  <c r="D188" i="208"/>
  <c r="P187" i="208"/>
  <c r="M187" i="208"/>
  <c r="J187" i="208"/>
  <c r="G187" i="208"/>
  <c r="D187" i="208"/>
  <c r="P186" i="208"/>
  <c r="M186" i="208"/>
  <c r="J186" i="208"/>
  <c r="G186" i="208"/>
  <c r="D186" i="208"/>
  <c r="P185" i="208"/>
  <c r="M185" i="208"/>
  <c r="J185" i="208"/>
  <c r="G185" i="208"/>
  <c r="D185" i="208"/>
  <c r="P184" i="208"/>
  <c r="M184" i="208"/>
  <c r="J184" i="208"/>
  <c r="G184" i="208"/>
  <c r="D184" i="208"/>
  <c r="P183" i="208"/>
  <c r="M183" i="208"/>
  <c r="J183" i="208"/>
  <c r="G183" i="208"/>
  <c r="D183" i="208"/>
  <c r="P182" i="208"/>
  <c r="M182" i="208"/>
  <c r="J182" i="208"/>
  <c r="G182" i="208"/>
  <c r="D182" i="208"/>
  <c r="P181" i="208"/>
  <c r="M181" i="208"/>
  <c r="J181" i="208"/>
  <c r="G181" i="208"/>
  <c r="D181" i="208"/>
  <c r="P180" i="208"/>
  <c r="M180" i="208"/>
  <c r="J180" i="208"/>
  <c r="G180" i="208"/>
  <c r="D180" i="208"/>
  <c r="P179" i="208"/>
  <c r="M179" i="208"/>
  <c r="J179" i="208"/>
  <c r="G179" i="208"/>
  <c r="D179" i="208"/>
  <c r="P178" i="208"/>
  <c r="M178" i="208"/>
  <c r="J178" i="208"/>
  <c r="G178" i="208"/>
  <c r="D178" i="208"/>
  <c r="P177" i="208"/>
  <c r="M177" i="208"/>
  <c r="J177" i="208"/>
  <c r="G177" i="208"/>
  <c r="D177" i="208"/>
  <c r="P176" i="208"/>
  <c r="M176" i="208"/>
  <c r="J176" i="208"/>
  <c r="G176" i="208"/>
  <c r="D176" i="208"/>
  <c r="P175" i="208"/>
  <c r="M175" i="208"/>
  <c r="J175" i="208"/>
  <c r="G175" i="208"/>
  <c r="D175" i="208"/>
  <c r="P174" i="208"/>
  <c r="M174" i="208"/>
  <c r="J174" i="208"/>
  <c r="G174" i="208"/>
  <c r="D174" i="208"/>
  <c r="M173" i="208"/>
  <c r="J173" i="208"/>
  <c r="G173" i="208"/>
  <c r="D173" i="208"/>
  <c r="P172" i="208"/>
  <c r="M172" i="208"/>
  <c r="J172" i="208"/>
  <c r="G172" i="208"/>
  <c r="P171" i="208"/>
  <c r="M171" i="208"/>
  <c r="J171" i="208"/>
  <c r="G171" i="208"/>
  <c r="D171" i="208"/>
  <c r="P170" i="208"/>
  <c r="M170" i="208"/>
  <c r="J170" i="208"/>
  <c r="G170" i="208"/>
  <c r="D170" i="208"/>
  <c r="P169" i="208"/>
  <c r="M169" i="208"/>
  <c r="J169" i="208"/>
  <c r="G169" i="208"/>
  <c r="D169" i="208"/>
  <c r="P168" i="208"/>
  <c r="M168" i="208"/>
  <c r="J168" i="208"/>
  <c r="G168" i="208"/>
  <c r="D168" i="208"/>
  <c r="P167" i="208"/>
  <c r="M167" i="208"/>
  <c r="J167" i="208"/>
  <c r="G167" i="208"/>
  <c r="D167" i="208"/>
  <c r="P166" i="208"/>
  <c r="M166" i="208"/>
  <c r="J166" i="208"/>
  <c r="G166" i="208"/>
  <c r="D166" i="208"/>
  <c r="P165" i="208"/>
  <c r="M165" i="208"/>
  <c r="J165" i="208"/>
  <c r="G165" i="208"/>
  <c r="D165" i="208"/>
  <c r="P164" i="208"/>
  <c r="J164" i="208"/>
  <c r="G164" i="208"/>
  <c r="D164" i="208"/>
  <c r="P163" i="208"/>
  <c r="M163" i="208"/>
  <c r="J163" i="208"/>
  <c r="G163" i="208"/>
  <c r="D163" i="208"/>
  <c r="P162" i="208"/>
  <c r="M162" i="208"/>
  <c r="J162" i="208"/>
  <c r="G162" i="208"/>
  <c r="D162" i="208"/>
  <c r="P161" i="208"/>
  <c r="M161" i="208"/>
  <c r="J161" i="208"/>
  <c r="G161" i="208"/>
  <c r="D161" i="208"/>
  <c r="P160" i="208"/>
  <c r="M160" i="208"/>
  <c r="J160" i="208"/>
  <c r="G160" i="208"/>
  <c r="D160" i="208"/>
  <c r="P159" i="208"/>
  <c r="M159" i="208"/>
  <c r="J159" i="208"/>
  <c r="G159" i="208"/>
  <c r="D159" i="208"/>
  <c r="P158" i="208"/>
  <c r="M158" i="208"/>
  <c r="J158" i="208"/>
  <c r="G158" i="208"/>
  <c r="D158" i="208"/>
  <c r="P157" i="208"/>
  <c r="M157" i="208"/>
  <c r="J157" i="208"/>
  <c r="G157" i="208"/>
  <c r="D157" i="208"/>
  <c r="P156" i="208"/>
  <c r="M156" i="208"/>
  <c r="J156" i="208"/>
  <c r="G156" i="208"/>
  <c r="D156" i="208"/>
  <c r="P155" i="208"/>
  <c r="M155" i="208"/>
  <c r="J155" i="208"/>
  <c r="G155" i="208"/>
  <c r="D155" i="208"/>
  <c r="P154" i="208"/>
  <c r="M154" i="208"/>
  <c r="J154" i="208"/>
  <c r="G154" i="208"/>
  <c r="D154" i="208"/>
  <c r="P153" i="208"/>
  <c r="M153" i="208"/>
  <c r="J153" i="208"/>
  <c r="G153" i="208"/>
  <c r="D153" i="208"/>
  <c r="P152" i="208"/>
  <c r="M152" i="208"/>
  <c r="J152" i="208"/>
  <c r="G152" i="208"/>
  <c r="D152" i="208"/>
  <c r="P151" i="208"/>
  <c r="M151" i="208"/>
  <c r="J151" i="208"/>
  <c r="G151" i="208"/>
  <c r="D151" i="208"/>
  <c r="P150" i="208"/>
  <c r="M150" i="208"/>
  <c r="J150" i="208"/>
  <c r="G150" i="208"/>
  <c r="D150" i="208"/>
  <c r="P149" i="208"/>
  <c r="M149" i="208"/>
  <c r="J149" i="208"/>
  <c r="G149" i="208"/>
  <c r="D149" i="208"/>
  <c r="P148" i="208"/>
  <c r="M148" i="208"/>
  <c r="J148" i="208"/>
  <c r="G148" i="208"/>
  <c r="D148" i="208"/>
  <c r="P147" i="208"/>
  <c r="M147" i="208"/>
  <c r="J147" i="208"/>
  <c r="G147" i="208"/>
  <c r="D147" i="208"/>
  <c r="P146" i="208"/>
  <c r="M146" i="208"/>
  <c r="J146" i="208"/>
  <c r="G146" i="208"/>
  <c r="D146" i="208"/>
  <c r="P145" i="208"/>
  <c r="M145" i="208"/>
  <c r="J145" i="208"/>
  <c r="G145" i="208"/>
  <c r="D145" i="208"/>
  <c r="P144" i="208"/>
  <c r="M144" i="208"/>
  <c r="J144" i="208"/>
  <c r="G144" i="208"/>
  <c r="D144" i="208"/>
  <c r="P143" i="208"/>
  <c r="M143" i="208"/>
  <c r="J143" i="208"/>
  <c r="G143" i="208"/>
  <c r="D143" i="208"/>
  <c r="P142" i="208"/>
  <c r="M142" i="208"/>
  <c r="J142" i="208"/>
  <c r="G142" i="208"/>
  <c r="D142" i="208"/>
  <c r="P141" i="208"/>
  <c r="M141" i="208"/>
  <c r="J141" i="208"/>
  <c r="G141" i="208"/>
  <c r="D141" i="208"/>
  <c r="P140" i="208"/>
  <c r="M140" i="208"/>
  <c r="J140" i="208"/>
  <c r="G140" i="208"/>
  <c r="D140" i="208"/>
  <c r="P139" i="208"/>
  <c r="M139" i="208"/>
  <c r="J139" i="208"/>
  <c r="G139" i="208"/>
  <c r="D139" i="208"/>
  <c r="P138" i="208"/>
  <c r="M138" i="208"/>
  <c r="J138" i="208"/>
  <c r="G138" i="208"/>
  <c r="D138" i="208"/>
  <c r="P137" i="208"/>
  <c r="M137" i="208"/>
  <c r="J137" i="208"/>
  <c r="G137" i="208"/>
  <c r="D137" i="208"/>
  <c r="P136" i="208"/>
  <c r="M136" i="208"/>
  <c r="J136" i="208"/>
  <c r="G136" i="208"/>
  <c r="D136" i="208"/>
  <c r="P135" i="208"/>
  <c r="M135" i="208"/>
  <c r="J135" i="208"/>
  <c r="G135" i="208"/>
  <c r="D135" i="208"/>
  <c r="P134" i="208"/>
  <c r="M134" i="208"/>
  <c r="J134" i="208"/>
  <c r="G134" i="208"/>
  <c r="D134" i="208"/>
  <c r="P133" i="208"/>
  <c r="M133" i="208"/>
  <c r="J133" i="208"/>
  <c r="G133" i="208"/>
  <c r="D133" i="208"/>
  <c r="P132" i="208"/>
  <c r="M132" i="208"/>
  <c r="J132" i="208"/>
  <c r="G132" i="208"/>
  <c r="D132" i="208"/>
  <c r="P131" i="208"/>
  <c r="M131" i="208"/>
  <c r="J131" i="208"/>
  <c r="G131" i="208"/>
  <c r="D131" i="208"/>
  <c r="P130" i="208"/>
  <c r="M130" i="208"/>
  <c r="J130" i="208"/>
  <c r="G130" i="208"/>
  <c r="D130" i="208"/>
  <c r="P129" i="208"/>
  <c r="M129" i="208"/>
  <c r="J129" i="208"/>
  <c r="G129" i="208"/>
  <c r="D129" i="208"/>
  <c r="P128" i="208"/>
  <c r="M128" i="208"/>
  <c r="J128" i="208"/>
  <c r="G128" i="208"/>
  <c r="D128" i="208"/>
  <c r="P127" i="208"/>
  <c r="M127" i="208"/>
  <c r="J127" i="208"/>
  <c r="G127" i="208"/>
  <c r="D127" i="208"/>
  <c r="P126" i="208"/>
  <c r="M126" i="208"/>
  <c r="J126" i="208"/>
  <c r="G126" i="208"/>
  <c r="D126" i="208"/>
  <c r="P125" i="208"/>
  <c r="M125" i="208"/>
  <c r="J125" i="208"/>
  <c r="G125" i="208"/>
  <c r="D125" i="208"/>
  <c r="P124" i="208"/>
  <c r="M124" i="208"/>
  <c r="J124" i="208"/>
  <c r="G124" i="208"/>
  <c r="D124" i="208"/>
  <c r="P123" i="208"/>
  <c r="M123" i="208"/>
  <c r="J123" i="208"/>
  <c r="G123" i="208"/>
  <c r="D123" i="208"/>
  <c r="P122" i="208"/>
  <c r="M122" i="208"/>
  <c r="J122" i="208"/>
  <c r="G122" i="208"/>
  <c r="D122" i="208"/>
  <c r="P121" i="208"/>
  <c r="M121" i="208"/>
  <c r="J121" i="208"/>
  <c r="G121" i="208"/>
  <c r="D121" i="208"/>
  <c r="P120" i="208"/>
  <c r="M120" i="208"/>
  <c r="J120" i="208"/>
  <c r="G120" i="208"/>
  <c r="D120" i="208"/>
  <c r="P119" i="208"/>
  <c r="M119" i="208"/>
  <c r="J119" i="208"/>
  <c r="G119" i="208"/>
  <c r="D119" i="208"/>
  <c r="P118" i="208"/>
  <c r="M118" i="208"/>
  <c r="J118" i="208"/>
  <c r="G118" i="208"/>
  <c r="D118" i="208"/>
  <c r="P117" i="208"/>
  <c r="M117" i="208"/>
  <c r="J117" i="208"/>
  <c r="G117" i="208"/>
  <c r="D117" i="208"/>
  <c r="P116" i="208"/>
  <c r="M116" i="208"/>
  <c r="J116" i="208"/>
  <c r="G116" i="208"/>
  <c r="D116" i="208"/>
  <c r="P115" i="208"/>
  <c r="M115" i="208"/>
  <c r="J115" i="208"/>
  <c r="G115" i="208"/>
  <c r="D115" i="208"/>
  <c r="P114" i="208"/>
  <c r="M114" i="208"/>
  <c r="J114" i="208"/>
  <c r="G114" i="208"/>
  <c r="D114" i="208"/>
  <c r="P113" i="208"/>
  <c r="M113" i="208"/>
  <c r="J113" i="208"/>
  <c r="G113" i="208"/>
  <c r="D113" i="208"/>
  <c r="P112" i="208"/>
  <c r="M112" i="208"/>
  <c r="J112" i="208"/>
  <c r="G112" i="208"/>
  <c r="D112" i="208"/>
  <c r="P111" i="208"/>
  <c r="M111" i="208"/>
  <c r="J111" i="208"/>
  <c r="G111" i="208"/>
  <c r="D111" i="208"/>
  <c r="P110" i="208"/>
  <c r="M110" i="208"/>
  <c r="J110" i="208"/>
  <c r="G110" i="208"/>
  <c r="D110" i="208"/>
  <c r="P109" i="208"/>
  <c r="M109" i="208"/>
  <c r="J109" i="208"/>
  <c r="G109" i="208"/>
  <c r="D109" i="208"/>
  <c r="P108" i="208"/>
  <c r="M108" i="208"/>
  <c r="J108" i="208"/>
  <c r="G108" i="208"/>
  <c r="D108" i="208"/>
  <c r="P107" i="208"/>
  <c r="M107" i="208"/>
  <c r="J107" i="208"/>
  <c r="G107" i="208"/>
  <c r="D107" i="208"/>
  <c r="P106" i="208"/>
  <c r="M106" i="208"/>
  <c r="G106" i="208"/>
  <c r="D106" i="208"/>
  <c r="P105" i="208"/>
  <c r="M105" i="208"/>
  <c r="J105" i="208"/>
  <c r="G105" i="208"/>
  <c r="D105" i="208"/>
  <c r="P104" i="208"/>
  <c r="M104" i="208"/>
  <c r="J104" i="208"/>
  <c r="G104" i="208"/>
  <c r="D104" i="208"/>
  <c r="P103" i="208"/>
  <c r="M103" i="208"/>
  <c r="J103" i="208"/>
  <c r="G103" i="208"/>
  <c r="D103" i="208"/>
  <c r="P102" i="208"/>
  <c r="M102" i="208"/>
  <c r="J102" i="208"/>
  <c r="G102" i="208"/>
  <c r="D102" i="208"/>
  <c r="P101" i="208"/>
  <c r="M101" i="208"/>
  <c r="J101" i="208"/>
  <c r="G101" i="208"/>
  <c r="D101" i="208"/>
  <c r="P100" i="208"/>
  <c r="M100" i="208"/>
  <c r="J100" i="208"/>
  <c r="G100" i="208"/>
  <c r="D100" i="208"/>
  <c r="P99" i="208"/>
  <c r="M99" i="208"/>
  <c r="J99" i="208"/>
  <c r="G99" i="208"/>
  <c r="D99" i="208"/>
  <c r="P98" i="208"/>
  <c r="M98" i="208"/>
  <c r="J98" i="208"/>
  <c r="G98" i="208"/>
  <c r="D98" i="208"/>
  <c r="P97" i="208"/>
  <c r="M97" i="208"/>
  <c r="J97" i="208"/>
  <c r="G97" i="208"/>
  <c r="D97" i="208"/>
  <c r="P96" i="208"/>
  <c r="M96" i="208"/>
  <c r="J96" i="208"/>
  <c r="G96" i="208"/>
  <c r="D96" i="208"/>
  <c r="P95" i="208"/>
  <c r="M95" i="208"/>
  <c r="J95" i="208"/>
  <c r="G95" i="208"/>
  <c r="D95" i="208"/>
  <c r="P94" i="208"/>
  <c r="M94" i="208"/>
  <c r="J94" i="208"/>
  <c r="G94" i="208"/>
  <c r="P93" i="208"/>
  <c r="M93" i="208"/>
  <c r="J93" i="208"/>
  <c r="G93" i="208"/>
  <c r="D93" i="208"/>
  <c r="P92" i="208"/>
  <c r="M92" i="208"/>
  <c r="J92" i="208"/>
  <c r="G92" i="208"/>
  <c r="D92" i="208"/>
  <c r="P91" i="208"/>
  <c r="M91" i="208"/>
  <c r="J91" i="208"/>
  <c r="G91" i="208"/>
  <c r="D91" i="208"/>
  <c r="P90" i="208"/>
  <c r="M90" i="208"/>
  <c r="J90" i="208"/>
  <c r="G90" i="208"/>
  <c r="D90" i="208"/>
  <c r="P89" i="208"/>
  <c r="M89" i="208"/>
  <c r="J89" i="208"/>
  <c r="G89" i="208"/>
  <c r="D89" i="208"/>
  <c r="P88" i="208"/>
  <c r="M88" i="208"/>
  <c r="J88" i="208"/>
  <c r="G88" i="208"/>
  <c r="D88" i="208"/>
  <c r="P87" i="208"/>
  <c r="M87" i="208"/>
  <c r="J87" i="208"/>
  <c r="G87" i="208"/>
  <c r="D87" i="208"/>
  <c r="P86" i="208"/>
  <c r="M86" i="208"/>
  <c r="J86" i="208"/>
  <c r="G86" i="208"/>
  <c r="D86" i="208"/>
  <c r="P85" i="208"/>
  <c r="M85" i="208"/>
  <c r="J85" i="208"/>
  <c r="G85" i="208"/>
  <c r="D85" i="208"/>
  <c r="P84" i="208"/>
  <c r="M84" i="208"/>
  <c r="J84" i="208"/>
  <c r="G84" i="208"/>
  <c r="D84" i="208"/>
  <c r="P83" i="208"/>
  <c r="M83" i="208"/>
  <c r="J83" i="208"/>
  <c r="G83" i="208"/>
  <c r="D83" i="208"/>
  <c r="P82" i="208"/>
  <c r="M82" i="208"/>
  <c r="J82" i="208"/>
  <c r="G82" i="208"/>
  <c r="D82" i="208"/>
  <c r="P81" i="208"/>
  <c r="M81" i="208"/>
  <c r="J81" i="208"/>
  <c r="G81" i="208"/>
  <c r="D81" i="208"/>
  <c r="P80" i="208"/>
  <c r="M80" i="208"/>
  <c r="J80" i="208"/>
  <c r="G80" i="208"/>
  <c r="D80" i="208"/>
  <c r="P79" i="208"/>
  <c r="M79" i="208"/>
  <c r="J79" i="208"/>
  <c r="G79" i="208"/>
  <c r="D79" i="208"/>
  <c r="P78" i="208"/>
  <c r="M78" i="208"/>
  <c r="J78" i="208"/>
  <c r="G78" i="208"/>
  <c r="D78" i="208"/>
  <c r="P77" i="208"/>
  <c r="M77" i="208"/>
  <c r="J77" i="208"/>
  <c r="G77" i="208"/>
  <c r="D77" i="208"/>
  <c r="P76" i="208"/>
  <c r="M76" i="208"/>
  <c r="J76" i="208"/>
  <c r="G76" i="208"/>
  <c r="D76" i="208"/>
  <c r="P75" i="208"/>
  <c r="M75" i="208"/>
  <c r="J75" i="208"/>
  <c r="G75" i="208"/>
  <c r="D75" i="208"/>
  <c r="P74" i="208"/>
  <c r="M74" i="208"/>
  <c r="J74" i="208"/>
  <c r="G74" i="208"/>
  <c r="D74" i="208"/>
  <c r="P73" i="208"/>
  <c r="M73" i="208"/>
  <c r="J73" i="208"/>
  <c r="G73" i="208"/>
  <c r="D73" i="208"/>
  <c r="P72" i="208"/>
  <c r="M72" i="208"/>
  <c r="J72" i="208"/>
  <c r="G72" i="208"/>
  <c r="D72" i="208"/>
  <c r="P71" i="208"/>
  <c r="M71" i="208"/>
  <c r="J71" i="208"/>
  <c r="G71" i="208"/>
  <c r="D71" i="208"/>
  <c r="P70" i="208"/>
  <c r="M70" i="208"/>
  <c r="J70" i="208"/>
  <c r="G70" i="208"/>
  <c r="D70" i="208"/>
  <c r="P69" i="208"/>
  <c r="M69" i="208"/>
  <c r="J69" i="208"/>
  <c r="G69" i="208"/>
  <c r="D69" i="208"/>
  <c r="P68" i="208"/>
  <c r="M68" i="208"/>
  <c r="J68" i="208"/>
  <c r="G68" i="208"/>
  <c r="D68" i="208"/>
  <c r="P67" i="208"/>
  <c r="M67" i="208"/>
  <c r="J67" i="208"/>
  <c r="G67" i="208"/>
  <c r="D67" i="208"/>
  <c r="P66" i="208"/>
  <c r="M66" i="208"/>
  <c r="J66" i="208"/>
  <c r="G66" i="208"/>
  <c r="D66" i="208"/>
  <c r="P65" i="208"/>
  <c r="M65" i="208"/>
  <c r="J65" i="208"/>
  <c r="G65" i="208"/>
  <c r="D65" i="208"/>
  <c r="P64" i="208"/>
  <c r="M64" i="208"/>
  <c r="J64" i="208"/>
  <c r="G64" i="208"/>
  <c r="D64" i="208"/>
  <c r="P63" i="208"/>
  <c r="M63" i="208"/>
  <c r="J63" i="208"/>
  <c r="G63" i="208"/>
  <c r="D63" i="208"/>
  <c r="P62" i="208"/>
  <c r="M62" i="208"/>
  <c r="J62" i="208"/>
  <c r="G62" i="208"/>
  <c r="D62" i="208"/>
  <c r="P61" i="208"/>
  <c r="M61" i="208"/>
  <c r="J61" i="208"/>
  <c r="G61" i="208"/>
  <c r="D61" i="208"/>
  <c r="P60" i="208"/>
  <c r="M60" i="208"/>
  <c r="J60" i="208"/>
  <c r="G60" i="208"/>
  <c r="D60" i="208"/>
  <c r="P59" i="208"/>
  <c r="M59" i="208"/>
  <c r="J59" i="208"/>
  <c r="G59" i="208"/>
  <c r="D59" i="208"/>
  <c r="P58" i="208"/>
  <c r="M58" i="208"/>
  <c r="J58" i="208"/>
  <c r="G58" i="208"/>
  <c r="D58" i="208"/>
  <c r="P57" i="208"/>
  <c r="M57" i="208"/>
  <c r="J57" i="208"/>
  <c r="G57" i="208"/>
  <c r="D57" i="208"/>
  <c r="P56" i="208"/>
  <c r="M56" i="208"/>
  <c r="J56" i="208"/>
  <c r="G56" i="208"/>
  <c r="D56" i="208"/>
  <c r="P55" i="208"/>
  <c r="M55" i="208"/>
  <c r="J55" i="208"/>
  <c r="G55" i="208"/>
  <c r="D55" i="208"/>
  <c r="P54" i="208"/>
  <c r="M54" i="208"/>
  <c r="J54" i="208"/>
  <c r="G54" i="208"/>
  <c r="D54" i="208"/>
  <c r="P53" i="208"/>
  <c r="M53" i="208"/>
  <c r="J53" i="208"/>
  <c r="G53" i="208"/>
  <c r="D53" i="208"/>
  <c r="P52" i="208"/>
  <c r="M52" i="208"/>
  <c r="J52" i="208"/>
  <c r="G52" i="208"/>
  <c r="D52" i="208"/>
  <c r="P51" i="208"/>
  <c r="M51" i="208"/>
  <c r="J51" i="208"/>
  <c r="G51" i="208"/>
  <c r="D51" i="208"/>
  <c r="P50" i="208"/>
  <c r="M50" i="208"/>
  <c r="J50" i="208"/>
  <c r="G50" i="208"/>
  <c r="D50" i="208"/>
  <c r="P49" i="208"/>
  <c r="M49" i="208"/>
  <c r="J49" i="208"/>
  <c r="G49" i="208"/>
  <c r="D49" i="208"/>
  <c r="P48" i="208"/>
  <c r="M48" i="208"/>
  <c r="J48" i="208"/>
  <c r="G48" i="208"/>
  <c r="D48" i="208"/>
  <c r="P47" i="208"/>
  <c r="M47" i="208"/>
  <c r="J47" i="208"/>
  <c r="G47" i="208"/>
  <c r="D47" i="208"/>
  <c r="P46" i="208"/>
  <c r="M46" i="208"/>
  <c r="J46" i="208"/>
  <c r="G46" i="208"/>
  <c r="D46" i="208"/>
  <c r="P45" i="208"/>
  <c r="M45" i="208"/>
  <c r="J45" i="208"/>
  <c r="G45" i="208"/>
  <c r="D45" i="208"/>
  <c r="P44" i="208"/>
  <c r="M44" i="208"/>
  <c r="J44" i="208"/>
  <c r="G44" i="208"/>
  <c r="D44" i="208"/>
  <c r="P43" i="208"/>
  <c r="M43" i="208"/>
  <c r="J43" i="208"/>
  <c r="G43" i="208"/>
  <c r="D43" i="208"/>
  <c r="P42" i="208"/>
  <c r="M42" i="208"/>
  <c r="J42" i="208"/>
  <c r="G42" i="208"/>
  <c r="D42" i="208"/>
  <c r="P41" i="208"/>
  <c r="M41" i="208"/>
  <c r="J41" i="208"/>
  <c r="G41" i="208"/>
  <c r="D41" i="208"/>
  <c r="P40" i="208"/>
  <c r="M40" i="208"/>
  <c r="J40" i="208"/>
  <c r="G40" i="208"/>
  <c r="D40" i="208"/>
  <c r="P39" i="208"/>
  <c r="M39" i="208"/>
  <c r="J39" i="208"/>
  <c r="G39" i="208"/>
  <c r="D39" i="208"/>
  <c r="P38" i="208"/>
  <c r="M38" i="208"/>
  <c r="J38" i="208"/>
  <c r="G38" i="208"/>
  <c r="D38" i="208"/>
  <c r="P37" i="208"/>
  <c r="M37" i="208"/>
  <c r="J37" i="208"/>
  <c r="G37" i="208"/>
  <c r="D37" i="208"/>
  <c r="P36" i="208"/>
  <c r="M36" i="208"/>
  <c r="J36" i="208"/>
  <c r="G36" i="208"/>
  <c r="D36" i="208"/>
  <c r="P35" i="208"/>
  <c r="M35" i="208"/>
  <c r="J35" i="208"/>
  <c r="G35" i="208"/>
  <c r="D35" i="208"/>
  <c r="P34" i="208"/>
  <c r="M34" i="208"/>
  <c r="J34" i="208"/>
  <c r="G34" i="208"/>
  <c r="D34" i="208"/>
  <c r="P33" i="208"/>
  <c r="M33" i="208"/>
  <c r="J33" i="208"/>
  <c r="G33" i="208"/>
  <c r="D33" i="208"/>
  <c r="P32" i="208"/>
  <c r="M32" i="208"/>
  <c r="J32" i="208"/>
  <c r="G32" i="208"/>
  <c r="D32" i="208"/>
  <c r="P31" i="208"/>
  <c r="M31" i="208"/>
  <c r="J31" i="208"/>
  <c r="G31" i="208"/>
  <c r="D31" i="208"/>
  <c r="P30" i="208"/>
  <c r="M30" i="208"/>
  <c r="J30" i="208"/>
  <c r="G30" i="208"/>
  <c r="D30" i="208"/>
  <c r="P29" i="208"/>
  <c r="M29" i="208"/>
  <c r="J29" i="208"/>
  <c r="G29" i="208"/>
  <c r="D29" i="208"/>
  <c r="P28" i="208"/>
  <c r="M28" i="208"/>
  <c r="J28" i="208"/>
  <c r="G28" i="208"/>
  <c r="D28" i="208"/>
  <c r="P27" i="208"/>
  <c r="M27" i="208"/>
  <c r="J27" i="208"/>
  <c r="G27" i="208"/>
  <c r="D27" i="208"/>
  <c r="P26" i="208"/>
  <c r="M26" i="208"/>
  <c r="J26" i="208"/>
  <c r="G26" i="208"/>
  <c r="D26" i="208"/>
  <c r="P25" i="208"/>
  <c r="M25" i="208"/>
  <c r="J25" i="208"/>
  <c r="G25" i="208"/>
  <c r="D25" i="208"/>
  <c r="P24" i="208"/>
  <c r="M24" i="208"/>
  <c r="J24" i="208"/>
  <c r="G24" i="208"/>
  <c r="D24" i="208"/>
  <c r="P23" i="208"/>
  <c r="M23" i="208"/>
  <c r="J23" i="208"/>
  <c r="G23" i="208"/>
  <c r="D23" i="208"/>
  <c r="P22" i="208"/>
  <c r="M22" i="208"/>
  <c r="J22" i="208"/>
  <c r="G22" i="208"/>
  <c r="D22" i="208"/>
  <c r="P21" i="208"/>
  <c r="M21" i="208"/>
  <c r="J21" i="208"/>
  <c r="G21" i="208"/>
  <c r="D21" i="208"/>
  <c r="P20" i="208"/>
  <c r="M20" i="208"/>
  <c r="J20" i="208"/>
  <c r="G20" i="208"/>
  <c r="D20" i="208"/>
  <c r="I14" i="208"/>
  <c r="H14" i="208"/>
  <c r="D13" i="208"/>
  <c r="D12" i="208"/>
</calcChain>
</file>

<file path=xl/sharedStrings.xml><?xml version="1.0" encoding="utf-8"?>
<sst xmlns="http://schemas.openxmlformats.org/spreadsheetml/2006/main" count="7329" uniqueCount="374">
  <si>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</si>
  <si>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</si>
  <si>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</si>
  <si>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</si>
  <si>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</si>
  <si>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</si>
  <si>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</si>
  <si>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</si>
  <si>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</si>
  <si>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</si>
  <si>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</si>
  <si>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</si>
  <si>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</si>
  <si>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t>SRIM-2013.00</t>
  </si>
  <si>
    <t>== Target  Composition ==</t>
  </si>
  <si>
    <t>Atomic</t>
  </si>
  <si>
    <t>Numb</t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</si>
  <si>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</si>
  <si>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</si>
  <si>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</si>
  <si>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</si>
  <si>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</si>
  <si>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</si>
  <si>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</si>
  <si>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</si>
  <si>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</si>
  <si>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</si>
  <si>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</si>
  <si>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</si>
  <si>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</si>
  <si>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</si>
  <si>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</si>
  <si>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</si>
  <si>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</si>
  <si>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</si>
  <si>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</si>
  <si>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</si>
  <si>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</si>
  <si>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</si>
  <si>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</si>
  <si>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</si>
  <si>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</si>
  <si>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</si>
  <si>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</si>
  <si>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</si>
  <si>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</si>
  <si>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</si>
  <si>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1GeV/A</t>
    <phoneticPr fontId="27"/>
  </si>
  <si>
    <t>Kapton</t>
  </si>
  <si>
    <t>m</t>
  </si>
  <si>
    <t>Au</t>
  </si>
  <si>
    <t>Polyvinyltoluene C10H11 rho=1.023</t>
    <phoneticPr fontId="37"/>
  </si>
  <si>
    <t>10eV/A</t>
  </si>
  <si>
    <t>10eV/A</t>
    <phoneticPr fontId="27"/>
  </si>
  <si>
    <t>1GeV/A</t>
  </si>
  <si>
    <t>Plastics / Polymers : Kapton Polyimide Film (ICRU-179)</t>
    <phoneticPr fontId="37"/>
  </si>
  <si>
    <t>ref) http://www.eljentechnology.com/index.php/products/plastic-scintillators/64-ej-212</t>
    <phoneticPr fontId="3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</si>
  <si>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</si>
  <si>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</si>
  <si>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</si>
  <si>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</si>
  <si>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</si>
  <si>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</si>
  <si>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</si>
  <si>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</si>
  <si>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</si>
  <si>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</si>
  <si>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</si>
  <si>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</si>
  <si>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</si>
  <si>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</si>
  <si>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Si</t>
    <phoneticPr fontId="27"/>
  </si>
  <si>
    <t>short name</t>
    <phoneticPr fontId="27"/>
  </si>
  <si>
    <t>eV / Angstrom</t>
    <phoneticPr fontId="27"/>
  </si>
  <si>
    <t>Silicon</t>
    <phoneticPr fontId="27"/>
  </si>
  <si>
    <t>keV / micron</t>
    <phoneticPr fontId="27"/>
  </si>
  <si>
    <t>Trg.Dens=</t>
    <phoneticPr fontId="27"/>
  </si>
  <si>
    <t>MeV / mm</t>
    <phoneticPr fontId="27"/>
  </si>
  <si>
    <t>10eV/A</t>
    <phoneticPr fontId="27"/>
  </si>
  <si>
    <t>eV / (1E15 atoms/cm2)</t>
    <phoneticPr fontId="27"/>
  </si>
  <si>
    <t>Emax=</t>
    <phoneticPr fontId="27"/>
  </si>
  <si>
    <t>1GeV/A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</si>
  <si>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</si>
  <si>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</si>
  <si>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</si>
  <si>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dE/dx Elec</t>
    <phoneticPr fontId="27"/>
  </si>
  <si>
    <t>dE/dx Nucl</t>
    <phoneticPr fontId="27"/>
  </si>
  <si>
    <t>dE/dx tot</t>
    <phoneticPr fontId="27"/>
  </si>
  <si>
    <t>[MeV/u]</t>
    <phoneticPr fontId="37"/>
  </si>
  <si>
    <t>[MeV/(mg/cm2)]</t>
    <phoneticPr fontId="27"/>
  </si>
  <si>
    <t>[um]</t>
    <phoneticPr fontId="3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</si>
  <si>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</si>
  <si>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</si>
  <si>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</si>
  <si>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</si>
  <si>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</si>
  <si>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</si>
  <si>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</si>
  <si>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</si>
  <si>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</si>
  <si>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</si>
  <si>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</si>
  <si>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</si>
  <si>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</si>
  <si>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</si>
  <si>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</si>
  <si>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</si>
  <si>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</si>
  <si>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</si>
  <si>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</si>
  <si>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</si>
  <si>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</si>
  <si>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</si>
  <si>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</si>
  <si>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</si>
  <si>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</si>
  <si>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</si>
  <si>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</si>
  <si>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</si>
  <si>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</si>
  <si>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</si>
  <si>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</si>
  <si>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</si>
  <si>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</si>
  <si>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</si>
  <si>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</si>
  <si>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</si>
  <si>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</si>
  <si>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</si>
  <si>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</si>
  <si>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</si>
  <si>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</si>
  <si>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</si>
  <si>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</si>
  <si>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</si>
  <si>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</si>
  <si>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Au</t>
    <phoneticPr fontId="27"/>
  </si>
  <si>
    <t>short name</t>
    <phoneticPr fontId="27"/>
  </si>
  <si>
    <t>eV / Angstrom</t>
    <phoneticPr fontId="27"/>
  </si>
  <si>
    <t>Gold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</si>
  <si>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</si>
  <si>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</si>
  <si>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</si>
  <si>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</si>
  <si>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</si>
  <si>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</si>
  <si>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</si>
  <si>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</si>
  <si>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</si>
  <si>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</si>
  <si>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</si>
  <si>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</si>
  <si>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</si>
  <si>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</si>
  <si>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</si>
  <si>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</si>
  <si>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</si>
  <si>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</si>
  <si>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</si>
  <si>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</si>
  <si>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</si>
  <si>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</si>
  <si>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</si>
  <si>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</si>
  <si>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short name</t>
    <phoneticPr fontId="27"/>
  </si>
  <si>
    <t>eV / Angstrom</t>
    <phoneticPr fontId="27"/>
  </si>
  <si>
    <t>Kapton(Polyimide Film ICRU-179)</t>
    <phoneticPr fontId="23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</si>
  <si>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</si>
  <si>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</si>
  <si>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</si>
  <si>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</si>
  <si>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</si>
  <si>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</si>
  <si>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</si>
  <si>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</si>
  <si>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</si>
  <si>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</si>
  <si>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</si>
  <si>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</si>
  <si>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</si>
  <si>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</si>
  <si>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</si>
  <si>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</si>
  <si>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</si>
  <si>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</si>
  <si>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</si>
  <si>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</si>
  <si>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</si>
  <si>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</si>
  <si>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</si>
  <si>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</si>
  <si>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Mylar</t>
    <phoneticPr fontId="23"/>
  </si>
  <si>
    <t>short name</t>
    <phoneticPr fontId="27"/>
  </si>
  <si>
    <t>eV / Angstrom</t>
    <phoneticPr fontId="27"/>
  </si>
  <si>
    <t>Mylar, Melinex (ICRU-222)</t>
    <phoneticPr fontId="23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</si>
  <si>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</si>
  <si>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</si>
  <si>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</si>
  <si>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</si>
  <si>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</si>
  <si>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</si>
  <si>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</si>
  <si>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</si>
  <si>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</si>
  <si>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</si>
  <si>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10eV/A</t>
    <phoneticPr fontId="27"/>
  </si>
  <si>
    <t>eV / (1E15 atoms/cm2)</t>
    <phoneticPr fontId="27"/>
  </si>
  <si>
    <t>Emax=</t>
    <phoneticPr fontId="27"/>
  </si>
  <si>
    <t>1GeV/A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</si>
  <si>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</si>
  <si>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</si>
  <si>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</si>
  <si>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Common Target Materials: Mylar, Melinex (ICRU-222)</t>
    <phoneticPr fontId="37"/>
  </si>
  <si>
    <t>dE/dx Elec</t>
    <phoneticPr fontId="27"/>
  </si>
  <si>
    <t>dE/dx Nucl</t>
    <phoneticPr fontId="27"/>
  </si>
  <si>
    <t>dE/dx tot</t>
    <phoneticPr fontId="27"/>
  </si>
  <si>
    <t>[MeV/u]</t>
    <phoneticPr fontId="37"/>
  </si>
  <si>
    <t>[MeV/(mg/cm2)]</t>
    <phoneticPr fontId="27"/>
  </si>
  <si>
    <t>[um]</t>
    <phoneticPr fontId="3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</si>
  <si>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</si>
  <si>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</si>
  <si>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</si>
  <si>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</si>
  <si>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please change in</t>
    <phoneticPr fontId="27"/>
  </si>
  <si>
    <t>for appropriate value/formula</t>
    <phoneticPr fontId="27"/>
  </si>
  <si>
    <t>Ion Z=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</si>
  <si>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</si>
  <si>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</si>
  <si>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</si>
  <si>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</si>
  <si>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</si>
  <si>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</si>
  <si>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Target=</t>
    <phoneticPr fontId="27"/>
  </si>
  <si>
    <t>EJ212</t>
    <phoneticPr fontId="23"/>
  </si>
  <si>
    <t>short name</t>
    <phoneticPr fontId="27"/>
  </si>
  <si>
    <t>eV / Angstrom</t>
    <phoneticPr fontId="27"/>
  </si>
  <si>
    <t>EJ-212 PL-Scinti</t>
    <phoneticPr fontId="23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</si>
  <si>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</si>
  <si>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</si>
  <si>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</si>
  <si>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</si>
  <si>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</si>
  <si>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</si>
  <si>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</si>
  <si>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</si>
  <si>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</si>
  <si>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</si>
  <si>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Corded</t>
    <phoneticPr fontId="23"/>
  </si>
  <si>
    <t>ThisWSname</t>
    <phoneticPr fontId="23"/>
  </si>
  <si>
    <t>Ayoshida.RIKEN 2017.02</t>
  </si>
  <si>
    <t>Ayoshida.RIKEN 2017.02</t>
    <phoneticPr fontId="23"/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</si>
  <si>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</si>
  <si>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</si>
  <si>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</si>
  <si>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</si>
  <si>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</si>
  <si>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</si>
  <si>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</si>
  <si>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</si>
  <si>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</si>
  <si>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</si>
  <si>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</si>
  <si>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Gas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</si>
  <si>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</si>
  <si>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</si>
  <si>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</si>
  <si>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</si>
  <si>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</si>
  <si>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</si>
  <si>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</si>
  <si>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</si>
  <si>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</si>
  <si>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</si>
  <si>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</si>
  <si>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</si>
  <si>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</si>
  <si>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</si>
  <si>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</si>
  <si>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</si>
  <si>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</si>
  <si>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</si>
  <si>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</si>
  <si>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</si>
  <si>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</si>
  <si>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</si>
  <si>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</si>
  <si>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</si>
  <si>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</si>
  <si>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</si>
  <si>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</si>
  <si>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</si>
  <si>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</si>
  <si>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</si>
  <si>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</si>
  <si>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</si>
  <si>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</si>
  <si>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</si>
  <si>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</si>
  <si>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</si>
  <si>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</si>
  <si>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</si>
  <si>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</si>
  <si>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</si>
  <si>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</si>
  <si>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[Atomic%] = [Atom] / sum[Atom]</t>
    <phoneticPr fontId="23"/>
  </si>
  <si>
    <t>row#</t>
    <phoneticPr fontId="27"/>
  </si>
  <si>
    <t>SRIM E range</t>
    <phoneticPr fontId="27"/>
  </si>
  <si>
    <t>[Mass %] = [Atomic %] * Mass / Avr.Mass</t>
    <phoneticPr fontId="23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</si>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</sst>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178" fontId="38" fillId="3" borderId="0" xfId="14" applyNumberFormat="1" applyFont="1" applyFill="1">
      <alignment vertical="center"/>
    </xf>
    <xf numFmtId="0" fontId="21" fillId="3" borderId="6" xfId="88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0000FF"/>
      <color rgb="FFCCFF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srim129Xe_Si!$P$5</c:f>
          <c:strCache>
            <c:ptCount val="1"/>
            <c:pt idx="0">
              <c:v>srim129Xe_Si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srim129Xe_Si!$D$20:$D$228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srim129Xe_Si!$E$20:$E$228</c:f>
              <c:numCache>
                <c:formatCode>0.000E+00</c:formatCode>
                <c:ptCount val="209"/>
                <c:pt idx="0">
                  <c:v>0.1444</c:v>
                </c:pt>
                <c:pt idx="1">
                  <c:v>0.14990000000000001</c:v>
                </c:pt>
                <c:pt idx="2">
                  <c:v>0.15509999999999999</c:v>
                </c:pt>
                <c:pt idx="3">
                  <c:v>0.16020000000000001</c:v>
                </c:pt>
                <c:pt idx="4">
                  <c:v>0.16520000000000001</c:v>
                </c:pt>
                <c:pt idx="5">
                  <c:v>0.1699</c:v>
                </c:pt>
                <c:pt idx="6">
                  <c:v>0.17910000000000001</c:v>
                </c:pt>
                <c:pt idx="7">
                  <c:v>0.19</c:v>
                </c:pt>
                <c:pt idx="8">
                  <c:v>0.20030000000000001</c:v>
                </c:pt>
                <c:pt idx="9">
                  <c:v>0.21010000000000001</c:v>
                </c:pt>
                <c:pt idx="10">
                  <c:v>0.21940000000000001</c:v>
                </c:pt>
                <c:pt idx="11">
                  <c:v>0.22839999999999999</c:v>
                </c:pt>
                <c:pt idx="12">
                  <c:v>0.23699999999999999</c:v>
                </c:pt>
                <c:pt idx="13">
                  <c:v>0.24529999999999999</c:v>
                </c:pt>
                <c:pt idx="14">
                  <c:v>0.25330000000000003</c:v>
                </c:pt>
                <c:pt idx="15">
                  <c:v>0.26869999999999999</c:v>
                </c:pt>
                <c:pt idx="16">
                  <c:v>0.28320000000000001</c:v>
                </c:pt>
                <c:pt idx="17">
                  <c:v>0.29709999999999998</c:v>
                </c:pt>
                <c:pt idx="18">
                  <c:v>0.31030000000000002</c:v>
                </c:pt>
                <c:pt idx="19">
                  <c:v>0.32290000000000002</c:v>
                </c:pt>
                <c:pt idx="20">
                  <c:v>0.33510000000000001</c:v>
                </c:pt>
                <c:pt idx="21">
                  <c:v>0.35830000000000001</c:v>
                </c:pt>
                <c:pt idx="22">
                  <c:v>0.38</c:v>
                </c:pt>
                <c:pt idx="23">
                  <c:v>0.40060000000000001</c:v>
                </c:pt>
                <c:pt idx="24">
                  <c:v>0.42009999999999997</c:v>
                </c:pt>
                <c:pt idx="25">
                  <c:v>0.43880000000000002</c:v>
                </c:pt>
                <c:pt idx="26">
                  <c:v>0.45669999999999999</c:v>
                </c:pt>
                <c:pt idx="27">
                  <c:v>0.47399999999999998</c:v>
                </c:pt>
                <c:pt idx="28">
                  <c:v>0.49059999999999998</c:v>
                </c:pt>
                <c:pt idx="29">
                  <c:v>0.50670000000000004</c:v>
                </c:pt>
                <c:pt idx="30">
                  <c:v>0.52229999999999999</c:v>
                </c:pt>
                <c:pt idx="31">
                  <c:v>0.53739999999999999</c:v>
                </c:pt>
                <c:pt idx="32">
                  <c:v>0.5665</c:v>
                </c:pt>
                <c:pt idx="33">
                  <c:v>0.6008</c:v>
                </c:pt>
                <c:pt idx="34">
                  <c:v>0.63329999999999997</c:v>
                </c:pt>
                <c:pt idx="35">
                  <c:v>0.6643</c:v>
                </c:pt>
                <c:pt idx="36">
                  <c:v>0.69379999999999997</c:v>
                </c:pt>
                <c:pt idx="37">
                  <c:v>0.72209999999999996</c:v>
                </c:pt>
                <c:pt idx="38">
                  <c:v>0.74939999999999996</c:v>
                </c:pt>
                <c:pt idx="39">
                  <c:v>0.77569999999999995</c:v>
                </c:pt>
                <c:pt idx="40">
                  <c:v>0.80110000000000003</c:v>
                </c:pt>
                <c:pt idx="41">
                  <c:v>0.84970000000000001</c:v>
                </c:pt>
                <c:pt idx="42">
                  <c:v>0.89570000000000005</c:v>
                </c:pt>
                <c:pt idx="43">
                  <c:v>0.93940000000000001</c:v>
                </c:pt>
                <c:pt idx="44">
                  <c:v>0.98119999999999996</c:v>
                </c:pt>
                <c:pt idx="45">
                  <c:v>1.0209999999999999</c:v>
                </c:pt>
                <c:pt idx="46">
                  <c:v>1.06</c:v>
                </c:pt>
                <c:pt idx="47">
                  <c:v>1.133</c:v>
                </c:pt>
                <c:pt idx="48">
                  <c:v>1.202</c:v>
                </c:pt>
                <c:pt idx="49">
                  <c:v>1.2669999999999999</c:v>
                </c:pt>
                <c:pt idx="50">
                  <c:v>1.329</c:v>
                </c:pt>
                <c:pt idx="51">
                  <c:v>1.3879999999999999</c:v>
                </c:pt>
                <c:pt idx="52">
                  <c:v>1.444</c:v>
                </c:pt>
                <c:pt idx="53">
                  <c:v>1.4990000000000001</c:v>
                </c:pt>
                <c:pt idx="54">
                  <c:v>1.5509999999999999</c:v>
                </c:pt>
                <c:pt idx="55">
                  <c:v>1.6020000000000001</c:v>
                </c:pt>
                <c:pt idx="56">
                  <c:v>1.6519999999999999</c:v>
                </c:pt>
                <c:pt idx="57">
                  <c:v>1.6990000000000001</c:v>
                </c:pt>
                <c:pt idx="58">
                  <c:v>1.7909999999999999</c:v>
                </c:pt>
                <c:pt idx="59">
                  <c:v>1.9</c:v>
                </c:pt>
                <c:pt idx="60">
                  <c:v>2.0030000000000001</c:v>
                </c:pt>
                <c:pt idx="61">
                  <c:v>2.133</c:v>
                </c:pt>
                <c:pt idx="62">
                  <c:v>2.2610000000000001</c:v>
                </c:pt>
                <c:pt idx="63">
                  <c:v>2.3719999999999999</c:v>
                </c:pt>
                <c:pt idx="64">
                  <c:v>2.468</c:v>
                </c:pt>
                <c:pt idx="65">
                  <c:v>2.5510000000000002</c:v>
                </c:pt>
                <c:pt idx="66">
                  <c:v>2.6240000000000001</c:v>
                </c:pt>
                <c:pt idx="67">
                  <c:v>2.7480000000000002</c:v>
                </c:pt>
                <c:pt idx="68">
                  <c:v>2.8540000000000001</c:v>
                </c:pt>
                <c:pt idx="69">
                  <c:v>2.9510000000000001</c:v>
                </c:pt>
                <c:pt idx="70">
                  <c:v>3.0409999999999999</c:v>
                </c:pt>
                <c:pt idx="71">
                  <c:v>3.1269999999999998</c:v>
                </c:pt>
                <c:pt idx="72">
                  <c:v>3.21</c:v>
                </c:pt>
                <c:pt idx="73">
                  <c:v>3.37</c:v>
                </c:pt>
                <c:pt idx="74">
                  <c:v>3.5270000000000001</c:v>
                </c:pt>
                <c:pt idx="75">
                  <c:v>3.6840000000000002</c:v>
                </c:pt>
                <c:pt idx="76">
                  <c:v>3.8420000000000001</c:v>
                </c:pt>
                <c:pt idx="77">
                  <c:v>4.0019999999999998</c:v>
                </c:pt>
                <c:pt idx="78">
                  <c:v>4.165</c:v>
                </c:pt>
                <c:pt idx="79">
                  <c:v>4.33</c:v>
                </c:pt>
                <c:pt idx="80">
                  <c:v>4.4969999999999999</c:v>
                </c:pt>
                <c:pt idx="81">
                  <c:v>4.6660000000000004</c:v>
                </c:pt>
                <c:pt idx="82">
                  <c:v>4.8360000000000003</c:v>
                </c:pt>
                <c:pt idx="83">
                  <c:v>5.0069999999999997</c:v>
                </c:pt>
                <c:pt idx="84">
                  <c:v>5.35</c:v>
                </c:pt>
                <c:pt idx="85">
                  <c:v>5.7759999999999998</c:v>
                </c:pt>
                <c:pt idx="86">
                  <c:v>6.1989999999999998</c:v>
                </c:pt>
                <c:pt idx="87">
                  <c:v>6.6130000000000004</c:v>
                </c:pt>
                <c:pt idx="88">
                  <c:v>7.0179999999999998</c:v>
                </c:pt>
                <c:pt idx="89">
                  <c:v>7.4119999999999999</c:v>
                </c:pt>
                <c:pt idx="90">
                  <c:v>7.7949999999999999</c:v>
                </c:pt>
                <c:pt idx="91">
                  <c:v>8.1669999999999998</c:v>
                </c:pt>
                <c:pt idx="92">
                  <c:v>8.5269999999999992</c:v>
                </c:pt>
                <c:pt idx="93">
                  <c:v>9.2140000000000004</c:v>
                </c:pt>
                <c:pt idx="94">
                  <c:v>9.859</c:v>
                </c:pt>
                <c:pt idx="95">
                  <c:v>10.47</c:v>
                </c:pt>
                <c:pt idx="96">
                  <c:v>11.04</c:v>
                </c:pt>
                <c:pt idx="97">
                  <c:v>11.59</c:v>
                </c:pt>
                <c:pt idx="98">
                  <c:v>12.11</c:v>
                </c:pt>
                <c:pt idx="99">
                  <c:v>13.09</c:v>
                </c:pt>
                <c:pt idx="100">
                  <c:v>14</c:v>
                </c:pt>
                <c:pt idx="101">
                  <c:v>14.87</c:v>
                </c:pt>
                <c:pt idx="102">
                  <c:v>15.7</c:v>
                </c:pt>
                <c:pt idx="103">
                  <c:v>16.5</c:v>
                </c:pt>
                <c:pt idx="104">
                  <c:v>17.28</c:v>
                </c:pt>
                <c:pt idx="105">
                  <c:v>18.03</c:v>
                </c:pt>
                <c:pt idx="106">
                  <c:v>18.77</c:v>
                </c:pt>
                <c:pt idx="107">
                  <c:v>19.489999999999998</c:v>
                </c:pt>
                <c:pt idx="108">
                  <c:v>20.2</c:v>
                </c:pt>
                <c:pt idx="109">
                  <c:v>20.88</c:v>
                </c:pt>
                <c:pt idx="110">
                  <c:v>22.21</c:v>
                </c:pt>
                <c:pt idx="111">
                  <c:v>23.79</c:v>
                </c:pt>
                <c:pt idx="112">
                  <c:v>25.28</c:v>
                </c:pt>
                <c:pt idx="113">
                  <c:v>26.69</c:v>
                </c:pt>
                <c:pt idx="114">
                  <c:v>28.02</c:v>
                </c:pt>
                <c:pt idx="115">
                  <c:v>29.27</c:v>
                </c:pt>
                <c:pt idx="116">
                  <c:v>30.46</c:v>
                </c:pt>
                <c:pt idx="117">
                  <c:v>31.58</c:v>
                </c:pt>
                <c:pt idx="118">
                  <c:v>32.65</c:v>
                </c:pt>
                <c:pt idx="119">
                  <c:v>34.630000000000003</c:v>
                </c:pt>
                <c:pt idx="120">
                  <c:v>36.43</c:v>
                </c:pt>
                <c:pt idx="121">
                  <c:v>38.08</c:v>
                </c:pt>
                <c:pt idx="122">
                  <c:v>39.61</c:v>
                </c:pt>
                <c:pt idx="123">
                  <c:v>41.03</c:v>
                </c:pt>
                <c:pt idx="124">
                  <c:v>42.35</c:v>
                </c:pt>
                <c:pt idx="125">
                  <c:v>44.76</c:v>
                </c:pt>
                <c:pt idx="126">
                  <c:v>46.91</c:v>
                </c:pt>
                <c:pt idx="127">
                  <c:v>48.86</c:v>
                </c:pt>
                <c:pt idx="128">
                  <c:v>50.62</c:v>
                </c:pt>
                <c:pt idx="129">
                  <c:v>52.24</c:v>
                </c:pt>
                <c:pt idx="130">
                  <c:v>53.73</c:v>
                </c:pt>
                <c:pt idx="131">
                  <c:v>55.11</c:v>
                </c:pt>
                <c:pt idx="132">
                  <c:v>56.38</c:v>
                </c:pt>
                <c:pt idx="133">
                  <c:v>57.57</c:v>
                </c:pt>
                <c:pt idx="134">
                  <c:v>58.67</c:v>
                </c:pt>
                <c:pt idx="135">
                  <c:v>59.69</c:v>
                </c:pt>
                <c:pt idx="136">
                  <c:v>61.53</c:v>
                </c:pt>
                <c:pt idx="137">
                  <c:v>63.5</c:v>
                </c:pt>
                <c:pt idx="138">
                  <c:v>65.16</c:v>
                </c:pt>
                <c:pt idx="139">
                  <c:v>66.56</c:v>
                </c:pt>
                <c:pt idx="140">
                  <c:v>67.25</c:v>
                </c:pt>
                <c:pt idx="141">
                  <c:v>67.72</c:v>
                </c:pt>
                <c:pt idx="142">
                  <c:v>68.25</c:v>
                </c:pt>
                <c:pt idx="143">
                  <c:v>68.650000000000006</c:v>
                </c:pt>
                <c:pt idx="144">
                  <c:v>68.94</c:v>
                </c:pt>
                <c:pt idx="145">
                  <c:v>69.23</c:v>
                </c:pt>
                <c:pt idx="146">
                  <c:v>69.22</c:v>
                </c:pt>
                <c:pt idx="147">
                  <c:v>69</c:v>
                </c:pt>
                <c:pt idx="148">
                  <c:v>68.61</c:v>
                </c:pt>
                <c:pt idx="149">
                  <c:v>68.099999999999994</c:v>
                </c:pt>
                <c:pt idx="150">
                  <c:v>67.5</c:v>
                </c:pt>
                <c:pt idx="151">
                  <c:v>66.13</c:v>
                </c:pt>
                <c:pt idx="152">
                  <c:v>64.63</c:v>
                </c:pt>
                <c:pt idx="153">
                  <c:v>63.09</c:v>
                </c:pt>
                <c:pt idx="154">
                  <c:v>61.53</c:v>
                </c:pt>
                <c:pt idx="155">
                  <c:v>60.01</c:v>
                </c:pt>
                <c:pt idx="156">
                  <c:v>58.53</c:v>
                </c:pt>
                <c:pt idx="157">
                  <c:v>57.1</c:v>
                </c:pt>
                <c:pt idx="158">
                  <c:v>55.72</c:v>
                </c:pt>
                <c:pt idx="159">
                  <c:v>54.4</c:v>
                </c:pt>
                <c:pt idx="160">
                  <c:v>53.13</c:v>
                </c:pt>
                <c:pt idx="161">
                  <c:v>51.92</c:v>
                </c:pt>
                <c:pt idx="162">
                  <c:v>49.65</c:v>
                </c:pt>
                <c:pt idx="163">
                  <c:v>47.06</c:v>
                </c:pt>
                <c:pt idx="164">
                  <c:v>44.73</c:v>
                </c:pt>
                <c:pt idx="165">
                  <c:v>42.62</c:v>
                </c:pt>
                <c:pt idx="166">
                  <c:v>40.69</c:v>
                </c:pt>
                <c:pt idx="167">
                  <c:v>38.93</c:v>
                </c:pt>
                <c:pt idx="168">
                  <c:v>37.33</c:v>
                </c:pt>
                <c:pt idx="169">
                  <c:v>35.86</c:v>
                </c:pt>
                <c:pt idx="170">
                  <c:v>34.520000000000003</c:v>
                </c:pt>
                <c:pt idx="171">
                  <c:v>32.18</c:v>
                </c:pt>
                <c:pt idx="172">
                  <c:v>30.17</c:v>
                </c:pt>
                <c:pt idx="173">
                  <c:v>28.43</c:v>
                </c:pt>
                <c:pt idx="174">
                  <c:v>26.9</c:v>
                </c:pt>
                <c:pt idx="175">
                  <c:v>25.55</c:v>
                </c:pt>
                <c:pt idx="176">
                  <c:v>24.35</c:v>
                </c:pt>
                <c:pt idx="177">
                  <c:v>22.32</c:v>
                </c:pt>
                <c:pt idx="178">
                  <c:v>20.65</c:v>
                </c:pt>
                <c:pt idx="179">
                  <c:v>19.25</c:v>
                </c:pt>
                <c:pt idx="180">
                  <c:v>18.07</c:v>
                </c:pt>
                <c:pt idx="181">
                  <c:v>17.059999999999999</c:v>
                </c:pt>
                <c:pt idx="182">
                  <c:v>16.18</c:v>
                </c:pt>
                <c:pt idx="183">
                  <c:v>15.41</c:v>
                </c:pt>
                <c:pt idx="184">
                  <c:v>14.73</c:v>
                </c:pt>
                <c:pt idx="185">
                  <c:v>14.12</c:v>
                </c:pt>
                <c:pt idx="186">
                  <c:v>13.58</c:v>
                </c:pt>
                <c:pt idx="187">
                  <c:v>13.09</c:v>
                </c:pt>
                <c:pt idx="188">
                  <c:v>12.24</c:v>
                </c:pt>
                <c:pt idx="189">
                  <c:v>11.37</c:v>
                </c:pt>
                <c:pt idx="190">
                  <c:v>10.65</c:v>
                </c:pt>
                <c:pt idx="191">
                  <c:v>10.06</c:v>
                </c:pt>
                <c:pt idx="192">
                  <c:v>9.5570000000000004</c:v>
                </c:pt>
                <c:pt idx="193">
                  <c:v>9.1289999999999996</c:v>
                </c:pt>
                <c:pt idx="194">
                  <c:v>8.76</c:v>
                </c:pt>
                <c:pt idx="195">
                  <c:v>8.4380000000000006</c:v>
                </c:pt>
                <c:pt idx="196">
                  <c:v>8.1549999999999994</c:v>
                </c:pt>
                <c:pt idx="197">
                  <c:v>7.681</c:v>
                </c:pt>
                <c:pt idx="198">
                  <c:v>7.3010000000000002</c:v>
                </c:pt>
                <c:pt idx="199">
                  <c:v>6.9909999999999997</c:v>
                </c:pt>
                <c:pt idx="200">
                  <c:v>6.7329999999999997</c:v>
                </c:pt>
                <c:pt idx="201">
                  <c:v>6.5170000000000003</c:v>
                </c:pt>
                <c:pt idx="202">
                  <c:v>6.3319999999999999</c:v>
                </c:pt>
                <c:pt idx="203">
                  <c:v>6.0369999999999999</c:v>
                </c:pt>
                <c:pt idx="204">
                  <c:v>5.8129999999999997</c:v>
                </c:pt>
                <c:pt idx="205">
                  <c:v>5.64</c:v>
                </c:pt>
                <c:pt idx="206">
                  <c:v>5.5019999999999998</c:v>
                </c:pt>
                <c:pt idx="207">
                  <c:v>5.3929999999999998</c:v>
                </c:pt>
                <c:pt idx="208">
                  <c:v>5.3129999999999997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A4-491D-BC3F-3E1D63D3670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srim129Xe_Si!$D$20:$D$228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srim129Xe_Si!$F$20:$F$228</c:f>
              <c:numCache>
                <c:formatCode>0.000E+00</c:formatCode>
                <c:ptCount val="209"/>
                <c:pt idx="0">
                  <c:v>2.2210000000000001</c:v>
                </c:pt>
                <c:pt idx="1">
                  <c:v>2.3029999999999999</c:v>
                </c:pt>
                <c:pt idx="2">
                  <c:v>2.3809999999999998</c:v>
                </c:pt>
                <c:pt idx="3">
                  <c:v>2.4569999999999999</c:v>
                </c:pt>
                <c:pt idx="4">
                  <c:v>2.5289999999999999</c:v>
                </c:pt>
                <c:pt idx="5">
                  <c:v>2.5979999999999999</c:v>
                </c:pt>
                <c:pt idx="6">
                  <c:v>2.73</c:v>
                </c:pt>
                <c:pt idx="7">
                  <c:v>2.8820000000000001</c:v>
                </c:pt>
                <c:pt idx="8">
                  <c:v>3.024</c:v>
                </c:pt>
                <c:pt idx="9">
                  <c:v>3.1549999999999998</c:v>
                </c:pt>
                <c:pt idx="10">
                  <c:v>3.2789999999999999</c:v>
                </c:pt>
                <c:pt idx="11">
                  <c:v>3.395</c:v>
                </c:pt>
                <c:pt idx="12">
                  <c:v>3.5049999999999999</c:v>
                </c:pt>
                <c:pt idx="13">
                  <c:v>3.609</c:v>
                </c:pt>
                <c:pt idx="14">
                  <c:v>3.7080000000000002</c:v>
                </c:pt>
                <c:pt idx="15">
                  <c:v>3.8929999999999998</c:v>
                </c:pt>
                <c:pt idx="16">
                  <c:v>4.0629999999999997</c:v>
                </c:pt>
                <c:pt idx="17">
                  <c:v>4.2190000000000003</c:v>
                </c:pt>
                <c:pt idx="18">
                  <c:v>4.3650000000000002</c:v>
                </c:pt>
                <c:pt idx="19">
                  <c:v>4.5010000000000003</c:v>
                </c:pt>
                <c:pt idx="20">
                  <c:v>4.6280000000000001</c:v>
                </c:pt>
                <c:pt idx="21">
                  <c:v>4.8609999999999998</c:v>
                </c:pt>
                <c:pt idx="22">
                  <c:v>5.07</c:v>
                </c:pt>
                <c:pt idx="23">
                  <c:v>5.2590000000000003</c:v>
                </c:pt>
                <c:pt idx="24">
                  <c:v>5.4320000000000004</c:v>
                </c:pt>
                <c:pt idx="25">
                  <c:v>5.5910000000000002</c:v>
                </c:pt>
                <c:pt idx="26">
                  <c:v>5.7380000000000004</c:v>
                </c:pt>
                <c:pt idx="27">
                  <c:v>5.8739999999999997</c:v>
                </c:pt>
                <c:pt idx="28">
                  <c:v>6.0010000000000003</c:v>
                </c:pt>
                <c:pt idx="29">
                  <c:v>6.12</c:v>
                </c:pt>
                <c:pt idx="30">
                  <c:v>6.2309999999999999</c:v>
                </c:pt>
                <c:pt idx="31">
                  <c:v>6.3360000000000003</c:v>
                </c:pt>
                <c:pt idx="32">
                  <c:v>6.5289999999999999</c:v>
                </c:pt>
                <c:pt idx="33">
                  <c:v>6.7430000000000003</c:v>
                </c:pt>
                <c:pt idx="34">
                  <c:v>6.9320000000000004</c:v>
                </c:pt>
                <c:pt idx="35">
                  <c:v>7.1</c:v>
                </c:pt>
                <c:pt idx="36">
                  <c:v>7.2519999999999998</c:v>
                </c:pt>
                <c:pt idx="37">
                  <c:v>7.3890000000000002</c:v>
                </c:pt>
                <c:pt idx="38">
                  <c:v>7.5140000000000002</c:v>
                </c:pt>
                <c:pt idx="39">
                  <c:v>7.6280000000000001</c:v>
                </c:pt>
                <c:pt idx="40">
                  <c:v>7.7320000000000002</c:v>
                </c:pt>
                <c:pt idx="41">
                  <c:v>7.9169999999999998</c:v>
                </c:pt>
                <c:pt idx="42">
                  <c:v>8.0760000000000005</c:v>
                </c:pt>
                <c:pt idx="43">
                  <c:v>8.2129999999999992</c:v>
                </c:pt>
                <c:pt idx="44">
                  <c:v>8.3320000000000007</c:v>
                </c:pt>
                <c:pt idx="45">
                  <c:v>8.4359999999999999</c:v>
                </c:pt>
                <c:pt idx="46">
                  <c:v>8.5269999999999992</c:v>
                </c:pt>
                <c:pt idx="47">
                  <c:v>8.6790000000000003</c:v>
                </c:pt>
                <c:pt idx="48">
                  <c:v>8.7989999999999995</c:v>
                </c:pt>
                <c:pt idx="49">
                  <c:v>8.8930000000000007</c:v>
                </c:pt>
                <c:pt idx="50">
                  <c:v>8.9670000000000005</c:v>
                </c:pt>
                <c:pt idx="51">
                  <c:v>9.0250000000000004</c:v>
                </c:pt>
                <c:pt idx="52">
                  <c:v>9.0690000000000008</c:v>
                </c:pt>
                <c:pt idx="53">
                  <c:v>9.1029999999999998</c:v>
                </c:pt>
                <c:pt idx="54">
                  <c:v>9.1270000000000007</c:v>
                </c:pt>
                <c:pt idx="55">
                  <c:v>9.1440000000000001</c:v>
                </c:pt>
                <c:pt idx="56">
                  <c:v>9.1539999999999999</c:v>
                </c:pt>
                <c:pt idx="57">
                  <c:v>9.1590000000000007</c:v>
                </c:pt>
                <c:pt idx="58">
                  <c:v>9.1539999999999999</c:v>
                </c:pt>
                <c:pt idx="59">
                  <c:v>9.1289999999999996</c:v>
                </c:pt>
                <c:pt idx="60">
                  <c:v>9.0869999999999997</c:v>
                </c:pt>
                <c:pt idx="61">
                  <c:v>9.0340000000000007</c:v>
                </c:pt>
                <c:pt idx="62">
                  <c:v>8.9730000000000008</c:v>
                </c:pt>
                <c:pt idx="63">
                  <c:v>8.9060000000000006</c:v>
                </c:pt>
                <c:pt idx="64">
                  <c:v>8.8350000000000009</c:v>
                </c:pt>
                <c:pt idx="65">
                  <c:v>8.7609999999999992</c:v>
                </c:pt>
                <c:pt idx="66">
                  <c:v>8.6850000000000005</c:v>
                </c:pt>
                <c:pt idx="67">
                  <c:v>8.5299999999999994</c:v>
                </c:pt>
                <c:pt idx="68">
                  <c:v>8.3740000000000006</c:v>
                </c:pt>
                <c:pt idx="69">
                  <c:v>8.2189999999999994</c:v>
                </c:pt>
                <c:pt idx="70">
                  <c:v>8.0679999999999996</c:v>
                </c:pt>
                <c:pt idx="71">
                  <c:v>7.92</c:v>
                </c:pt>
                <c:pt idx="72">
                  <c:v>7.7770000000000001</c:v>
                </c:pt>
                <c:pt idx="73">
                  <c:v>7.5039999999999996</c:v>
                </c:pt>
                <c:pt idx="74">
                  <c:v>7.25</c:v>
                </c:pt>
                <c:pt idx="75">
                  <c:v>7.0129999999999999</c:v>
                </c:pt>
                <c:pt idx="76">
                  <c:v>6.7930000000000001</c:v>
                </c:pt>
                <c:pt idx="77">
                  <c:v>6.5880000000000001</c:v>
                </c:pt>
                <c:pt idx="78">
                  <c:v>6.3970000000000002</c:v>
                </c:pt>
                <c:pt idx="79">
                  <c:v>6.2169999999999996</c:v>
                </c:pt>
                <c:pt idx="80">
                  <c:v>6.05</c:v>
                </c:pt>
                <c:pt idx="81">
                  <c:v>5.8920000000000003</c:v>
                </c:pt>
                <c:pt idx="82">
                  <c:v>5.7439999999999998</c:v>
                </c:pt>
                <c:pt idx="83">
                  <c:v>5.6040000000000001</c:v>
                </c:pt>
                <c:pt idx="84">
                  <c:v>5.3479999999999999</c:v>
                </c:pt>
                <c:pt idx="85">
                  <c:v>5.0629999999999997</c:v>
                </c:pt>
                <c:pt idx="86">
                  <c:v>4.8120000000000003</c:v>
                </c:pt>
                <c:pt idx="87">
                  <c:v>4.5890000000000004</c:v>
                </c:pt>
                <c:pt idx="88">
                  <c:v>4.3890000000000002</c:v>
                </c:pt>
                <c:pt idx="89">
                  <c:v>4.2080000000000002</c:v>
                </c:pt>
                <c:pt idx="90">
                  <c:v>4.0439999999999996</c:v>
                </c:pt>
                <c:pt idx="91">
                  <c:v>3.895</c:v>
                </c:pt>
                <c:pt idx="92">
                  <c:v>3.7570000000000001</c:v>
                </c:pt>
                <c:pt idx="93">
                  <c:v>3.5139999999999998</c:v>
                </c:pt>
                <c:pt idx="94">
                  <c:v>3.3050000000000002</c:v>
                </c:pt>
                <c:pt idx="95">
                  <c:v>3.1230000000000002</c:v>
                </c:pt>
                <c:pt idx="96">
                  <c:v>2.9620000000000002</c:v>
                </c:pt>
                <c:pt idx="97">
                  <c:v>2.82</c:v>
                </c:pt>
                <c:pt idx="98">
                  <c:v>2.6920000000000002</c:v>
                </c:pt>
                <c:pt idx="99">
                  <c:v>2.4729999999999999</c:v>
                </c:pt>
                <c:pt idx="100">
                  <c:v>2.2909999999999999</c:v>
                </c:pt>
                <c:pt idx="101">
                  <c:v>2.137</c:v>
                </c:pt>
                <c:pt idx="102">
                  <c:v>2.0049999999999999</c:v>
                </c:pt>
                <c:pt idx="103">
                  <c:v>1.89</c:v>
                </c:pt>
                <c:pt idx="104">
                  <c:v>1.79</c:v>
                </c:pt>
                <c:pt idx="105">
                  <c:v>1.7</c:v>
                </c:pt>
                <c:pt idx="106">
                  <c:v>1.62</c:v>
                </c:pt>
                <c:pt idx="107">
                  <c:v>1.5489999999999999</c:v>
                </c:pt>
                <c:pt idx="108">
                  <c:v>1.484</c:v>
                </c:pt>
                <c:pt idx="109">
                  <c:v>1.4239999999999999</c:v>
                </c:pt>
                <c:pt idx="110">
                  <c:v>1.321</c:v>
                </c:pt>
                <c:pt idx="111">
                  <c:v>1.2130000000000001</c:v>
                </c:pt>
                <c:pt idx="112">
                  <c:v>1.1220000000000001</c:v>
                </c:pt>
                <c:pt idx="113">
                  <c:v>1.046</c:v>
                </c:pt>
                <c:pt idx="114">
                  <c:v>0.98040000000000005</c:v>
                </c:pt>
                <c:pt idx="115">
                  <c:v>0.92330000000000001</c:v>
                </c:pt>
                <c:pt idx="116">
                  <c:v>0.87309999999999999</c:v>
                </c:pt>
                <c:pt idx="117">
                  <c:v>0.8286</c:v>
                </c:pt>
                <c:pt idx="118">
                  <c:v>0.78879999999999995</c:v>
                </c:pt>
                <c:pt idx="119">
                  <c:v>0.72060000000000002</c:v>
                </c:pt>
                <c:pt idx="120">
                  <c:v>0.6643</c:v>
                </c:pt>
                <c:pt idx="121">
                  <c:v>0.61680000000000001</c:v>
                </c:pt>
                <c:pt idx="122">
                  <c:v>0.57630000000000003</c:v>
                </c:pt>
                <c:pt idx="123">
                  <c:v>0.54110000000000003</c:v>
                </c:pt>
                <c:pt idx="124">
                  <c:v>0.51039999999999996</c:v>
                </c:pt>
                <c:pt idx="125">
                  <c:v>0.45910000000000001</c:v>
                </c:pt>
                <c:pt idx="126">
                  <c:v>0.4178</c:v>
                </c:pt>
                <c:pt idx="127">
                  <c:v>0.38390000000000002</c:v>
                </c:pt>
                <c:pt idx="128">
                  <c:v>0.35549999999999998</c:v>
                </c:pt>
                <c:pt idx="129">
                  <c:v>0.33129999999999998</c:v>
                </c:pt>
                <c:pt idx="130">
                  <c:v>0.31040000000000001</c:v>
                </c:pt>
                <c:pt idx="131">
                  <c:v>0.29220000000000002</c:v>
                </c:pt>
                <c:pt idx="132">
                  <c:v>0.2762</c:v>
                </c:pt>
                <c:pt idx="133">
                  <c:v>0.26190000000000002</c:v>
                </c:pt>
                <c:pt idx="134">
                  <c:v>0.2492</c:v>
                </c:pt>
                <c:pt idx="135">
                  <c:v>0.23769999999999999</c:v>
                </c:pt>
                <c:pt idx="136">
                  <c:v>0.21790000000000001</c:v>
                </c:pt>
                <c:pt idx="137">
                  <c:v>0.1976</c:v>
                </c:pt>
                <c:pt idx="138">
                  <c:v>0.18099999999999999</c:v>
                </c:pt>
                <c:pt idx="139">
                  <c:v>0.1671</c:v>
                </c:pt>
                <c:pt idx="140">
                  <c:v>0.15529999999999999</c:v>
                </c:pt>
                <c:pt idx="141">
                  <c:v>0.1452</c:v>
                </c:pt>
                <c:pt idx="142">
                  <c:v>0.13639999999999999</c:v>
                </c:pt>
                <c:pt idx="143">
                  <c:v>0.12870000000000001</c:v>
                </c:pt>
                <c:pt idx="144">
                  <c:v>0.12189999999999999</c:v>
                </c:pt>
                <c:pt idx="145">
                  <c:v>0.1103</c:v>
                </c:pt>
                <c:pt idx="146">
                  <c:v>0.1008</c:v>
                </c:pt>
                <c:pt idx="147">
                  <c:v>9.2939999999999995E-2</c:v>
                </c:pt>
                <c:pt idx="148">
                  <c:v>8.6269999999999999E-2</c:v>
                </c:pt>
                <c:pt idx="149">
                  <c:v>8.0549999999999997E-2</c:v>
                </c:pt>
                <c:pt idx="150">
                  <c:v>7.5590000000000004E-2</c:v>
                </c:pt>
                <c:pt idx="151">
                  <c:v>6.7379999999999995E-2</c:v>
                </c:pt>
                <c:pt idx="152">
                  <c:v>6.0859999999999997E-2</c:v>
                </c:pt>
                <c:pt idx="153">
                  <c:v>5.5559999999999998E-2</c:v>
                </c:pt>
                <c:pt idx="154">
                  <c:v>5.1150000000000001E-2</c:v>
                </c:pt>
                <c:pt idx="155">
                  <c:v>4.743E-2</c:v>
                </c:pt>
                <c:pt idx="156">
                  <c:v>4.4240000000000002E-2</c:v>
                </c:pt>
                <c:pt idx="157">
                  <c:v>4.147E-2</c:v>
                </c:pt>
                <c:pt idx="158">
                  <c:v>3.9050000000000001E-2</c:v>
                </c:pt>
                <c:pt idx="159">
                  <c:v>3.6909999999999998E-2</c:v>
                </c:pt>
                <c:pt idx="160">
                  <c:v>3.5000000000000003E-2</c:v>
                </c:pt>
                <c:pt idx="161">
                  <c:v>3.329E-2</c:v>
                </c:pt>
                <c:pt idx="162">
                  <c:v>3.0349999999999999E-2</c:v>
                </c:pt>
                <c:pt idx="163">
                  <c:v>2.7369999999999998E-2</c:v>
                </c:pt>
                <c:pt idx="164">
                  <c:v>2.494E-2</c:v>
                </c:pt>
                <c:pt idx="165">
                  <c:v>2.2929999999999999E-2</c:v>
                </c:pt>
                <c:pt idx="166">
                  <c:v>2.1229999999999999E-2</c:v>
                </c:pt>
                <c:pt idx="167">
                  <c:v>1.9779999999999999E-2</c:v>
                </c:pt>
                <c:pt idx="168">
                  <c:v>1.8530000000000001E-2</c:v>
                </c:pt>
                <c:pt idx="169">
                  <c:v>1.7430000000000001E-2</c:v>
                </c:pt>
                <c:pt idx="170">
                  <c:v>1.6459999999999999E-2</c:v>
                </c:pt>
                <c:pt idx="171">
                  <c:v>1.482E-2</c:v>
                </c:pt>
                <c:pt idx="172">
                  <c:v>1.35E-2</c:v>
                </c:pt>
                <c:pt idx="173">
                  <c:v>1.24E-2</c:v>
                </c:pt>
                <c:pt idx="174">
                  <c:v>1.1469999999999999E-2</c:v>
                </c:pt>
                <c:pt idx="175">
                  <c:v>1.068E-2</c:v>
                </c:pt>
                <c:pt idx="176">
                  <c:v>9.9950000000000004E-3</c:v>
                </c:pt>
                <c:pt idx="177">
                  <c:v>8.8690000000000001E-3</c:v>
                </c:pt>
                <c:pt idx="178">
                  <c:v>7.9799999999999992E-3</c:v>
                </c:pt>
                <c:pt idx="179">
                  <c:v>7.26E-3</c:v>
                </c:pt>
                <c:pt idx="180">
                  <c:v>6.6639999999999998E-3</c:v>
                </c:pt>
                <c:pt idx="181">
                  <c:v>6.1619999999999999E-3</c:v>
                </c:pt>
                <c:pt idx="182">
                  <c:v>5.7330000000000002E-3</c:v>
                </c:pt>
                <c:pt idx="183">
                  <c:v>5.3629999999999997E-3</c:v>
                </c:pt>
                <c:pt idx="184">
                  <c:v>5.0390000000000001E-3</c:v>
                </c:pt>
                <c:pt idx="185">
                  <c:v>4.7540000000000004E-3</c:v>
                </c:pt>
                <c:pt idx="186">
                  <c:v>4.5009999999999998E-3</c:v>
                </c:pt>
                <c:pt idx="187">
                  <c:v>4.274E-3</c:v>
                </c:pt>
                <c:pt idx="188">
                  <c:v>3.885E-3</c:v>
                </c:pt>
                <c:pt idx="189">
                  <c:v>3.4919999999999999E-3</c:v>
                </c:pt>
                <c:pt idx="190">
                  <c:v>3.1740000000000002E-3</c:v>
                </c:pt>
                <c:pt idx="191">
                  <c:v>2.911E-3</c:v>
                </c:pt>
                <c:pt idx="192">
                  <c:v>2.6900000000000001E-3</c:v>
                </c:pt>
                <c:pt idx="193">
                  <c:v>2.5010000000000002E-3</c:v>
                </c:pt>
                <c:pt idx="194">
                  <c:v>2.3379999999999998E-3</c:v>
                </c:pt>
                <c:pt idx="195">
                  <c:v>2.196E-3</c:v>
                </c:pt>
                <c:pt idx="196">
                  <c:v>2.0699999999999998E-3</c:v>
                </c:pt>
                <c:pt idx="197">
                  <c:v>1.8600000000000001E-3</c:v>
                </c:pt>
                <c:pt idx="198">
                  <c:v>1.689E-3</c:v>
                </c:pt>
                <c:pt idx="199">
                  <c:v>1.5479999999999999E-3</c:v>
                </c:pt>
                <c:pt idx="200">
                  <c:v>1.4300000000000001E-3</c:v>
                </c:pt>
                <c:pt idx="201">
                  <c:v>1.3290000000000001E-3</c:v>
                </c:pt>
                <c:pt idx="202">
                  <c:v>1.242E-3</c:v>
                </c:pt>
                <c:pt idx="203">
                  <c:v>1.0989999999999999E-3</c:v>
                </c:pt>
                <c:pt idx="204">
                  <c:v>9.8639999999999991E-4</c:v>
                </c:pt>
                <c:pt idx="205">
                  <c:v>8.9550000000000003E-4</c:v>
                </c:pt>
                <c:pt idx="206">
                  <c:v>8.2050000000000005E-4</c:v>
                </c:pt>
                <c:pt idx="207">
                  <c:v>7.5739999999999998E-4</c:v>
                </c:pt>
                <c:pt idx="208">
                  <c:v>7.0870000000000004E-4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A4-491D-BC3F-3E1D63D3670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srim129Xe_Si!$D$20:$D$228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srim129Xe_Si!$G$20:$G$228</c:f>
              <c:numCache>
                <c:formatCode>0.000E+00</c:formatCode>
                <c:ptCount val="209"/>
                <c:pt idx="0">
                  <c:v>2.3654000000000002</c:v>
                </c:pt>
                <c:pt idx="1">
                  <c:v>2.4529000000000001</c:v>
                </c:pt>
                <c:pt idx="2">
                  <c:v>2.5360999999999998</c:v>
                </c:pt>
                <c:pt idx="3">
                  <c:v>2.6172</c:v>
                </c:pt>
                <c:pt idx="4">
                  <c:v>2.6941999999999999</c:v>
                </c:pt>
                <c:pt idx="5">
                  <c:v>2.7679</c:v>
                </c:pt>
                <c:pt idx="6">
                  <c:v>2.9091</c:v>
                </c:pt>
                <c:pt idx="7">
                  <c:v>3.0720000000000001</c:v>
                </c:pt>
                <c:pt idx="8">
                  <c:v>3.2242999999999999</c:v>
                </c:pt>
                <c:pt idx="9">
                  <c:v>3.3651</c:v>
                </c:pt>
                <c:pt idx="10">
                  <c:v>3.4983999999999997</c:v>
                </c:pt>
                <c:pt idx="11">
                  <c:v>3.6234000000000002</c:v>
                </c:pt>
                <c:pt idx="12">
                  <c:v>3.742</c:v>
                </c:pt>
                <c:pt idx="13">
                  <c:v>3.8542999999999998</c:v>
                </c:pt>
                <c:pt idx="14">
                  <c:v>3.9613</c:v>
                </c:pt>
                <c:pt idx="15">
                  <c:v>4.1616999999999997</c:v>
                </c:pt>
                <c:pt idx="16">
                  <c:v>4.3461999999999996</c:v>
                </c:pt>
                <c:pt idx="17">
                  <c:v>4.5161000000000007</c:v>
                </c:pt>
                <c:pt idx="18">
                  <c:v>4.6753</c:v>
                </c:pt>
                <c:pt idx="19">
                  <c:v>4.8239000000000001</c:v>
                </c:pt>
                <c:pt idx="20">
                  <c:v>4.9630999999999998</c:v>
                </c:pt>
                <c:pt idx="21">
                  <c:v>5.2192999999999996</c:v>
                </c:pt>
                <c:pt idx="22">
                  <c:v>5.45</c:v>
                </c:pt>
                <c:pt idx="23">
                  <c:v>5.6596000000000002</c:v>
                </c:pt>
                <c:pt idx="24">
                  <c:v>5.8521000000000001</c:v>
                </c:pt>
                <c:pt idx="25">
                  <c:v>6.0297999999999998</c:v>
                </c:pt>
                <c:pt idx="26">
                  <c:v>6.1947000000000001</c:v>
                </c:pt>
                <c:pt idx="27">
                  <c:v>6.3479999999999999</c:v>
                </c:pt>
                <c:pt idx="28">
                  <c:v>6.4916</c:v>
                </c:pt>
                <c:pt idx="29">
                  <c:v>6.6267000000000005</c:v>
                </c:pt>
                <c:pt idx="30">
                  <c:v>6.7532999999999994</c:v>
                </c:pt>
                <c:pt idx="31">
                  <c:v>6.8734000000000002</c:v>
                </c:pt>
                <c:pt idx="32">
                  <c:v>7.0954999999999995</c:v>
                </c:pt>
                <c:pt idx="33">
                  <c:v>7.3437999999999999</c:v>
                </c:pt>
                <c:pt idx="34">
                  <c:v>7.5653000000000006</c:v>
                </c:pt>
                <c:pt idx="35">
                  <c:v>7.7642999999999995</c:v>
                </c:pt>
                <c:pt idx="36">
                  <c:v>7.9458000000000002</c:v>
                </c:pt>
                <c:pt idx="37">
                  <c:v>8.1111000000000004</c:v>
                </c:pt>
                <c:pt idx="38">
                  <c:v>8.2634000000000007</c:v>
                </c:pt>
                <c:pt idx="39">
                  <c:v>8.4037000000000006</c:v>
                </c:pt>
                <c:pt idx="40">
                  <c:v>8.533100000000001</c:v>
                </c:pt>
                <c:pt idx="41">
                  <c:v>8.7667000000000002</c:v>
                </c:pt>
                <c:pt idx="42">
                  <c:v>8.9717000000000002</c:v>
                </c:pt>
                <c:pt idx="43">
                  <c:v>9.1524000000000001</c:v>
                </c:pt>
                <c:pt idx="44">
                  <c:v>9.3132000000000001</c:v>
                </c:pt>
                <c:pt idx="45">
                  <c:v>9.4570000000000007</c:v>
                </c:pt>
                <c:pt idx="46">
                  <c:v>9.5869999999999997</c:v>
                </c:pt>
                <c:pt idx="47">
                  <c:v>9.8120000000000012</c:v>
                </c:pt>
                <c:pt idx="48">
                  <c:v>10.000999999999999</c:v>
                </c:pt>
                <c:pt idx="49">
                  <c:v>10.16</c:v>
                </c:pt>
                <c:pt idx="50">
                  <c:v>10.296000000000001</c:v>
                </c:pt>
                <c:pt idx="51">
                  <c:v>10.413</c:v>
                </c:pt>
                <c:pt idx="52">
                  <c:v>10.513000000000002</c:v>
                </c:pt>
                <c:pt idx="53">
                  <c:v>10.602</c:v>
                </c:pt>
                <c:pt idx="54">
                  <c:v>10.678000000000001</c:v>
                </c:pt>
                <c:pt idx="55">
                  <c:v>10.746</c:v>
                </c:pt>
                <c:pt idx="56">
                  <c:v>10.805999999999999</c:v>
                </c:pt>
                <c:pt idx="57">
                  <c:v>10.858000000000001</c:v>
                </c:pt>
                <c:pt idx="58">
                  <c:v>10.945</c:v>
                </c:pt>
                <c:pt idx="59">
                  <c:v>11.029</c:v>
                </c:pt>
                <c:pt idx="60">
                  <c:v>11.09</c:v>
                </c:pt>
                <c:pt idx="61">
                  <c:v>11.167000000000002</c:v>
                </c:pt>
                <c:pt idx="62">
                  <c:v>11.234000000000002</c:v>
                </c:pt>
                <c:pt idx="63">
                  <c:v>11.278</c:v>
                </c:pt>
                <c:pt idx="64">
                  <c:v>11.303000000000001</c:v>
                </c:pt>
                <c:pt idx="65">
                  <c:v>11.311999999999999</c:v>
                </c:pt>
                <c:pt idx="66">
                  <c:v>11.309000000000001</c:v>
                </c:pt>
                <c:pt idx="67">
                  <c:v>11.277999999999999</c:v>
                </c:pt>
                <c:pt idx="68">
                  <c:v>11.228000000000002</c:v>
                </c:pt>
                <c:pt idx="69">
                  <c:v>11.17</c:v>
                </c:pt>
                <c:pt idx="70">
                  <c:v>11.109</c:v>
                </c:pt>
                <c:pt idx="71">
                  <c:v>11.047000000000001</c:v>
                </c:pt>
                <c:pt idx="72">
                  <c:v>10.987</c:v>
                </c:pt>
                <c:pt idx="73">
                  <c:v>10.873999999999999</c:v>
                </c:pt>
                <c:pt idx="74">
                  <c:v>10.777000000000001</c:v>
                </c:pt>
                <c:pt idx="75">
                  <c:v>10.696999999999999</c:v>
                </c:pt>
                <c:pt idx="76">
                  <c:v>10.635</c:v>
                </c:pt>
                <c:pt idx="77">
                  <c:v>10.59</c:v>
                </c:pt>
                <c:pt idx="78">
                  <c:v>10.562000000000001</c:v>
                </c:pt>
                <c:pt idx="79">
                  <c:v>10.547000000000001</c:v>
                </c:pt>
                <c:pt idx="80">
                  <c:v>10.547000000000001</c:v>
                </c:pt>
                <c:pt idx="81">
                  <c:v>10.558</c:v>
                </c:pt>
                <c:pt idx="82">
                  <c:v>10.58</c:v>
                </c:pt>
                <c:pt idx="83">
                  <c:v>10.611000000000001</c:v>
                </c:pt>
                <c:pt idx="84">
                  <c:v>10.698</c:v>
                </c:pt>
                <c:pt idx="85">
                  <c:v>10.838999999999999</c:v>
                </c:pt>
                <c:pt idx="86">
                  <c:v>11.010999999999999</c:v>
                </c:pt>
                <c:pt idx="87">
                  <c:v>11.202000000000002</c:v>
                </c:pt>
                <c:pt idx="88">
                  <c:v>11.407</c:v>
                </c:pt>
                <c:pt idx="89">
                  <c:v>11.620000000000001</c:v>
                </c:pt>
                <c:pt idx="90">
                  <c:v>11.838999999999999</c:v>
                </c:pt>
                <c:pt idx="91">
                  <c:v>12.061999999999999</c:v>
                </c:pt>
                <c:pt idx="92">
                  <c:v>12.283999999999999</c:v>
                </c:pt>
                <c:pt idx="93">
                  <c:v>12.728</c:v>
                </c:pt>
                <c:pt idx="94">
                  <c:v>13.164</c:v>
                </c:pt>
                <c:pt idx="95">
                  <c:v>13.593</c:v>
                </c:pt>
                <c:pt idx="96">
                  <c:v>14.001999999999999</c:v>
                </c:pt>
                <c:pt idx="97">
                  <c:v>14.41</c:v>
                </c:pt>
                <c:pt idx="98">
                  <c:v>14.802</c:v>
                </c:pt>
                <c:pt idx="99">
                  <c:v>15.562999999999999</c:v>
                </c:pt>
                <c:pt idx="100">
                  <c:v>16.291</c:v>
                </c:pt>
                <c:pt idx="101">
                  <c:v>17.006999999999998</c:v>
                </c:pt>
                <c:pt idx="102">
                  <c:v>17.704999999999998</c:v>
                </c:pt>
                <c:pt idx="103">
                  <c:v>18.39</c:v>
                </c:pt>
                <c:pt idx="104">
                  <c:v>19.07</c:v>
                </c:pt>
                <c:pt idx="105">
                  <c:v>19.73</c:v>
                </c:pt>
                <c:pt idx="106">
                  <c:v>20.39</c:v>
                </c:pt>
                <c:pt idx="107">
                  <c:v>21.038999999999998</c:v>
                </c:pt>
                <c:pt idx="108">
                  <c:v>21.683999999999997</c:v>
                </c:pt>
                <c:pt idx="109">
                  <c:v>22.303999999999998</c:v>
                </c:pt>
                <c:pt idx="110">
                  <c:v>23.531000000000002</c:v>
                </c:pt>
                <c:pt idx="111">
                  <c:v>25.003</c:v>
                </c:pt>
                <c:pt idx="112">
                  <c:v>26.402000000000001</c:v>
                </c:pt>
                <c:pt idx="113">
                  <c:v>27.736000000000001</c:v>
                </c:pt>
                <c:pt idx="114">
                  <c:v>29.000399999999999</c:v>
                </c:pt>
                <c:pt idx="115">
                  <c:v>30.193300000000001</c:v>
                </c:pt>
                <c:pt idx="116">
                  <c:v>31.333100000000002</c:v>
                </c:pt>
                <c:pt idx="117">
                  <c:v>32.4086</c:v>
                </c:pt>
                <c:pt idx="118">
                  <c:v>33.438800000000001</c:v>
                </c:pt>
                <c:pt idx="119">
                  <c:v>35.3506</c:v>
                </c:pt>
                <c:pt idx="120">
                  <c:v>37.094299999999997</c:v>
                </c:pt>
                <c:pt idx="121">
                  <c:v>38.696799999999996</c:v>
                </c:pt>
                <c:pt idx="122">
                  <c:v>40.186300000000003</c:v>
                </c:pt>
                <c:pt idx="123">
                  <c:v>41.571100000000001</c:v>
                </c:pt>
                <c:pt idx="124">
                  <c:v>42.860399999999998</c:v>
                </c:pt>
                <c:pt idx="125">
                  <c:v>45.219099999999997</c:v>
                </c:pt>
                <c:pt idx="126">
                  <c:v>47.327799999999996</c:v>
                </c:pt>
                <c:pt idx="127">
                  <c:v>49.243899999999996</c:v>
                </c:pt>
                <c:pt idx="128">
                  <c:v>50.975499999999997</c:v>
                </c:pt>
                <c:pt idx="129">
                  <c:v>52.571300000000001</c:v>
                </c:pt>
                <c:pt idx="130">
                  <c:v>54.040399999999998</c:v>
                </c:pt>
                <c:pt idx="131">
                  <c:v>55.402200000000001</c:v>
                </c:pt>
                <c:pt idx="132">
                  <c:v>56.656200000000005</c:v>
                </c:pt>
                <c:pt idx="133">
                  <c:v>57.831899999999997</c:v>
                </c:pt>
                <c:pt idx="134">
                  <c:v>58.919200000000004</c:v>
                </c:pt>
                <c:pt idx="135">
                  <c:v>59.927699999999994</c:v>
                </c:pt>
                <c:pt idx="136">
                  <c:v>61.747900000000001</c:v>
                </c:pt>
                <c:pt idx="137">
                  <c:v>63.697600000000001</c:v>
                </c:pt>
                <c:pt idx="138">
                  <c:v>65.340999999999994</c:v>
                </c:pt>
                <c:pt idx="139">
                  <c:v>66.727100000000007</c:v>
                </c:pt>
                <c:pt idx="140">
                  <c:v>67.405299999999997</c:v>
                </c:pt>
                <c:pt idx="141">
                  <c:v>67.865200000000002</c:v>
                </c:pt>
                <c:pt idx="142">
                  <c:v>68.386399999999995</c:v>
                </c:pt>
                <c:pt idx="143">
                  <c:v>68.778700000000001</c:v>
                </c:pt>
                <c:pt idx="144">
                  <c:v>69.061899999999994</c:v>
                </c:pt>
                <c:pt idx="145">
                  <c:v>69.340299999999999</c:v>
                </c:pt>
                <c:pt idx="146">
                  <c:v>69.320800000000006</c:v>
                </c:pt>
                <c:pt idx="147">
                  <c:v>69.092939999999999</c:v>
                </c:pt>
                <c:pt idx="148">
                  <c:v>68.696269999999998</c:v>
                </c:pt>
                <c:pt idx="149">
                  <c:v>68.180549999999997</c:v>
                </c:pt>
                <c:pt idx="150">
                  <c:v>67.575590000000005</c:v>
                </c:pt>
                <c:pt idx="151">
                  <c:v>66.197379999999995</c:v>
                </c:pt>
                <c:pt idx="152">
                  <c:v>64.690860000000001</c:v>
                </c:pt>
                <c:pt idx="153">
                  <c:v>63.145560000000003</c:v>
                </c:pt>
                <c:pt idx="154">
                  <c:v>61.581150000000001</c:v>
                </c:pt>
                <c:pt idx="155">
                  <c:v>60.057429999999997</c:v>
                </c:pt>
                <c:pt idx="156">
                  <c:v>58.574240000000003</c:v>
                </c:pt>
                <c:pt idx="157">
                  <c:v>57.141469999999998</c:v>
                </c:pt>
                <c:pt idx="158">
                  <c:v>55.759050000000002</c:v>
                </c:pt>
                <c:pt idx="159">
                  <c:v>54.436909999999997</c:v>
                </c:pt>
                <c:pt idx="160">
                  <c:v>53.164999999999999</c:v>
                </c:pt>
                <c:pt idx="161">
                  <c:v>51.953290000000003</c:v>
                </c:pt>
                <c:pt idx="162">
                  <c:v>49.680349999999997</c:v>
                </c:pt>
                <c:pt idx="163">
                  <c:v>47.08737</c:v>
                </c:pt>
                <c:pt idx="164">
                  <c:v>44.754939999999998</c:v>
                </c:pt>
                <c:pt idx="165">
                  <c:v>42.64293</c:v>
                </c:pt>
                <c:pt idx="166">
                  <c:v>40.71123</c:v>
                </c:pt>
                <c:pt idx="167">
                  <c:v>38.949779999999997</c:v>
                </c:pt>
                <c:pt idx="168">
                  <c:v>37.348529999999997</c:v>
                </c:pt>
                <c:pt idx="169">
                  <c:v>35.877429999999997</c:v>
                </c:pt>
                <c:pt idx="170">
                  <c:v>34.536460000000005</c:v>
                </c:pt>
                <c:pt idx="171">
                  <c:v>32.19482</c:v>
                </c:pt>
                <c:pt idx="172">
                  <c:v>30.183500000000002</c:v>
                </c:pt>
                <c:pt idx="173">
                  <c:v>28.442399999999999</c:v>
                </c:pt>
                <c:pt idx="174">
                  <c:v>26.911469999999998</c:v>
                </c:pt>
                <c:pt idx="175">
                  <c:v>25.560680000000001</c:v>
                </c:pt>
                <c:pt idx="176">
                  <c:v>24.359995000000001</c:v>
                </c:pt>
                <c:pt idx="177">
                  <c:v>22.328869000000001</c:v>
                </c:pt>
                <c:pt idx="178">
                  <c:v>20.657979999999998</c:v>
                </c:pt>
                <c:pt idx="179">
                  <c:v>19.257259999999999</c:v>
                </c:pt>
                <c:pt idx="180">
                  <c:v>18.076664000000001</c:v>
                </c:pt>
                <c:pt idx="181">
                  <c:v>17.066161999999998</c:v>
                </c:pt>
                <c:pt idx="182">
                  <c:v>16.185732999999999</c:v>
                </c:pt>
                <c:pt idx="183">
                  <c:v>15.415362999999999</c:v>
                </c:pt>
                <c:pt idx="184">
                  <c:v>14.735039</c:v>
                </c:pt>
                <c:pt idx="185">
                  <c:v>14.124753999999999</c:v>
                </c:pt>
                <c:pt idx="186">
                  <c:v>13.584500999999999</c:v>
                </c:pt>
                <c:pt idx="187">
                  <c:v>13.094274</c:v>
                </c:pt>
                <c:pt idx="188">
                  <c:v>12.243885000000001</c:v>
                </c:pt>
                <c:pt idx="189">
                  <c:v>11.373491999999999</c:v>
                </c:pt>
                <c:pt idx="190">
                  <c:v>10.653174</c:v>
                </c:pt>
                <c:pt idx="191">
                  <c:v>10.062911</c:v>
                </c:pt>
                <c:pt idx="192">
                  <c:v>9.5596899999999998</c:v>
                </c:pt>
                <c:pt idx="193">
                  <c:v>9.1315010000000001</c:v>
                </c:pt>
                <c:pt idx="194">
                  <c:v>8.7623379999999997</c:v>
                </c:pt>
                <c:pt idx="195">
                  <c:v>8.4401960000000003</c:v>
                </c:pt>
                <c:pt idx="196">
                  <c:v>8.1570699999999992</c:v>
                </c:pt>
                <c:pt idx="197">
                  <c:v>7.6828599999999998</c:v>
                </c:pt>
                <c:pt idx="198">
                  <c:v>7.302689</c:v>
                </c:pt>
                <c:pt idx="199">
                  <c:v>6.9925479999999993</c:v>
                </c:pt>
                <c:pt idx="200">
                  <c:v>6.7344299999999997</c:v>
                </c:pt>
                <c:pt idx="201">
                  <c:v>6.5183290000000005</c:v>
                </c:pt>
                <c:pt idx="202">
                  <c:v>6.3332420000000003</c:v>
                </c:pt>
                <c:pt idx="203">
                  <c:v>6.0380989999999999</c:v>
                </c:pt>
                <c:pt idx="204">
                  <c:v>5.8139864000000001</c:v>
                </c:pt>
                <c:pt idx="205">
                  <c:v>5.6408955000000001</c:v>
                </c:pt>
                <c:pt idx="206">
                  <c:v>5.5028204999999994</c:v>
                </c:pt>
                <c:pt idx="207">
                  <c:v>5.3937574000000001</c:v>
                </c:pt>
                <c:pt idx="208">
                  <c:v>5.3137086999999994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A4-491D-BC3F-3E1D63D3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92432"/>
        <c:axId val="555797136"/>
      </c:scatterChart>
      <c:valAx>
        <c:axId val="5557924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97136"/>
        <c:crosses val="autoZero"/>
        <c:crossBetween val="midCat"/>
        <c:majorUnit val="10"/>
      </c:valAx>
      <c:valAx>
        <c:axId val="55579713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924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srim129Xe_Air!$P$5</c:f>
          <c:strCache>
            <c:ptCount val="1"/>
            <c:pt idx="0">
              <c:v>srim129Xe_Air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srim129Xe_Air!$D$20:$D$228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srim129Xe_Air!$J$20:$J$228</c:f>
              <c:numCache>
                <c:formatCode>0.000</c:formatCode>
                <c:ptCount val="209"/>
                <c:pt idx="0">
                  <c:v>7.42</c:v>
                </c:pt>
                <c:pt idx="1">
                  <c:v>7.67</c:v>
                </c:pt>
                <c:pt idx="2">
                  <c:v>7.9</c:v>
                </c:pt>
                <c:pt idx="3">
                  <c:v>8.14</c:v>
                </c:pt>
                <c:pt idx="4">
                  <c:v>8.36</c:v>
                </c:pt>
                <c:pt idx="5">
                  <c:v>8.58</c:v>
                </c:pt>
                <c:pt idx="6">
                  <c:v>9</c:v>
                </c:pt>
                <c:pt idx="7">
                  <c:v>9.51</c:v>
                </c:pt>
                <c:pt idx="8">
                  <c:v>9.98</c:v>
                </c:pt>
                <c:pt idx="9">
                  <c:v>10.44</c:v>
                </c:pt>
                <c:pt idx="10">
                  <c:v>10.88</c:v>
                </c:pt>
                <c:pt idx="11">
                  <c:v>11.31</c:v>
                </c:pt>
                <c:pt idx="12">
                  <c:v>11.72</c:v>
                </c:pt>
                <c:pt idx="13">
                  <c:v>12.12</c:v>
                </c:pt>
                <c:pt idx="14">
                  <c:v>12.51</c:v>
                </c:pt>
                <c:pt idx="15">
                  <c:v>13.26</c:v>
                </c:pt>
                <c:pt idx="16">
                  <c:v>13.98</c:v>
                </c:pt>
                <c:pt idx="17">
                  <c:v>14.67</c:v>
                </c:pt>
                <c:pt idx="18">
                  <c:v>15.34</c:v>
                </c:pt>
                <c:pt idx="19">
                  <c:v>15.99</c:v>
                </c:pt>
                <c:pt idx="20">
                  <c:v>16.62</c:v>
                </c:pt>
                <c:pt idx="21">
                  <c:v>17.84</c:v>
                </c:pt>
                <c:pt idx="22">
                  <c:v>19</c:v>
                </c:pt>
                <c:pt idx="23">
                  <c:v>20.12</c:v>
                </c:pt>
                <c:pt idx="24">
                  <c:v>21.21</c:v>
                </c:pt>
                <c:pt idx="25">
                  <c:v>22.26</c:v>
                </c:pt>
                <c:pt idx="26">
                  <c:v>23.29</c:v>
                </c:pt>
                <c:pt idx="27">
                  <c:v>24.29</c:v>
                </c:pt>
                <c:pt idx="28">
                  <c:v>25.27</c:v>
                </c:pt>
                <c:pt idx="29">
                  <c:v>26.23</c:v>
                </c:pt>
                <c:pt idx="30">
                  <c:v>27.18</c:v>
                </c:pt>
                <c:pt idx="31">
                  <c:v>28.11</c:v>
                </c:pt>
                <c:pt idx="32">
                  <c:v>29.93</c:v>
                </c:pt>
                <c:pt idx="33">
                  <c:v>32.130000000000003</c:v>
                </c:pt>
                <c:pt idx="34">
                  <c:v>34.270000000000003</c:v>
                </c:pt>
                <c:pt idx="35">
                  <c:v>36.36</c:v>
                </c:pt>
                <c:pt idx="36">
                  <c:v>38.4</c:v>
                </c:pt>
                <c:pt idx="37">
                  <c:v>40.409999999999997</c:v>
                </c:pt>
                <c:pt idx="38">
                  <c:v>42.38</c:v>
                </c:pt>
                <c:pt idx="39">
                  <c:v>44.32</c:v>
                </c:pt>
                <c:pt idx="40">
                  <c:v>46.23</c:v>
                </c:pt>
                <c:pt idx="41">
                  <c:v>49.98</c:v>
                </c:pt>
                <c:pt idx="42">
                  <c:v>53.66</c:v>
                </c:pt>
                <c:pt idx="43">
                  <c:v>57.26</c:v>
                </c:pt>
                <c:pt idx="44">
                  <c:v>60.82</c:v>
                </c:pt>
                <c:pt idx="45">
                  <c:v>64.319999999999993</c:v>
                </c:pt>
                <c:pt idx="46">
                  <c:v>67.78</c:v>
                </c:pt>
                <c:pt idx="47">
                  <c:v>74.599999999999994</c:v>
                </c:pt>
                <c:pt idx="48">
                  <c:v>81.3</c:v>
                </c:pt>
                <c:pt idx="49">
                  <c:v>87.91</c:v>
                </c:pt>
                <c:pt idx="50">
                  <c:v>94.45</c:v>
                </c:pt>
                <c:pt idx="51">
                  <c:v>100.93</c:v>
                </c:pt>
                <c:pt idx="52">
                  <c:v>107.37</c:v>
                </c:pt>
                <c:pt idx="53">
                  <c:v>113.76</c:v>
                </c:pt>
                <c:pt idx="54">
                  <c:v>120.12</c:v>
                </c:pt>
                <c:pt idx="55">
                  <c:v>126.45</c:v>
                </c:pt>
                <c:pt idx="56">
                  <c:v>132.77000000000001</c:v>
                </c:pt>
                <c:pt idx="57">
                  <c:v>139.06</c:v>
                </c:pt>
                <c:pt idx="58">
                  <c:v>151.6</c:v>
                </c:pt>
                <c:pt idx="59">
                  <c:v>167.22</c:v>
                </c:pt>
                <c:pt idx="60">
                  <c:v>182.81</c:v>
                </c:pt>
                <c:pt idx="61">
                  <c:v>198.4</c:v>
                </c:pt>
                <c:pt idx="62">
                  <c:v>214.02</c:v>
                </c:pt>
                <c:pt idx="63">
                  <c:v>229.69</c:v>
                </c:pt>
                <c:pt idx="64">
                  <c:v>245.42</c:v>
                </c:pt>
                <c:pt idx="65">
                  <c:v>261.22000000000003</c:v>
                </c:pt>
                <c:pt idx="66">
                  <c:v>277.08</c:v>
                </c:pt>
                <c:pt idx="67">
                  <c:v>309</c:v>
                </c:pt>
                <c:pt idx="68">
                  <c:v>341.21</c:v>
                </c:pt>
                <c:pt idx="69">
                  <c:v>373.69</c:v>
                </c:pt>
                <c:pt idx="70">
                  <c:v>406.43</c:v>
                </c:pt>
                <c:pt idx="71">
                  <c:v>439.43</c:v>
                </c:pt>
                <c:pt idx="72">
                  <c:v>472.66</c:v>
                </c:pt>
                <c:pt idx="73">
                  <c:v>539.78</c:v>
                </c:pt>
                <c:pt idx="74">
                  <c:v>607.64</c:v>
                </c:pt>
                <c:pt idx="75">
                  <c:v>676.12</c:v>
                </c:pt>
                <c:pt idx="76">
                  <c:v>745.1</c:v>
                </c:pt>
                <c:pt idx="77">
                  <c:v>814.48</c:v>
                </c:pt>
                <c:pt idx="78">
                  <c:v>884.17</c:v>
                </c:pt>
                <c:pt idx="79">
                  <c:v>954.09</c:v>
                </c:pt>
                <c:pt idx="80" formatCode="0.00E+00">
                  <c:v>1020</c:v>
                </c:pt>
                <c:pt idx="81" formatCode="0.00E+00">
                  <c:v>1090</c:v>
                </c:pt>
                <c:pt idx="82" formatCode="0.00E+00">
                  <c:v>1160</c:v>
                </c:pt>
                <c:pt idx="83" formatCode="0.00E+00">
                  <c:v>1230</c:v>
                </c:pt>
                <c:pt idx="84" formatCode="0.00E+00">
                  <c:v>1380</c:v>
                </c:pt>
                <c:pt idx="85" formatCode="0.00E+00">
                  <c:v>1550</c:v>
                </c:pt>
                <c:pt idx="86" formatCode="0.00E+00">
                  <c:v>1720</c:v>
                </c:pt>
                <c:pt idx="87" formatCode="0.00E+00">
                  <c:v>1900</c:v>
                </c:pt>
                <c:pt idx="88" formatCode="0.00E+00">
                  <c:v>2070</c:v>
                </c:pt>
                <c:pt idx="89" formatCode="0.00E+00">
                  <c:v>2240</c:v>
                </c:pt>
                <c:pt idx="90" formatCode="0.00E+00">
                  <c:v>2410</c:v>
                </c:pt>
                <c:pt idx="91" formatCode="0.00E+00">
                  <c:v>2580</c:v>
                </c:pt>
                <c:pt idx="92" formatCode="0.00E+00">
                  <c:v>2750</c:v>
                </c:pt>
                <c:pt idx="93" formatCode="0.00E+00">
                  <c:v>3080</c:v>
                </c:pt>
                <c:pt idx="94" formatCode="0.00E+00">
                  <c:v>3410</c:v>
                </c:pt>
                <c:pt idx="95" formatCode="0.00E+00">
                  <c:v>3730</c:v>
                </c:pt>
                <c:pt idx="96" formatCode="0.00E+00">
                  <c:v>4040</c:v>
                </c:pt>
                <c:pt idx="97" formatCode="0.00E+00">
                  <c:v>4350</c:v>
                </c:pt>
                <c:pt idx="98" formatCode="0.00E+00">
                  <c:v>4650</c:v>
                </c:pt>
                <c:pt idx="99" formatCode="0.00E+00">
                  <c:v>5230</c:v>
                </c:pt>
                <c:pt idx="100" formatCode="0.00E+00">
                  <c:v>5780</c:v>
                </c:pt>
                <c:pt idx="101" formatCode="0.00E+00">
                  <c:v>6300</c:v>
                </c:pt>
                <c:pt idx="102" formatCode="0.00E+00">
                  <c:v>6800</c:v>
                </c:pt>
                <c:pt idx="103" formatCode="0.00E+00">
                  <c:v>7270</c:v>
                </c:pt>
                <c:pt idx="104" formatCode="0.00E+00">
                  <c:v>7710</c:v>
                </c:pt>
                <c:pt idx="105" formatCode="0.00E+00">
                  <c:v>8130.0000000000009</c:v>
                </c:pt>
                <c:pt idx="106" formatCode="0.00E+00">
                  <c:v>8530</c:v>
                </c:pt>
                <c:pt idx="107" formatCode="0.00E+00">
                  <c:v>8900</c:v>
                </c:pt>
                <c:pt idx="108" formatCode="0.00E+00">
                  <c:v>9260</c:v>
                </c:pt>
                <c:pt idx="109" formatCode="0.00E+00">
                  <c:v>9600</c:v>
                </c:pt>
                <c:pt idx="110" formatCode="0.00E+00">
                  <c:v>10240</c:v>
                </c:pt>
                <c:pt idx="111" formatCode="0.00E+00">
                  <c:v>10960</c:v>
                </c:pt>
                <c:pt idx="112" formatCode="0.00E+00">
                  <c:v>11620</c:v>
                </c:pt>
                <c:pt idx="113" formatCode="0.00E+00">
                  <c:v>12220</c:v>
                </c:pt>
                <c:pt idx="114" formatCode="0.00E+00">
                  <c:v>12780</c:v>
                </c:pt>
                <c:pt idx="115" formatCode="0.00E+00">
                  <c:v>13310</c:v>
                </c:pt>
                <c:pt idx="116" formatCode="0.00E+00">
                  <c:v>13810</c:v>
                </c:pt>
                <c:pt idx="117" formatCode="0.00E+00">
                  <c:v>14280</c:v>
                </c:pt>
                <c:pt idx="118" formatCode="0.00E+00">
                  <c:v>14740</c:v>
                </c:pt>
                <c:pt idx="119" formatCode="0.00E+00">
                  <c:v>15600</c:v>
                </c:pt>
                <c:pt idx="120" formatCode="0.00E+00">
                  <c:v>16410</c:v>
                </c:pt>
                <c:pt idx="121" formatCode="0.00E+00">
                  <c:v>17180</c:v>
                </c:pt>
                <c:pt idx="122" formatCode="0.00E+00">
                  <c:v>17930</c:v>
                </c:pt>
                <c:pt idx="123" formatCode="0.00E+00">
                  <c:v>18640</c:v>
                </c:pt>
                <c:pt idx="124" formatCode="0.00E+00">
                  <c:v>19340</c:v>
                </c:pt>
                <c:pt idx="125" formatCode="0.00E+00">
                  <c:v>20680</c:v>
                </c:pt>
                <c:pt idx="126" formatCode="0.00E+00">
                  <c:v>21970</c:v>
                </c:pt>
                <c:pt idx="127" formatCode="0.00E+00">
                  <c:v>23220</c:v>
                </c:pt>
                <c:pt idx="128" formatCode="0.00E+00">
                  <c:v>24440</c:v>
                </c:pt>
                <c:pt idx="129" formatCode="0.00E+00">
                  <c:v>25640</c:v>
                </c:pt>
                <c:pt idx="130" formatCode="0.00E+00">
                  <c:v>26810</c:v>
                </c:pt>
                <c:pt idx="131" formatCode="0.00E+00">
                  <c:v>27970</c:v>
                </c:pt>
                <c:pt idx="132" formatCode="0.00E+00">
                  <c:v>29110</c:v>
                </c:pt>
                <c:pt idx="133" formatCode="0.00E+00">
                  <c:v>30250</c:v>
                </c:pt>
                <c:pt idx="134" formatCode="0.00E+00">
                  <c:v>31380</c:v>
                </c:pt>
                <c:pt idx="135" formatCode="0.00E+00">
                  <c:v>32490.000000000004</c:v>
                </c:pt>
                <c:pt idx="136" formatCode="0.00E+00">
                  <c:v>34710</c:v>
                </c:pt>
                <c:pt idx="137" formatCode="0.00E+00">
                  <c:v>37460</c:v>
                </c:pt>
                <c:pt idx="138" formatCode="0.00E+00">
                  <c:v>40190</c:v>
                </c:pt>
                <c:pt idx="139" formatCode="0.00E+00">
                  <c:v>42910</c:v>
                </c:pt>
                <c:pt idx="140" formatCode="0.00E+00">
                  <c:v>45600</c:v>
                </c:pt>
                <c:pt idx="141" formatCode="0.00E+00">
                  <c:v>48280</c:v>
                </c:pt>
                <c:pt idx="142" formatCode="0.00E+00">
                  <c:v>50960</c:v>
                </c:pt>
                <c:pt idx="143" formatCode="0.00E+00">
                  <c:v>53630</c:v>
                </c:pt>
                <c:pt idx="144" formatCode="0.00E+00">
                  <c:v>56300</c:v>
                </c:pt>
                <c:pt idx="145" formatCode="0.00E+00">
                  <c:v>61630</c:v>
                </c:pt>
                <c:pt idx="146" formatCode="0.00E+00">
                  <c:v>66950</c:v>
                </c:pt>
                <c:pt idx="147" formatCode="0.00E+00">
                  <c:v>72290</c:v>
                </c:pt>
                <c:pt idx="148" formatCode="0.00E+00">
                  <c:v>77640</c:v>
                </c:pt>
                <c:pt idx="149" formatCode="0.00E+00">
                  <c:v>83020</c:v>
                </c:pt>
                <c:pt idx="150" formatCode="0.00E+00">
                  <c:v>88430</c:v>
                </c:pt>
                <c:pt idx="151" formatCode="0.00E+00">
                  <c:v>99380</c:v>
                </c:pt>
                <c:pt idx="152" formatCode="0.00E+00">
                  <c:v>110510</c:v>
                </c:pt>
                <c:pt idx="153" formatCode="0.00E+00">
                  <c:v>121870</c:v>
                </c:pt>
                <c:pt idx="154" formatCode="0.00E+00">
                  <c:v>133490</c:v>
                </c:pt>
                <c:pt idx="155" formatCode="0.00E+00">
                  <c:v>145390</c:v>
                </c:pt>
                <c:pt idx="156" formatCode="0.00E+00">
                  <c:v>157600</c:v>
                </c:pt>
                <c:pt idx="157" formatCode="0.00E+00">
                  <c:v>170120</c:v>
                </c:pt>
                <c:pt idx="158" formatCode="0.00E+00">
                  <c:v>182980</c:v>
                </c:pt>
                <c:pt idx="159" formatCode="0.00E+00">
                  <c:v>196190</c:v>
                </c:pt>
                <c:pt idx="160" formatCode="0.00E+00">
                  <c:v>209760</c:v>
                </c:pt>
                <c:pt idx="161" formatCode="0.00E+00">
                  <c:v>223700</c:v>
                </c:pt>
                <c:pt idx="162" formatCode="0.00E+00">
                  <c:v>252700</c:v>
                </c:pt>
                <c:pt idx="163" formatCode="0.00E+00">
                  <c:v>291090</c:v>
                </c:pt>
                <c:pt idx="164" formatCode="0.00E+00">
                  <c:v>331860</c:v>
                </c:pt>
                <c:pt idx="165" formatCode="0.00E+00">
                  <c:v>374960</c:v>
                </c:pt>
                <c:pt idx="166" formatCode="0.00E+00">
                  <c:v>420290</c:v>
                </c:pt>
                <c:pt idx="167" formatCode="0.00E+00">
                  <c:v>467710</c:v>
                </c:pt>
                <c:pt idx="168" formatCode="0.00E+00">
                  <c:v>517059.99999999994</c:v>
                </c:pt>
                <c:pt idx="169" formatCode="0.00E+00">
                  <c:v>568150</c:v>
                </c:pt>
                <c:pt idx="170" formatCode="0.00E+00">
                  <c:v>620950</c:v>
                </c:pt>
                <c:pt idx="171" formatCode="0.00E+00">
                  <c:v>732330</c:v>
                </c:pt>
                <c:pt idx="172" formatCode="0.00E+00">
                  <c:v>851740</c:v>
                </c:pt>
                <c:pt idx="173" formatCode="0.00E+00">
                  <c:v>979010</c:v>
                </c:pt>
                <c:pt idx="174" formatCode="0.00E+00">
                  <c:v>1110000</c:v>
                </c:pt>
                <c:pt idx="175" formatCode="0.00E+00">
                  <c:v>1260000</c:v>
                </c:pt>
                <c:pt idx="176" formatCode="0.00E+00">
                  <c:v>1410000</c:v>
                </c:pt>
                <c:pt idx="177" formatCode="0.00E+00">
                  <c:v>1730000</c:v>
                </c:pt>
                <c:pt idx="178" formatCode="0.00E+00">
                  <c:v>2080000</c:v>
                </c:pt>
                <c:pt idx="179" formatCode="0.00E+00">
                  <c:v>2460000</c:v>
                </c:pt>
                <c:pt idx="180" formatCode="0.00E+00">
                  <c:v>2860000</c:v>
                </c:pt>
                <c:pt idx="181" formatCode="0.00E+00">
                  <c:v>3290000</c:v>
                </c:pt>
                <c:pt idx="182" formatCode="0.00E+00">
                  <c:v>3740000</c:v>
                </c:pt>
                <c:pt idx="183" formatCode="0.00E+00">
                  <c:v>4220000</c:v>
                </c:pt>
                <c:pt idx="184" formatCode="0.00E+00">
                  <c:v>4720000</c:v>
                </c:pt>
                <c:pt idx="185" formatCode="0.00E+00">
                  <c:v>5250000</c:v>
                </c:pt>
                <c:pt idx="186" formatCode="0.00E+00">
                  <c:v>5800000</c:v>
                </c:pt>
                <c:pt idx="187" formatCode="0.00E+00">
                  <c:v>6360000</c:v>
                </c:pt>
                <c:pt idx="188" formatCode="0.00E+00">
                  <c:v>7560000</c:v>
                </c:pt>
                <c:pt idx="189" formatCode="0.00E+00">
                  <c:v>9170000</c:v>
                </c:pt>
                <c:pt idx="190" formatCode="0.00E+00">
                  <c:v>10900000</c:v>
                </c:pt>
                <c:pt idx="191" formatCode="0.00E+00">
                  <c:v>12730000</c:v>
                </c:pt>
                <c:pt idx="192" formatCode="0.00E+00">
                  <c:v>14670000</c:v>
                </c:pt>
                <c:pt idx="193" formatCode="0.00E+00">
                  <c:v>16710000</c:v>
                </c:pt>
                <c:pt idx="194" formatCode="0.00E+00">
                  <c:v>18840000</c:v>
                </c:pt>
                <c:pt idx="195" formatCode="0.00E+00">
                  <c:v>21050000</c:v>
                </c:pt>
                <c:pt idx="196" formatCode="0.00E+00">
                  <c:v>23350000</c:v>
                </c:pt>
                <c:pt idx="197" formatCode="0.00E+00">
                  <c:v>28170000</c:v>
                </c:pt>
                <c:pt idx="198" formatCode="0.00E+00">
                  <c:v>33259999.999999996</c:v>
                </c:pt>
                <c:pt idx="199" formatCode="0.00E+00">
                  <c:v>38610000</c:v>
                </c:pt>
                <c:pt idx="200" formatCode="0.00E+00">
                  <c:v>44170000</c:v>
                </c:pt>
                <c:pt idx="201" formatCode="0.00E+00">
                  <c:v>49940000</c:v>
                </c:pt>
                <c:pt idx="202" formatCode="0.00E+00">
                  <c:v>55880000</c:v>
                </c:pt>
                <c:pt idx="203" formatCode="0.00E+00">
                  <c:v>68240000</c:v>
                </c:pt>
                <c:pt idx="204" formatCode="0.00E+00">
                  <c:v>81140000</c:v>
                </c:pt>
                <c:pt idx="205" formatCode="0.00E+00">
                  <c:v>94500000</c:v>
                </c:pt>
                <c:pt idx="206" formatCode="0.00E+00">
                  <c:v>108220000</c:v>
                </c:pt>
                <c:pt idx="207" formatCode="0.00E+00">
                  <c:v>122250000</c:v>
                </c:pt>
                <c:pt idx="208" formatCode="0.00E+00">
                  <c:v>135100000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srim129Xe_Air!$D$20:$D$228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srim129Xe_Air!$M$20:$M$228</c:f>
              <c:numCache>
                <c:formatCode>0.000</c:formatCode>
                <c:ptCount val="209"/>
                <c:pt idx="0">
                  <c:v>1.91</c:v>
                </c:pt>
                <c:pt idx="1">
                  <c:v>1.97</c:v>
                </c:pt>
                <c:pt idx="2">
                  <c:v>2.02</c:v>
                </c:pt>
                <c:pt idx="3">
                  <c:v>2.08</c:v>
                </c:pt>
                <c:pt idx="4">
                  <c:v>2.13</c:v>
                </c:pt>
                <c:pt idx="5">
                  <c:v>2.1800000000000002</c:v>
                </c:pt>
                <c:pt idx="6">
                  <c:v>2.2799999999999998</c:v>
                </c:pt>
                <c:pt idx="7">
                  <c:v>2.39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2.79</c:v>
                </c:pt>
                <c:pt idx="12">
                  <c:v>2.88</c:v>
                </c:pt>
                <c:pt idx="13">
                  <c:v>2.96</c:v>
                </c:pt>
                <c:pt idx="14">
                  <c:v>3.04</c:v>
                </c:pt>
                <c:pt idx="15">
                  <c:v>3.2</c:v>
                </c:pt>
                <c:pt idx="16">
                  <c:v>3.35</c:v>
                </c:pt>
                <c:pt idx="17">
                  <c:v>3.49</c:v>
                </c:pt>
                <c:pt idx="18">
                  <c:v>3.62</c:v>
                </c:pt>
                <c:pt idx="19">
                  <c:v>3.75</c:v>
                </c:pt>
                <c:pt idx="20">
                  <c:v>3.88</c:v>
                </c:pt>
                <c:pt idx="21">
                  <c:v>4.12</c:v>
                </c:pt>
                <c:pt idx="22">
                  <c:v>4.34</c:v>
                </c:pt>
                <c:pt idx="23">
                  <c:v>4.55</c:v>
                </c:pt>
                <c:pt idx="24">
                  <c:v>4.75</c:v>
                </c:pt>
                <c:pt idx="25">
                  <c:v>4.95</c:v>
                </c:pt>
                <c:pt idx="26">
                  <c:v>5.14</c:v>
                </c:pt>
                <c:pt idx="27">
                  <c:v>5.32</c:v>
                </c:pt>
                <c:pt idx="28">
                  <c:v>5.49</c:v>
                </c:pt>
                <c:pt idx="29">
                  <c:v>5.67</c:v>
                </c:pt>
                <c:pt idx="30">
                  <c:v>5.83</c:v>
                </c:pt>
                <c:pt idx="31">
                  <c:v>5.99</c:v>
                </c:pt>
                <c:pt idx="32">
                  <c:v>6.31</c:v>
                </c:pt>
                <c:pt idx="33">
                  <c:v>6.69</c:v>
                </c:pt>
                <c:pt idx="34">
                  <c:v>7.06</c:v>
                </c:pt>
                <c:pt idx="35">
                  <c:v>7.41</c:v>
                </c:pt>
                <c:pt idx="36">
                  <c:v>7.75</c:v>
                </c:pt>
                <c:pt idx="37">
                  <c:v>8.08</c:v>
                </c:pt>
                <c:pt idx="38">
                  <c:v>8.4</c:v>
                </c:pt>
                <c:pt idx="39">
                  <c:v>8.7200000000000006</c:v>
                </c:pt>
                <c:pt idx="40">
                  <c:v>9.02</c:v>
                </c:pt>
                <c:pt idx="41">
                  <c:v>9.6300000000000008</c:v>
                </c:pt>
                <c:pt idx="42">
                  <c:v>10.210000000000001</c:v>
                </c:pt>
                <c:pt idx="43">
                  <c:v>10.77</c:v>
                </c:pt>
                <c:pt idx="44">
                  <c:v>11.33</c:v>
                </c:pt>
                <c:pt idx="45">
                  <c:v>11.86</c:v>
                </c:pt>
                <c:pt idx="46">
                  <c:v>12.39</c:v>
                </c:pt>
                <c:pt idx="47">
                  <c:v>13.43</c:v>
                </c:pt>
                <c:pt idx="48">
                  <c:v>14.44</c:v>
                </c:pt>
                <c:pt idx="49">
                  <c:v>15.42</c:v>
                </c:pt>
                <c:pt idx="50">
                  <c:v>16.37</c:v>
                </c:pt>
                <c:pt idx="51">
                  <c:v>17.309999999999999</c:v>
                </c:pt>
                <c:pt idx="52">
                  <c:v>18.23</c:v>
                </c:pt>
                <c:pt idx="53">
                  <c:v>19.13</c:v>
                </c:pt>
                <c:pt idx="54">
                  <c:v>20.03</c:v>
                </c:pt>
                <c:pt idx="55">
                  <c:v>20.91</c:v>
                </c:pt>
                <c:pt idx="56">
                  <c:v>21.78</c:v>
                </c:pt>
                <c:pt idx="57">
                  <c:v>22.64</c:v>
                </c:pt>
                <c:pt idx="58">
                  <c:v>24.37</c:v>
                </c:pt>
                <c:pt idx="59">
                  <c:v>26.49</c:v>
                </c:pt>
                <c:pt idx="60">
                  <c:v>28.58</c:v>
                </c:pt>
                <c:pt idx="61">
                  <c:v>30.63</c:v>
                </c:pt>
                <c:pt idx="62">
                  <c:v>32.65</c:v>
                </c:pt>
                <c:pt idx="63">
                  <c:v>34.65</c:v>
                </c:pt>
                <c:pt idx="64">
                  <c:v>36.630000000000003</c:v>
                </c:pt>
                <c:pt idx="65">
                  <c:v>38.590000000000003</c:v>
                </c:pt>
                <c:pt idx="66">
                  <c:v>40.54</c:v>
                </c:pt>
                <c:pt idx="67">
                  <c:v>44.5</c:v>
                </c:pt>
                <c:pt idx="68">
                  <c:v>48.39</c:v>
                </c:pt>
                <c:pt idx="69">
                  <c:v>52.22</c:v>
                </c:pt>
                <c:pt idx="70">
                  <c:v>56.01</c:v>
                </c:pt>
                <c:pt idx="71">
                  <c:v>59.75</c:v>
                </c:pt>
                <c:pt idx="72">
                  <c:v>63.44</c:v>
                </c:pt>
                <c:pt idx="73">
                  <c:v>70.98</c:v>
                </c:pt>
                <c:pt idx="74">
                  <c:v>78.31</c:v>
                </c:pt>
                <c:pt idx="75">
                  <c:v>85.44</c:v>
                </c:pt>
                <c:pt idx="76">
                  <c:v>92.38</c:v>
                </c:pt>
                <c:pt idx="77">
                  <c:v>99.15</c:v>
                </c:pt>
                <c:pt idx="78">
                  <c:v>105.74</c:v>
                </c:pt>
                <c:pt idx="79">
                  <c:v>112.17</c:v>
                </c:pt>
                <c:pt idx="80">
                  <c:v>118.43</c:v>
                </c:pt>
                <c:pt idx="81">
                  <c:v>124.55</c:v>
                </c:pt>
                <c:pt idx="82">
                  <c:v>130.51</c:v>
                </c:pt>
                <c:pt idx="83">
                  <c:v>136.34</c:v>
                </c:pt>
                <c:pt idx="84">
                  <c:v>148.19999999999999</c:v>
                </c:pt>
                <c:pt idx="85">
                  <c:v>162.56</c:v>
                </c:pt>
                <c:pt idx="86">
                  <c:v>176.04</c:v>
                </c:pt>
                <c:pt idx="87">
                  <c:v>188.75</c:v>
                </c:pt>
                <c:pt idx="88">
                  <c:v>200.78</c:v>
                </c:pt>
                <c:pt idx="89">
                  <c:v>212.21</c:v>
                </c:pt>
                <c:pt idx="90">
                  <c:v>223.08</c:v>
                </c:pt>
                <c:pt idx="91">
                  <c:v>233.45</c:v>
                </c:pt>
                <c:pt idx="92">
                  <c:v>243.35</c:v>
                </c:pt>
                <c:pt idx="93">
                  <c:v>263.93</c:v>
                </c:pt>
                <c:pt idx="94">
                  <c:v>282.69</c:v>
                </c:pt>
                <c:pt idx="95">
                  <c:v>299.89999999999998</c:v>
                </c:pt>
                <c:pt idx="96">
                  <c:v>315.74</c:v>
                </c:pt>
                <c:pt idx="97">
                  <c:v>330.37</c:v>
                </c:pt>
                <c:pt idx="98">
                  <c:v>343.91</c:v>
                </c:pt>
                <c:pt idx="99">
                  <c:v>372.49</c:v>
                </c:pt>
                <c:pt idx="100">
                  <c:v>396.85</c:v>
                </c:pt>
                <c:pt idx="101">
                  <c:v>417.77</c:v>
                </c:pt>
                <c:pt idx="102">
                  <c:v>435.82</c:v>
                </c:pt>
                <c:pt idx="103">
                  <c:v>451.5</c:v>
                </c:pt>
                <c:pt idx="104">
                  <c:v>465.17</c:v>
                </c:pt>
                <c:pt idx="105">
                  <c:v>477.15</c:v>
                </c:pt>
                <c:pt idx="106">
                  <c:v>487.71</c:v>
                </c:pt>
                <c:pt idx="107">
                  <c:v>497.05</c:v>
                </c:pt>
                <c:pt idx="108">
                  <c:v>505.37</c:v>
                </c:pt>
                <c:pt idx="109">
                  <c:v>512.79999999999995</c:v>
                </c:pt>
                <c:pt idx="110">
                  <c:v>529.29999999999995</c:v>
                </c:pt>
                <c:pt idx="111">
                  <c:v>547.66999999999996</c:v>
                </c:pt>
                <c:pt idx="112">
                  <c:v>562.34</c:v>
                </c:pt>
                <c:pt idx="113">
                  <c:v>574.4</c:v>
                </c:pt>
                <c:pt idx="114">
                  <c:v>584.54</c:v>
                </c:pt>
                <c:pt idx="115">
                  <c:v>593.25</c:v>
                </c:pt>
                <c:pt idx="116">
                  <c:v>600.85</c:v>
                </c:pt>
                <c:pt idx="117">
                  <c:v>607.59</c:v>
                </c:pt>
                <c:pt idx="118">
                  <c:v>613.64</c:v>
                </c:pt>
                <c:pt idx="119">
                  <c:v>630.07000000000005</c:v>
                </c:pt>
                <c:pt idx="120">
                  <c:v>644.07000000000005</c:v>
                </c:pt>
                <c:pt idx="121">
                  <c:v>656.33</c:v>
                </c:pt>
                <c:pt idx="122">
                  <c:v>667.3</c:v>
                </c:pt>
                <c:pt idx="123">
                  <c:v>677.25</c:v>
                </c:pt>
                <c:pt idx="124">
                  <c:v>686.41</c:v>
                </c:pt>
                <c:pt idx="125">
                  <c:v>715.57</c:v>
                </c:pt>
                <c:pt idx="126">
                  <c:v>741.27</c:v>
                </c:pt>
                <c:pt idx="127">
                  <c:v>764.44</c:v>
                </c:pt>
                <c:pt idx="128">
                  <c:v>785.71</c:v>
                </c:pt>
                <c:pt idx="129">
                  <c:v>805.49</c:v>
                </c:pt>
                <c:pt idx="130">
                  <c:v>824.08</c:v>
                </c:pt>
                <c:pt idx="131">
                  <c:v>841.69</c:v>
                </c:pt>
                <c:pt idx="132">
                  <c:v>858.48</c:v>
                </c:pt>
                <c:pt idx="133">
                  <c:v>874.6</c:v>
                </c:pt>
                <c:pt idx="134">
                  <c:v>890.12</c:v>
                </c:pt>
                <c:pt idx="135">
                  <c:v>905.14</c:v>
                </c:pt>
                <c:pt idx="136">
                  <c:v>959.88</c:v>
                </c:pt>
                <c:pt idx="137" formatCode="0.00E+00">
                  <c:v>1040</c:v>
                </c:pt>
                <c:pt idx="138" formatCode="0.00E+00">
                  <c:v>1110</c:v>
                </c:pt>
                <c:pt idx="139" formatCode="0.00E+00">
                  <c:v>1180</c:v>
                </c:pt>
                <c:pt idx="140" formatCode="0.00E+00">
                  <c:v>1240</c:v>
                </c:pt>
                <c:pt idx="141" formatCode="0.00E+00">
                  <c:v>1290</c:v>
                </c:pt>
                <c:pt idx="142" formatCode="0.00E+00">
                  <c:v>1350</c:v>
                </c:pt>
                <c:pt idx="143" formatCode="0.00E+00">
                  <c:v>1400</c:v>
                </c:pt>
                <c:pt idx="144" formatCode="0.00E+00">
                  <c:v>1450</c:v>
                </c:pt>
                <c:pt idx="145" formatCode="0.00E+00">
                  <c:v>1640</c:v>
                </c:pt>
                <c:pt idx="146" formatCode="0.00E+00">
                  <c:v>1810</c:v>
                </c:pt>
                <c:pt idx="147" formatCode="0.00E+00">
                  <c:v>1960</c:v>
                </c:pt>
                <c:pt idx="148" formatCode="0.00E+00">
                  <c:v>2100</c:v>
                </c:pt>
                <c:pt idx="149" formatCode="0.00E+00">
                  <c:v>2240</c:v>
                </c:pt>
                <c:pt idx="150" formatCode="0.00E+00">
                  <c:v>2360</c:v>
                </c:pt>
                <c:pt idx="151" formatCode="0.00E+00">
                  <c:v>2830</c:v>
                </c:pt>
                <c:pt idx="152" formatCode="0.00E+00">
                  <c:v>3240</c:v>
                </c:pt>
                <c:pt idx="153" formatCode="0.00E+00">
                  <c:v>3620</c:v>
                </c:pt>
                <c:pt idx="154" formatCode="0.00E+00">
                  <c:v>3970</c:v>
                </c:pt>
                <c:pt idx="155" formatCode="0.00E+00">
                  <c:v>4320</c:v>
                </c:pt>
                <c:pt idx="156" formatCode="0.00E+00">
                  <c:v>4650</c:v>
                </c:pt>
                <c:pt idx="157" formatCode="0.00E+00">
                  <c:v>4980</c:v>
                </c:pt>
                <c:pt idx="158" formatCode="0.00E+00">
                  <c:v>5300</c:v>
                </c:pt>
                <c:pt idx="159" formatCode="0.00E+00">
                  <c:v>5620</c:v>
                </c:pt>
                <c:pt idx="160" formatCode="0.00E+00">
                  <c:v>5940</c:v>
                </c:pt>
                <c:pt idx="161" formatCode="0.00E+00">
                  <c:v>6260</c:v>
                </c:pt>
                <c:pt idx="162" formatCode="0.00E+00">
                  <c:v>7490</c:v>
                </c:pt>
                <c:pt idx="163" formatCode="0.00E+00">
                  <c:v>9250</c:v>
                </c:pt>
                <c:pt idx="164" formatCode="0.00E+00">
                  <c:v>10900</c:v>
                </c:pt>
                <c:pt idx="165" formatCode="0.00E+00">
                  <c:v>12490</c:v>
                </c:pt>
                <c:pt idx="166" formatCode="0.00E+00">
                  <c:v>14040</c:v>
                </c:pt>
                <c:pt idx="167" formatCode="0.00E+00">
                  <c:v>15560</c:v>
                </c:pt>
                <c:pt idx="168" formatCode="0.00E+00">
                  <c:v>17060</c:v>
                </c:pt>
                <c:pt idx="169" formatCode="0.00E+00">
                  <c:v>18530</c:v>
                </c:pt>
                <c:pt idx="170" formatCode="0.00E+00">
                  <c:v>19980</c:v>
                </c:pt>
                <c:pt idx="171" formatCode="0.00E+00">
                  <c:v>25450</c:v>
                </c:pt>
                <c:pt idx="172" formatCode="0.00E+00">
                  <c:v>30550</c:v>
                </c:pt>
                <c:pt idx="173" formatCode="0.00E+00">
                  <c:v>35460</c:v>
                </c:pt>
                <c:pt idx="174" formatCode="0.00E+00">
                  <c:v>40280</c:v>
                </c:pt>
                <c:pt idx="175" formatCode="0.00E+00">
                  <c:v>45050</c:v>
                </c:pt>
                <c:pt idx="176" formatCode="0.00E+00">
                  <c:v>49800</c:v>
                </c:pt>
                <c:pt idx="177" formatCode="0.00E+00">
                  <c:v>67460</c:v>
                </c:pt>
                <c:pt idx="178" formatCode="0.00E+00">
                  <c:v>83690</c:v>
                </c:pt>
                <c:pt idx="179" formatCode="0.00E+00">
                  <c:v>99270</c:v>
                </c:pt>
                <c:pt idx="180" formatCode="0.00E+00">
                  <c:v>114540</c:v>
                </c:pt>
                <c:pt idx="181" formatCode="0.00E+00">
                  <c:v>129660</c:v>
                </c:pt>
                <c:pt idx="182" formatCode="0.00E+00">
                  <c:v>144720</c:v>
                </c:pt>
                <c:pt idx="183" formatCode="0.00E+00">
                  <c:v>159780</c:v>
                </c:pt>
                <c:pt idx="184" formatCode="0.00E+00">
                  <c:v>174850</c:v>
                </c:pt>
                <c:pt idx="185" formatCode="0.00E+00">
                  <c:v>189960</c:v>
                </c:pt>
                <c:pt idx="186" formatCode="0.00E+00">
                  <c:v>205110</c:v>
                </c:pt>
                <c:pt idx="187" formatCode="0.00E+00">
                  <c:v>220300</c:v>
                </c:pt>
                <c:pt idx="188" formatCode="0.00E+00">
                  <c:v>277960</c:v>
                </c:pt>
                <c:pt idx="189" formatCode="0.00E+00">
                  <c:v>359240</c:v>
                </c:pt>
                <c:pt idx="190" formatCode="0.00E+00">
                  <c:v>434370</c:v>
                </c:pt>
                <c:pt idx="191" formatCode="0.00E+00">
                  <c:v>506120</c:v>
                </c:pt>
                <c:pt idx="192" formatCode="0.00E+00">
                  <c:v>575730</c:v>
                </c:pt>
                <c:pt idx="193" formatCode="0.00E+00">
                  <c:v>643830</c:v>
                </c:pt>
                <c:pt idx="194" formatCode="0.00E+00">
                  <c:v>710790</c:v>
                </c:pt>
                <c:pt idx="195" formatCode="0.00E+00">
                  <c:v>776810</c:v>
                </c:pt>
                <c:pt idx="196" formatCode="0.00E+00">
                  <c:v>842030</c:v>
                </c:pt>
                <c:pt idx="197" formatCode="0.00E+00">
                  <c:v>1080000</c:v>
                </c:pt>
                <c:pt idx="198" formatCode="0.00E+00">
                  <c:v>1300000</c:v>
                </c:pt>
                <c:pt idx="199" formatCode="0.00E+00">
                  <c:v>1500000</c:v>
                </c:pt>
                <c:pt idx="200" formatCode="0.00E+00">
                  <c:v>1700000</c:v>
                </c:pt>
                <c:pt idx="201" formatCode="0.00E+00">
                  <c:v>1880000</c:v>
                </c:pt>
                <c:pt idx="202" formatCode="0.00E+00">
                  <c:v>2060000</c:v>
                </c:pt>
                <c:pt idx="203" formatCode="0.00E+00">
                  <c:v>2700000</c:v>
                </c:pt>
                <c:pt idx="204" formatCode="0.00E+00">
                  <c:v>3260000</c:v>
                </c:pt>
                <c:pt idx="205" formatCode="0.00E+00">
                  <c:v>3770000</c:v>
                </c:pt>
                <c:pt idx="206" formatCode="0.00E+00">
                  <c:v>4240000</c:v>
                </c:pt>
                <c:pt idx="207" formatCode="0.00E+00">
                  <c:v>4680000</c:v>
                </c:pt>
                <c:pt idx="208" formatCode="0.00E+00">
                  <c:v>5020000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srim129Xe_Air!$D$20:$D$228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srim129Xe_Air!$P$20:$P$228</c:f>
              <c:numCache>
                <c:formatCode>0.000</c:formatCode>
                <c:ptCount val="209"/>
                <c:pt idx="0">
                  <c:v>1.35</c:v>
                </c:pt>
                <c:pt idx="1">
                  <c:v>1.4</c:v>
                </c:pt>
                <c:pt idx="2">
                  <c:v>1.44</c:v>
                </c:pt>
                <c:pt idx="3">
                  <c:v>1.48</c:v>
                </c:pt>
                <c:pt idx="4">
                  <c:v>1.51</c:v>
                </c:pt>
                <c:pt idx="5">
                  <c:v>1.55</c:v>
                </c:pt>
                <c:pt idx="6">
                  <c:v>1.62</c:v>
                </c:pt>
                <c:pt idx="7">
                  <c:v>1.71</c:v>
                </c:pt>
                <c:pt idx="8">
                  <c:v>1.79</c:v>
                </c:pt>
                <c:pt idx="9">
                  <c:v>1.87</c:v>
                </c:pt>
                <c:pt idx="10">
                  <c:v>1.94</c:v>
                </c:pt>
                <c:pt idx="11">
                  <c:v>2.0099999999999998</c:v>
                </c:pt>
                <c:pt idx="12">
                  <c:v>2.08</c:v>
                </c:pt>
                <c:pt idx="13">
                  <c:v>2.15</c:v>
                </c:pt>
                <c:pt idx="14">
                  <c:v>2.21</c:v>
                </c:pt>
                <c:pt idx="15">
                  <c:v>2.33</c:v>
                </c:pt>
                <c:pt idx="16">
                  <c:v>2.4500000000000002</c:v>
                </c:pt>
                <c:pt idx="17">
                  <c:v>2.57</c:v>
                </c:pt>
                <c:pt idx="18">
                  <c:v>2.67</c:v>
                </c:pt>
                <c:pt idx="19">
                  <c:v>2.78</c:v>
                </c:pt>
                <c:pt idx="20">
                  <c:v>2.88</c:v>
                </c:pt>
                <c:pt idx="21">
                  <c:v>3.08</c:v>
                </c:pt>
                <c:pt idx="22">
                  <c:v>3.27</c:v>
                </c:pt>
                <c:pt idx="23">
                  <c:v>3.44</c:v>
                </c:pt>
                <c:pt idx="24">
                  <c:v>3.62</c:v>
                </c:pt>
                <c:pt idx="25">
                  <c:v>3.78</c:v>
                </c:pt>
                <c:pt idx="26">
                  <c:v>3.94</c:v>
                </c:pt>
                <c:pt idx="27">
                  <c:v>4.0999999999999996</c:v>
                </c:pt>
                <c:pt idx="28">
                  <c:v>4.25</c:v>
                </c:pt>
                <c:pt idx="29">
                  <c:v>4.4000000000000004</c:v>
                </c:pt>
                <c:pt idx="30">
                  <c:v>4.55</c:v>
                </c:pt>
                <c:pt idx="31">
                  <c:v>4.6900000000000004</c:v>
                </c:pt>
                <c:pt idx="32">
                  <c:v>4.97</c:v>
                </c:pt>
                <c:pt idx="33">
                  <c:v>5.31</c:v>
                </c:pt>
                <c:pt idx="34">
                  <c:v>5.63</c:v>
                </c:pt>
                <c:pt idx="35">
                  <c:v>5.95</c:v>
                </c:pt>
                <c:pt idx="36">
                  <c:v>6.25</c:v>
                </c:pt>
                <c:pt idx="37">
                  <c:v>6.55</c:v>
                </c:pt>
                <c:pt idx="38">
                  <c:v>6.84</c:v>
                </c:pt>
                <c:pt idx="39">
                  <c:v>7.12</c:v>
                </c:pt>
                <c:pt idx="40">
                  <c:v>7.4</c:v>
                </c:pt>
                <c:pt idx="41">
                  <c:v>7.94</c:v>
                </c:pt>
                <c:pt idx="42">
                  <c:v>8.4700000000000006</c:v>
                </c:pt>
                <c:pt idx="43">
                  <c:v>8.98</c:v>
                </c:pt>
                <c:pt idx="44">
                  <c:v>9.48</c:v>
                </c:pt>
                <c:pt idx="45">
                  <c:v>9.9700000000000006</c:v>
                </c:pt>
                <c:pt idx="46">
                  <c:v>10.45</c:v>
                </c:pt>
                <c:pt idx="47">
                  <c:v>11.39</c:v>
                </c:pt>
                <c:pt idx="48">
                  <c:v>12.3</c:v>
                </c:pt>
                <c:pt idx="49">
                  <c:v>13.19</c:v>
                </c:pt>
                <c:pt idx="50">
                  <c:v>14.06</c:v>
                </c:pt>
                <c:pt idx="51">
                  <c:v>14.91</c:v>
                </c:pt>
                <c:pt idx="52">
                  <c:v>15.75</c:v>
                </c:pt>
                <c:pt idx="53">
                  <c:v>16.579999999999998</c:v>
                </c:pt>
                <c:pt idx="54">
                  <c:v>17.399999999999999</c:v>
                </c:pt>
                <c:pt idx="55">
                  <c:v>18.2</c:v>
                </c:pt>
                <c:pt idx="56">
                  <c:v>19</c:v>
                </c:pt>
                <c:pt idx="57">
                  <c:v>19.79</c:v>
                </c:pt>
                <c:pt idx="58">
                  <c:v>21.35</c:v>
                </c:pt>
                <c:pt idx="59">
                  <c:v>23.27</c:v>
                </c:pt>
                <c:pt idx="60">
                  <c:v>25.16</c:v>
                </c:pt>
                <c:pt idx="61">
                  <c:v>27.02</c:v>
                </c:pt>
                <c:pt idx="62">
                  <c:v>28.87</c:v>
                </c:pt>
                <c:pt idx="63">
                  <c:v>30.7</c:v>
                </c:pt>
                <c:pt idx="64">
                  <c:v>32.520000000000003</c:v>
                </c:pt>
                <c:pt idx="65">
                  <c:v>34.33</c:v>
                </c:pt>
                <c:pt idx="66">
                  <c:v>36.130000000000003</c:v>
                </c:pt>
                <c:pt idx="67">
                  <c:v>39.72</c:v>
                </c:pt>
                <c:pt idx="68">
                  <c:v>43.29</c:v>
                </c:pt>
                <c:pt idx="69">
                  <c:v>46.85</c:v>
                </c:pt>
                <c:pt idx="70">
                  <c:v>50.39</c:v>
                </c:pt>
                <c:pt idx="71">
                  <c:v>53.93</c:v>
                </c:pt>
                <c:pt idx="72">
                  <c:v>57.46</c:v>
                </c:pt>
                <c:pt idx="73">
                  <c:v>64.489999999999995</c:v>
                </c:pt>
                <c:pt idx="74">
                  <c:v>71.489999999999995</c:v>
                </c:pt>
                <c:pt idx="75">
                  <c:v>78.45</c:v>
                </c:pt>
                <c:pt idx="76">
                  <c:v>85.37</c:v>
                </c:pt>
                <c:pt idx="77">
                  <c:v>92.25</c:v>
                </c:pt>
                <c:pt idx="78">
                  <c:v>99.07</c:v>
                </c:pt>
                <c:pt idx="79">
                  <c:v>105.83</c:v>
                </c:pt>
                <c:pt idx="80">
                  <c:v>112.53</c:v>
                </c:pt>
                <c:pt idx="81">
                  <c:v>119.17</c:v>
                </c:pt>
                <c:pt idx="82">
                  <c:v>125.74</c:v>
                </c:pt>
                <c:pt idx="83">
                  <c:v>132.24</c:v>
                </c:pt>
                <c:pt idx="84">
                  <c:v>145.03</c:v>
                </c:pt>
                <c:pt idx="85">
                  <c:v>160.63</c:v>
                </c:pt>
                <c:pt idx="86">
                  <c:v>175.79</c:v>
                </c:pt>
                <c:pt idx="87">
                  <c:v>190.52</c:v>
                </c:pt>
                <c:pt idx="88">
                  <c:v>204.82</c:v>
                </c:pt>
                <c:pt idx="89">
                  <c:v>218.72</c:v>
                </c:pt>
                <c:pt idx="90">
                  <c:v>232.23</c:v>
                </c:pt>
                <c:pt idx="91">
                  <c:v>245.36</c:v>
                </c:pt>
                <c:pt idx="92">
                  <c:v>258.13</c:v>
                </c:pt>
                <c:pt idx="93">
                  <c:v>282.66000000000003</c:v>
                </c:pt>
                <c:pt idx="94">
                  <c:v>305.89999999999998</c:v>
                </c:pt>
                <c:pt idx="95">
                  <c:v>327.92</c:v>
                </c:pt>
                <c:pt idx="96">
                  <c:v>348.79</c:v>
                </c:pt>
                <c:pt idx="97">
                  <c:v>368.58</c:v>
                </c:pt>
                <c:pt idx="98">
                  <c:v>387.34</c:v>
                </c:pt>
                <c:pt idx="99">
                  <c:v>421.98</c:v>
                </c:pt>
                <c:pt idx="100">
                  <c:v>453.09</c:v>
                </c:pt>
                <c:pt idx="101">
                  <c:v>481.04</c:v>
                </c:pt>
                <c:pt idx="102">
                  <c:v>506.15</c:v>
                </c:pt>
                <c:pt idx="103">
                  <c:v>528.73</c:v>
                </c:pt>
                <c:pt idx="104">
                  <c:v>549.07000000000005</c:v>
                </c:pt>
                <c:pt idx="105">
                  <c:v>567.41999999999996</c:v>
                </c:pt>
                <c:pt idx="106">
                  <c:v>584.02</c:v>
                </c:pt>
                <c:pt idx="107">
                  <c:v>599.08000000000004</c:v>
                </c:pt>
                <c:pt idx="108">
                  <c:v>612.77</c:v>
                </c:pt>
                <c:pt idx="109">
                  <c:v>625.26</c:v>
                </c:pt>
                <c:pt idx="110">
                  <c:v>647.16999999999996</c:v>
                </c:pt>
                <c:pt idx="111">
                  <c:v>669.94</c:v>
                </c:pt>
                <c:pt idx="112">
                  <c:v>688.82</c:v>
                </c:pt>
                <c:pt idx="113">
                  <c:v>704.76</c:v>
                </c:pt>
                <c:pt idx="114">
                  <c:v>718.42</c:v>
                </c:pt>
                <c:pt idx="115">
                  <c:v>730.32</c:v>
                </c:pt>
                <c:pt idx="116">
                  <c:v>740.8</c:v>
                </c:pt>
                <c:pt idx="117">
                  <c:v>750.14</c:v>
                </c:pt>
                <c:pt idx="118">
                  <c:v>758.55</c:v>
                </c:pt>
                <c:pt idx="119">
                  <c:v>773.16</c:v>
                </c:pt>
                <c:pt idx="120">
                  <c:v>785.54</c:v>
                </c:pt>
                <c:pt idx="121">
                  <c:v>796.26</c:v>
                </c:pt>
                <c:pt idx="122">
                  <c:v>805.71</c:v>
                </c:pt>
                <c:pt idx="123">
                  <c:v>814.15</c:v>
                </c:pt>
                <c:pt idx="124">
                  <c:v>821.8</c:v>
                </c:pt>
                <c:pt idx="125">
                  <c:v>835.2</c:v>
                </c:pt>
                <c:pt idx="126">
                  <c:v>846.73</c:v>
                </c:pt>
                <c:pt idx="127">
                  <c:v>856.87</c:v>
                </c:pt>
                <c:pt idx="128">
                  <c:v>865.95</c:v>
                </c:pt>
                <c:pt idx="129">
                  <c:v>874.2</c:v>
                </c:pt>
                <c:pt idx="130">
                  <c:v>881.78</c:v>
                </c:pt>
                <c:pt idx="131">
                  <c:v>888.82</c:v>
                </c:pt>
                <c:pt idx="132">
                  <c:v>895.41</c:v>
                </c:pt>
                <c:pt idx="133">
                  <c:v>901.62</c:v>
                </c:pt>
                <c:pt idx="134">
                  <c:v>907.5</c:v>
                </c:pt>
                <c:pt idx="135">
                  <c:v>913.1</c:v>
                </c:pt>
                <c:pt idx="136">
                  <c:v>923.6</c:v>
                </c:pt>
                <c:pt idx="137">
                  <c:v>935.69</c:v>
                </c:pt>
                <c:pt idx="138">
                  <c:v>946.89</c:v>
                </c:pt>
                <c:pt idx="139">
                  <c:v>957.36</c:v>
                </c:pt>
                <c:pt idx="140">
                  <c:v>967.24</c:v>
                </c:pt>
                <c:pt idx="141">
                  <c:v>976.64</c:v>
                </c:pt>
                <c:pt idx="142">
                  <c:v>985.66</c:v>
                </c:pt>
                <c:pt idx="143">
                  <c:v>994.35</c:v>
                </c:pt>
                <c:pt idx="144" formatCode="0.00E+00">
                  <c:v>1000</c:v>
                </c:pt>
                <c:pt idx="145" formatCode="0.00E+00">
                  <c:v>1020</c:v>
                </c:pt>
                <c:pt idx="146" formatCode="0.00E+00">
                  <c:v>1030</c:v>
                </c:pt>
                <c:pt idx="147" formatCode="0.00E+00">
                  <c:v>1050</c:v>
                </c:pt>
                <c:pt idx="148" formatCode="0.00E+00">
                  <c:v>1060</c:v>
                </c:pt>
                <c:pt idx="149" formatCode="0.00E+00">
                  <c:v>1080</c:v>
                </c:pt>
                <c:pt idx="150" formatCode="0.00E+00">
                  <c:v>1090</c:v>
                </c:pt>
                <c:pt idx="151" formatCode="0.00E+00">
                  <c:v>1120</c:v>
                </c:pt>
                <c:pt idx="152" formatCode="0.00E+00">
                  <c:v>1140</c:v>
                </c:pt>
                <c:pt idx="153" formatCode="0.00E+00">
                  <c:v>1170</c:v>
                </c:pt>
                <c:pt idx="154" formatCode="0.00E+00">
                  <c:v>1200</c:v>
                </c:pt>
                <c:pt idx="155" formatCode="0.00E+00">
                  <c:v>1220</c:v>
                </c:pt>
                <c:pt idx="156" formatCode="0.00E+00">
                  <c:v>1250</c:v>
                </c:pt>
                <c:pt idx="157" formatCode="0.00E+00">
                  <c:v>1280</c:v>
                </c:pt>
                <c:pt idx="158" formatCode="0.00E+00">
                  <c:v>1300</c:v>
                </c:pt>
                <c:pt idx="159" formatCode="0.00E+00">
                  <c:v>1330</c:v>
                </c:pt>
                <c:pt idx="160" formatCode="0.00E+00">
                  <c:v>1360</c:v>
                </c:pt>
                <c:pt idx="161" formatCode="0.00E+00">
                  <c:v>1390</c:v>
                </c:pt>
                <c:pt idx="162" formatCode="0.00E+00">
                  <c:v>1450</c:v>
                </c:pt>
                <c:pt idx="163" formatCode="0.00E+00">
                  <c:v>1540</c:v>
                </c:pt>
                <c:pt idx="164" formatCode="0.00E+00">
                  <c:v>1620</c:v>
                </c:pt>
                <c:pt idx="165" formatCode="0.00E+00">
                  <c:v>1720</c:v>
                </c:pt>
                <c:pt idx="166" formatCode="0.00E+00">
                  <c:v>1820</c:v>
                </c:pt>
                <c:pt idx="167" formatCode="0.00E+00">
                  <c:v>1920</c:v>
                </c:pt>
                <c:pt idx="168" formatCode="0.00E+00">
                  <c:v>2029.9999999999998</c:v>
                </c:pt>
                <c:pt idx="169" formatCode="0.00E+00">
                  <c:v>2140</c:v>
                </c:pt>
                <c:pt idx="170" formatCode="0.00E+00">
                  <c:v>2260</c:v>
                </c:pt>
                <c:pt idx="171" formatCode="0.00E+00">
                  <c:v>2510</c:v>
                </c:pt>
                <c:pt idx="172" formatCode="0.00E+00">
                  <c:v>2780</c:v>
                </c:pt>
                <c:pt idx="173" formatCode="0.00E+00">
                  <c:v>3070</c:v>
                </c:pt>
                <c:pt idx="174" formatCode="0.00E+00">
                  <c:v>3370</c:v>
                </c:pt>
                <c:pt idx="175" formatCode="0.00E+00">
                  <c:v>3690</c:v>
                </c:pt>
                <c:pt idx="176" formatCode="0.00E+00">
                  <c:v>4030.0000000000005</c:v>
                </c:pt>
                <c:pt idx="177" formatCode="0.00E+00">
                  <c:v>4750</c:v>
                </c:pt>
                <c:pt idx="178" formatCode="0.00E+00">
                  <c:v>5520</c:v>
                </c:pt>
                <c:pt idx="179" formatCode="0.00E+00">
                  <c:v>6360</c:v>
                </c:pt>
                <c:pt idx="180" formatCode="0.00E+00">
                  <c:v>7240</c:v>
                </c:pt>
                <c:pt idx="181" formatCode="0.00E+00">
                  <c:v>8180</c:v>
                </c:pt>
                <c:pt idx="182" formatCode="0.00E+00">
                  <c:v>9160</c:v>
                </c:pt>
                <c:pt idx="183" formatCode="0.00E+00">
                  <c:v>10190</c:v>
                </c:pt>
                <c:pt idx="184" formatCode="0.00E+00">
                  <c:v>11260</c:v>
                </c:pt>
                <c:pt idx="185" formatCode="0.00E+00">
                  <c:v>12380</c:v>
                </c:pt>
                <c:pt idx="186" formatCode="0.00E+00">
                  <c:v>13530</c:v>
                </c:pt>
                <c:pt idx="187" formatCode="0.00E+00">
                  <c:v>14720</c:v>
                </c:pt>
                <c:pt idx="188" formatCode="0.00E+00">
                  <c:v>17220</c:v>
                </c:pt>
                <c:pt idx="189" formatCode="0.00E+00">
                  <c:v>20520</c:v>
                </c:pt>
                <c:pt idx="190" formatCode="0.00E+00">
                  <c:v>24030</c:v>
                </c:pt>
                <c:pt idx="191" formatCode="0.00E+00">
                  <c:v>27710</c:v>
                </c:pt>
                <c:pt idx="192" formatCode="0.00E+00">
                  <c:v>31550</c:v>
                </c:pt>
                <c:pt idx="193" formatCode="0.00E+00">
                  <c:v>35540</c:v>
                </c:pt>
                <c:pt idx="194" formatCode="0.00E+00">
                  <c:v>39660</c:v>
                </c:pt>
                <c:pt idx="195" formatCode="0.00E+00">
                  <c:v>43900</c:v>
                </c:pt>
                <c:pt idx="196" formatCode="0.00E+00">
                  <c:v>48260</c:v>
                </c:pt>
                <c:pt idx="197" formatCode="0.00E+00">
                  <c:v>57260</c:v>
                </c:pt>
                <c:pt idx="198" formatCode="0.00E+00">
                  <c:v>66600</c:v>
                </c:pt>
                <c:pt idx="199" formatCode="0.00E+00">
                  <c:v>76210</c:v>
                </c:pt>
                <c:pt idx="200" formatCode="0.00E+00">
                  <c:v>86040</c:v>
                </c:pt>
                <c:pt idx="201" formatCode="0.00E+00">
                  <c:v>96050</c:v>
                </c:pt>
                <c:pt idx="202" formatCode="0.00E+00">
                  <c:v>106210</c:v>
                </c:pt>
                <c:pt idx="203" formatCode="0.00E+00">
                  <c:v>126820</c:v>
                </c:pt>
                <c:pt idx="204" formatCode="0.00E+00">
                  <c:v>147670</c:v>
                </c:pt>
                <c:pt idx="205" formatCode="0.00E+00">
                  <c:v>168630</c:v>
                </c:pt>
                <c:pt idx="206" formatCode="0.00E+00">
                  <c:v>189560</c:v>
                </c:pt>
                <c:pt idx="207" formatCode="0.00E+00">
                  <c:v>210390</c:v>
                </c:pt>
                <c:pt idx="208" formatCode="0.00E+00">
                  <c:v>229010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37552"/>
        <c:axId val="555743432"/>
      </c:scatterChart>
      <c:valAx>
        <c:axId val="555737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43432"/>
        <c:crosses val="autoZero"/>
        <c:crossBetween val="midCat"/>
        <c:majorUnit val="10"/>
      </c:valAx>
      <c:valAx>
        <c:axId val="55574343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37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srim129Xe_Kapton!$P$5</c:f>
          <c:strCache>
            <c:ptCount val="1"/>
            <c:pt idx="0">
              <c:v>srim129Xe_Kapton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srim129Xe_Kapton!$D$20:$D$228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srim129Xe_Kapton!$E$20:$E$228</c:f>
              <c:numCache>
                <c:formatCode>0.000E+00</c:formatCode>
                <c:ptCount val="209"/>
                <c:pt idx="0">
                  <c:v>0.2263</c:v>
                </c:pt>
                <c:pt idx="1">
                  <c:v>0.23480000000000001</c:v>
                </c:pt>
                <c:pt idx="2">
                  <c:v>0.24310000000000001</c:v>
                </c:pt>
                <c:pt idx="3">
                  <c:v>0.25109999999999999</c:v>
                </c:pt>
                <c:pt idx="4">
                  <c:v>0.25879999999999997</c:v>
                </c:pt>
                <c:pt idx="5">
                  <c:v>0.26629999999999998</c:v>
                </c:pt>
                <c:pt idx="6">
                  <c:v>0.28070000000000001</c:v>
                </c:pt>
                <c:pt idx="7">
                  <c:v>0.29770000000000002</c:v>
                </c:pt>
                <c:pt idx="8">
                  <c:v>0.31380000000000002</c:v>
                </c:pt>
                <c:pt idx="9">
                  <c:v>0.3291</c:v>
                </c:pt>
                <c:pt idx="10">
                  <c:v>0.34379999999999999</c:v>
                </c:pt>
                <c:pt idx="11">
                  <c:v>0.35780000000000001</c:v>
                </c:pt>
                <c:pt idx="12">
                  <c:v>0.37130000000000002</c:v>
                </c:pt>
                <c:pt idx="13">
                  <c:v>0.38440000000000002</c:v>
                </c:pt>
                <c:pt idx="14">
                  <c:v>0.39700000000000002</c:v>
                </c:pt>
                <c:pt idx="15">
                  <c:v>0.42099999999999999</c:v>
                </c:pt>
                <c:pt idx="16">
                  <c:v>0.44379999999999997</c:v>
                </c:pt>
                <c:pt idx="17">
                  <c:v>0.46550000000000002</c:v>
                </c:pt>
                <c:pt idx="18">
                  <c:v>0.48620000000000002</c:v>
                </c:pt>
                <c:pt idx="19">
                  <c:v>0.50600000000000001</c:v>
                </c:pt>
                <c:pt idx="20">
                  <c:v>0.52510000000000001</c:v>
                </c:pt>
                <c:pt idx="21">
                  <c:v>0.56140000000000001</c:v>
                </c:pt>
                <c:pt idx="22">
                  <c:v>0.59540000000000004</c:v>
                </c:pt>
                <c:pt idx="23">
                  <c:v>0.62770000000000004</c:v>
                </c:pt>
                <c:pt idx="24">
                  <c:v>0.6583</c:v>
                </c:pt>
                <c:pt idx="25">
                  <c:v>0.68759999999999999</c:v>
                </c:pt>
                <c:pt idx="26">
                  <c:v>0.71560000000000001</c:v>
                </c:pt>
                <c:pt idx="27">
                  <c:v>0.74270000000000003</c:v>
                </c:pt>
                <c:pt idx="28">
                  <c:v>0.76870000000000005</c:v>
                </c:pt>
                <c:pt idx="29">
                  <c:v>0.79390000000000005</c:v>
                </c:pt>
                <c:pt idx="30">
                  <c:v>0.81840000000000002</c:v>
                </c:pt>
                <c:pt idx="31">
                  <c:v>0.84209999999999996</c:v>
                </c:pt>
                <c:pt idx="32">
                  <c:v>0.88759999999999994</c:v>
                </c:pt>
                <c:pt idx="33">
                  <c:v>0.9415</c:v>
                </c:pt>
                <c:pt idx="34">
                  <c:v>0.99239999999999995</c:v>
                </c:pt>
                <c:pt idx="35">
                  <c:v>1.0409999999999999</c:v>
                </c:pt>
                <c:pt idx="36">
                  <c:v>1.087</c:v>
                </c:pt>
                <c:pt idx="37">
                  <c:v>1.1319999999999999</c:v>
                </c:pt>
                <c:pt idx="38">
                  <c:v>1.1739999999999999</c:v>
                </c:pt>
                <c:pt idx="39">
                  <c:v>1.2150000000000001</c:v>
                </c:pt>
                <c:pt idx="40">
                  <c:v>1.2549999999999999</c:v>
                </c:pt>
                <c:pt idx="41">
                  <c:v>1.331</c:v>
                </c:pt>
                <c:pt idx="42">
                  <c:v>1.4039999999999999</c:v>
                </c:pt>
                <c:pt idx="43">
                  <c:v>1.472</c:v>
                </c:pt>
                <c:pt idx="44">
                  <c:v>1.5369999999999999</c:v>
                </c:pt>
                <c:pt idx="45">
                  <c:v>1.6</c:v>
                </c:pt>
                <c:pt idx="46">
                  <c:v>1.661</c:v>
                </c:pt>
                <c:pt idx="47">
                  <c:v>1.7749999999999999</c:v>
                </c:pt>
                <c:pt idx="48">
                  <c:v>1.883</c:v>
                </c:pt>
                <c:pt idx="49">
                  <c:v>1.9850000000000001</c:v>
                </c:pt>
                <c:pt idx="50">
                  <c:v>2.0819999999999999</c:v>
                </c:pt>
                <c:pt idx="51">
                  <c:v>2.1739999999999999</c:v>
                </c:pt>
                <c:pt idx="52">
                  <c:v>2.2629999999999999</c:v>
                </c:pt>
                <c:pt idx="53">
                  <c:v>2.3490000000000002</c:v>
                </c:pt>
                <c:pt idx="54">
                  <c:v>2.431</c:v>
                </c:pt>
                <c:pt idx="55">
                  <c:v>2.5110000000000001</c:v>
                </c:pt>
                <c:pt idx="56">
                  <c:v>2.5880000000000001</c:v>
                </c:pt>
                <c:pt idx="57">
                  <c:v>2.6629999999999998</c:v>
                </c:pt>
                <c:pt idx="58">
                  <c:v>2.8069999999999999</c:v>
                </c:pt>
                <c:pt idx="59">
                  <c:v>2.9780000000000002</c:v>
                </c:pt>
                <c:pt idx="60">
                  <c:v>3.1389999999999998</c:v>
                </c:pt>
                <c:pt idx="61">
                  <c:v>3.2130000000000001</c:v>
                </c:pt>
                <c:pt idx="62">
                  <c:v>3.2669999999999999</c:v>
                </c:pt>
                <c:pt idx="63">
                  <c:v>3.335</c:v>
                </c:pt>
                <c:pt idx="64">
                  <c:v>3.41</c:v>
                </c:pt>
                <c:pt idx="65">
                  <c:v>3.4889999999999999</c:v>
                </c:pt>
                <c:pt idx="66">
                  <c:v>3.569</c:v>
                </c:pt>
                <c:pt idx="67">
                  <c:v>3.7269999999999999</c:v>
                </c:pt>
                <c:pt idx="68">
                  <c:v>3.88</c:v>
                </c:pt>
                <c:pt idx="69">
                  <c:v>4.0259999999999998</c:v>
                </c:pt>
                <c:pt idx="70">
                  <c:v>4.1669999999999998</c:v>
                </c:pt>
                <c:pt idx="71">
                  <c:v>4.3019999999999996</c:v>
                </c:pt>
                <c:pt idx="72">
                  <c:v>4.4329999999999998</c:v>
                </c:pt>
                <c:pt idx="73">
                  <c:v>4.6840000000000002</c:v>
                </c:pt>
                <c:pt idx="74">
                  <c:v>4.923</c:v>
                </c:pt>
                <c:pt idx="75">
                  <c:v>5.1539999999999999</c:v>
                </c:pt>
                <c:pt idx="76">
                  <c:v>5.3760000000000003</c:v>
                </c:pt>
                <c:pt idx="77">
                  <c:v>5.59</c:v>
                </c:pt>
                <c:pt idx="78">
                  <c:v>5.7969999999999997</c:v>
                </c:pt>
                <c:pt idx="79">
                  <c:v>5.9969999999999999</c:v>
                </c:pt>
                <c:pt idx="80">
                  <c:v>6.1909999999999998</c:v>
                </c:pt>
                <c:pt idx="81">
                  <c:v>6.3780000000000001</c:v>
                </c:pt>
                <c:pt idx="82">
                  <c:v>6.5609999999999999</c:v>
                </c:pt>
                <c:pt idx="83">
                  <c:v>6.7389999999999999</c:v>
                </c:pt>
                <c:pt idx="84">
                  <c:v>7.0830000000000002</c:v>
                </c:pt>
                <c:pt idx="85">
                  <c:v>7.4989999999999997</c:v>
                </c:pt>
                <c:pt idx="86">
                  <c:v>7.9020000000000001</c:v>
                </c:pt>
                <c:pt idx="87">
                  <c:v>8.2940000000000005</c:v>
                </c:pt>
                <c:pt idx="88">
                  <c:v>8.6750000000000007</c:v>
                </c:pt>
                <c:pt idx="89">
                  <c:v>9.0459999999999994</c:v>
                </c:pt>
                <c:pt idx="90">
                  <c:v>9.4060000000000006</c:v>
                </c:pt>
                <c:pt idx="91">
                  <c:v>9.7560000000000002</c:v>
                </c:pt>
                <c:pt idx="92">
                  <c:v>10.1</c:v>
                </c:pt>
                <c:pt idx="93">
                  <c:v>10.75</c:v>
                </c:pt>
                <c:pt idx="94">
                  <c:v>11.38</c:v>
                </c:pt>
                <c:pt idx="95">
                  <c:v>11.98</c:v>
                </c:pt>
                <c:pt idx="96">
                  <c:v>12.56</c:v>
                </c:pt>
                <c:pt idx="97">
                  <c:v>13.13</c:v>
                </c:pt>
                <c:pt idx="98">
                  <c:v>13.7</c:v>
                </c:pt>
                <c:pt idx="99">
                  <c:v>14.8</c:v>
                </c:pt>
                <c:pt idx="100">
                  <c:v>15.9</c:v>
                </c:pt>
                <c:pt idx="101">
                  <c:v>17.010000000000002</c:v>
                </c:pt>
                <c:pt idx="102">
                  <c:v>18.12</c:v>
                </c:pt>
                <c:pt idx="103">
                  <c:v>19.239999999999998</c:v>
                </c:pt>
                <c:pt idx="104">
                  <c:v>20.37</c:v>
                </c:pt>
                <c:pt idx="105">
                  <c:v>21.5</c:v>
                </c:pt>
                <c:pt idx="106">
                  <c:v>22.64</c:v>
                </c:pt>
                <c:pt idx="107">
                  <c:v>23.78</c:v>
                </c:pt>
                <c:pt idx="108">
                  <c:v>24.93</c:v>
                </c:pt>
                <c:pt idx="109">
                  <c:v>26.06</c:v>
                </c:pt>
                <c:pt idx="110">
                  <c:v>28.31</c:v>
                </c:pt>
                <c:pt idx="111">
                  <c:v>31.06</c:v>
                </c:pt>
                <c:pt idx="112">
                  <c:v>33.71</c:v>
                </c:pt>
                <c:pt idx="113">
                  <c:v>36.24</c:v>
                </c:pt>
                <c:pt idx="114">
                  <c:v>38.659999999999997</c:v>
                </c:pt>
                <c:pt idx="115">
                  <c:v>40.950000000000003</c:v>
                </c:pt>
                <c:pt idx="116">
                  <c:v>43.12</c:v>
                </c:pt>
                <c:pt idx="117">
                  <c:v>45.19</c:v>
                </c:pt>
                <c:pt idx="118">
                  <c:v>47.14</c:v>
                </c:pt>
                <c:pt idx="119">
                  <c:v>50.74</c:v>
                </c:pt>
                <c:pt idx="120">
                  <c:v>53.98</c:v>
                </c:pt>
                <c:pt idx="121">
                  <c:v>56.89</c:v>
                </c:pt>
                <c:pt idx="122">
                  <c:v>59.51</c:v>
                </c:pt>
                <c:pt idx="123">
                  <c:v>61.86</c:v>
                </c:pt>
                <c:pt idx="124">
                  <c:v>63.97</c:v>
                </c:pt>
                <c:pt idx="125">
                  <c:v>67.55</c:v>
                </c:pt>
                <c:pt idx="126">
                  <c:v>70.44</c:v>
                </c:pt>
                <c:pt idx="127">
                  <c:v>72.790000000000006</c:v>
                </c:pt>
                <c:pt idx="128">
                  <c:v>74.709999999999994</c:v>
                </c:pt>
                <c:pt idx="129">
                  <c:v>76.3</c:v>
                </c:pt>
                <c:pt idx="130">
                  <c:v>77.63</c:v>
                </c:pt>
                <c:pt idx="131">
                  <c:v>78.75</c:v>
                </c:pt>
                <c:pt idx="132">
                  <c:v>79.69</c:v>
                </c:pt>
                <c:pt idx="133">
                  <c:v>80.5</c:v>
                </c:pt>
                <c:pt idx="134">
                  <c:v>81.19</c:v>
                </c:pt>
                <c:pt idx="135">
                  <c:v>81.78</c:v>
                </c:pt>
                <c:pt idx="136">
                  <c:v>82.73</c:v>
                </c:pt>
                <c:pt idx="137">
                  <c:v>83.56</c:v>
                </c:pt>
                <c:pt idx="138">
                  <c:v>84.12</c:v>
                </c:pt>
                <c:pt idx="139">
                  <c:v>85.21</c:v>
                </c:pt>
                <c:pt idx="140">
                  <c:v>85.85</c:v>
                </c:pt>
                <c:pt idx="141">
                  <c:v>85.92</c:v>
                </c:pt>
                <c:pt idx="142">
                  <c:v>85.97</c:v>
                </c:pt>
                <c:pt idx="143">
                  <c:v>85.94</c:v>
                </c:pt>
                <c:pt idx="144">
                  <c:v>85.85</c:v>
                </c:pt>
                <c:pt idx="145">
                  <c:v>85.51</c:v>
                </c:pt>
                <c:pt idx="146">
                  <c:v>85</c:v>
                </c:pt>
                <c:pt idx="147">
                  <c:v>84.36</c:v>
                </c:pt>
                <c:pt idx="148">
                  <c:v>83.62</c:v>
                </c:pt>
                <c:pt idx="149">
                  <c:v>82.81</c:v>
                </c:pt>
                <c:pt idx="150">
                  <c:v>81.93</c:v>
                </c:pt>
                <c:pt idx="151">
                  <c:v>80.08</c:v>
                </c:pt>
                <c:pt idx="152">
                  <c:v>78.14</c:v>
                </c:pt>
                <c:pt idx="153">
                  <c:v>76.180000000000007</c:v>
                </c:pt>
                <c:pt idx="154">
                  <c:v>74.23</c:v>
                </c:pt>
                <c:pt idx="155">
                  <c:v>72.319999999999993</c:v>
                </c:pt>
                <c:pt idx="156">
                  <c:v>70.459999999999994</c:v>
                </c:pt>
                <c:pt idx="157">
                  <c:v>68.66</c:v>
                </c:pt>
                <c:pt idx="158">
                  <c:v>66.92</c:v>
                </c:pt>
                <c:pt idx="159">
                  <c:v>65.260000000000005</c:v>
                </c:pt>
                <c:pt idx="160">
                  <c:v>63.66</c:v>
                </c:pt>
                <c:pt idx="161">
                  <c:v>62.13</c:v>
                </c:pt>
                <c:pt idx="162">
                  <c:v>59.27</c:v>
                </c:pt>
                <c:pt idx="163">
                  <c:v>56.02</c:v>
                </c:pt>
                <c:pt idx="164">
                  <c:v>53.11</c:v>
                </c:pt>
                <c:pt idx="165">
                  <c:v>50.49</c:v>
                </c:pt>
                <c:pt idx="166">
                  <c:v>48.12</c:v>
                </c:pt>
                <c:pt idx="167">
                  <c:v>45.96</c:v>
                </c:pt>
                <c:pt idx="168">
                  <c:v>43.99</c:v>
                </c:pt>
                <c:pt idx="169">
                  <c:v>42.18</c:v>
                </c:pt>
                <c:pt idx="170">
                  <c:v>40.53</c:v>
                </c:pt>
                <c:pt idx="171">
                  <c:v>37.68</c:v>
                </c:pt>
                <c:pt idx="172">
                  <c:v>35.24</c:v>
                </c:pt>
                <c:pt idx="173">
                  <c:v>33.14</c:v>
                </c:pt>
                <c:pt idx="174">
                  <c:v>31.31</c:v>
                </c:pt>
                <c:pt idx="175">
                  <c:v>29.69</c:v>
                </c:pt>
                <c:pt idx="176">
                  <c:v>28.26</c:v>
                </c:pt>
                <c:pt idx="177">
                  <c:v>25.83</c:v>
                </c:pt>
                <c:pt idx="178">
                  <c:v>23.85</c:v>
                </c:pt>
                <c:pt idx="179">
                  <c:v>22.2</c:v>
                </c:pt>
                <c:pt idx="180">
                  <c:v>20.81</c:v>
                </c:pt>
                <c:pt idx="181">
                  <c:v>19.62</c:v>
                </c:pt>
                <c:pt idx="182">
                  <c:v>18.579999999999998</c:v>
                </c:pt>
                <c:pt idx="183">
                  <c:v>17.68</c:v>
                </c:pt>
                <c:pt idx="184">
                  <c:v>16.88</c:v>
                </c:pt>
                <c:pt idx="185">
                  <c:v>16.170000000000002</c:v>
                </c:pt>
                <c:pt idx="186">
                  <c:v>15.54</c:v>
                </c:pt>
                <c:pt idx="187">
                  <c:v>14.97</c:v>
                </c:pt>
                <c:pt idx="188">
                  <c:v>13.98</c:v>
                </c:pt>
                <c:pt idx="189">
                  <c:v>12.96</c:v>
                </c:pt>
                <c:pt idx="190">
                  <c:v>12.13</c:v>
                </c:pt>
                <c:pt idx="191">
                  <c:v>11.44</c:v>
                </c:pt>
                <c:pt idx="192">
                  <c:v>10.86</c:v>
                </c:pt>
                <c:pt idx="193">
                  <c:v>10.37</c:v>
                </c:pt>
                <c:pt idx="194">
                  <c:v>9.9380000000000006</c:v>
                </c:pt>
                <c:pt idx="195">
                  <c:v>9.5649999999999995</c:v>
                </c:pt>
                <c:pt idx="196">
                  <c:v>9.2370000000000001</c:v>
                </c:pt>
                <c:pt idx="197">
                  <c:v>8.6890000000000001</c:v>
                </c:pt>
                <c:pt idx="198">
                  <c:v>8.2490000000000006</c:v>
                </c:pt>
                <c:pt idx="199">
                  <c:v>7.89</c:v>
                </c:pt>
                <c:pt idx="200">
                  <c:v>7.5910000000000002</c:v>
                </c:pt>
                <c:pt idx="201">
                  <c:v>7.34</c:v>
                </c:pt>
                <c:pt idx="202">
                  <c:v>7.1260000000000003</c:v>
                </c:pt>
                <c:pt idx="203">
                  <c:v>6.782</c:v>
                </c:pt>
                <c:pt idx="204">
                  <c:v>6.5209999999999999</c:v>
                </c:pt>
                <c:pt idx="205">
                  <c:v>6.3179999999999996</c:v>
                </c:pt>
                <c:pt idx="206">
                  <c:v>6.157</c:v>
                </c:pt>
                <c:pt idx="207">
                  <c:v>6.0270000000000001</c:v>
                </c:pt>
                <c:pt idx="208">
                  <c:v>5.9320000000000004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9-4DEC-A3C9-7BB0C812925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srim129Xe_Kapton!$D$20:$D$228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srim129Xe_Kapton!$F$20:$F$228</c:f>
              <c:numCache>
                <c:formatCode>0.000E+00</c:formatCode>
                <c:ptCount val="209"/>
                <c:pt idx="0">
                  <c:v>2.95</c:v>
                </c:pt>
                <c:pt idx="1">
                  <c:v>3.0569999999999999</c:v>
                </c:pt>
                <c:pt idx="2">
                  <c:v>3.1589999999999998</c:v>
                </c:pt>
                <c:pt idx="3">
                  <c:v>3.2570000000000001</c:v>
                </c:pt>
                <c:pt idx="4">
                  <c:v>3.35</c:v>
                </c:pt>
                <c:pt idx="5">
                  <c:v>3.4409999999999998</c:v>
                </c:pt>
                <c:pt idx="6">
                  <c:v>3.6110000000000002</c:v>
                </c:pt>
                <c:pt idx="7">
                  <c:v>3.8079999999999998</c:v>
                </c:pt>
                <c:pt idx="8">
                  <c:v>3.9910000000000001</c:v>
                </c:pt>
                <c:pt idx="9">
                  <c:v>4.1609999999999996</c:v>
                </c:pt>
                <c:pt idx="10">
                  <c:v>4.32</c:v>
                </c:pt>
                <c:pt idx="11">
                  <c:v>4.4690000000000003</c:v>
                </c:pt>
                <c:pt idx="12">
                  <c:v>4.6100000000000003</c:v>
                </c:pt>
                <c:pt idx="13">
                  <c:v>4.7430000000000003</c:v>
                </c:pt>
                <c:pt idx="14">
                  <c:v>4.87</c:v>
                </c:pt>
                <c:pt idx="15">
                  <c:v>5.1059999999999999</c:v>
                </c:pt>
                <c:pt idx="16">
                  <c:v>5.3220000000000001</c:v>
                </c:pt>
                <c:pt idx="17">
                  <c:v>5.5209999999999999</c:v>
                </c:pt>
                <c:pt idx="18">
                  <c:v>5.7060000000000004</c:v>
                </c:pt>
                <c:pt idx="19">
                  <c:v>5.8780000000000001</c:v>
                </c:pt>
                <c:pt idx="20">
                  <c:v>6.0389999999999997</c:v>
                </c:pt>
                <c:pt idx="21">
                  <c:v>6.3319999999999999</c:v>
                </c:pt>
                <c:pt idx="22">
                  <c:v>6.5949999999999998</c:v>
                </c:pt>
                <c:pt idx="23">
                  <c:v>6.8319999999999999</c:v>
                </c:pt>
                <c:pt idx="24">
                  <c:v>7.048</c:v>
                </c:pt>
                <c:pt idx="25">
                  <c:v>7.2450000000000001</c:v>
                </c:pt>
                <c:pt idx="26">
                  <c:v>7.4269999999999996</c:v>
                </c:pt>
                <c:pt idx="27">
                  <c:v>7.5960000000000001</c:v>
                </c:pt>
                <c:pt idx="28">
                  <c:v>7.7530000000000001</c:v>
                </c:pt>
                <c:pt idx="29">
                  <c:v>7.899</c:v>
                </c:pt>
                <c:pt idx="30">
                  <c:v>8.0359999999999996</c:v>
                </c:pt>
                <c:pt idx="31">
                  <c:v>8.1649999999999991</c:v>
                </c:pt>
                <c:pt idx="32">
                  <c:v>8.4009999999999998</c:v>
                </c:pt>
                <c:pt idx="33">
                  <c:v>8.6609999999999996</c:v>
                </c:pt>
                <c:pt idx="34">
                  <c:v>8.89</c:v>
                </c:pt>
                <c:pt idx="35">
                  <c:v>9.093</c:v>
                </c:pt>
                <c:pt idx="36">
                  <c:v>9.2750000000000004</c:v>
                </c:pt>
                <c:pt idx="37">
                  <c:v>9.4390000000000001</c:v>
                </c:pt>
                <c:pt idx="38">
                  <c:v>9.5869999999999997</c:v>
                </c:pt>
                <c:pt idx="39">
                  <c:v>9.7210000000000001</c:v>
                </c:pt>
                <c:pt idx="40">
                  <c:v>9.8439999999999994</c:v>
                </c:pt>
                <c:pt idx="41">
                  <c:v>10.06</c:v>
                </c:pt>
                <c:pt idx="42">
                  <c:v>10.24</c:v>
                </c:pt>
                <c:pt idx="43">
                  <c:v>10.4</c:v>
                </c:pt>
                <c:pt idx="44">
                  <c:v>10.53</c:v>
                </c:pt>
                <c:pt idx="45">
                  <c:v>10.65</c:v>
                </c:pt>
                <c:pt idx="46">
                  <c:v>10.75</c:v>
                </c:pt>
                <c:pt idx="47">
                  <c:v>10.91</c:v>
                </c:pt>
                <c:pt idx="48">
                  <c:v>11.04</c:v>
                </c:pt>
                <c:pt idx="49">
                  <c:v>11.13</c:v>
                </c:pt>
                <c:pt idx="50">
                  <c:v>11.2</c:v>
                </c:pt>
                <c:pt idx="51">
                  <c:v>11.25</c:v>
                </c:pt>
                <c:pt idx="52">
                  <c:v>11.29</c:v>
                </c:pt>
                <c:pt idx="53">
                  <c:v>11.31</c:v>
                </c:pt>
                <c:pt idx="54">
                  <c:v>11.33</c:v>
                </c:pt>
                <c:pt idx="55">
                  <c:v>11.33</c:v>
                </c:pt>
                <c:pt idx="56">
                  <c:v>11.33</c:v>
                </c:pt>
                <c:pt idx="57">
                  <c:v>11.32</c:v>
                </c:pt>
                <c:pt idx="58">
                  <c:v>11.28</c:v>
                </c:pt>
                <c:pt idx="59">
                  <c:v>11.22</c:v>
                </c:pt>
                <c:pt idx="60">
                  <c:v>11.14</c:v>
                </c:pt>
                <c:pt idx="61">
                  <c:v>11.04</c:v>
                </c:pt>
                <c:pt idx="62">
                  <c:v>10.94</c:v>
                </c:pt>
                <c:pt idx="63">
                  <c:v>10.84</c:v>
                </c:pt>
                <c:pt idx="64">
                  <c:v>10.73</c:v>
                </c:pt>
                <c:pt idx="65">
                  <c:v>10.62</c:v>
                </c:pt>
                <c:pt idx="66">
                  <c:v>10.51</c:v>
                </c:pt>
                <c:pt idx="67">
                  <c:v>10.29</c:v>
                </c:pt>
                <c:pt idx="68">
                  <c:v>10.07</c:v>
                </c:pt>
                <c:pt idx="69">
                  <c:v>9.8559999999999999</c:v>
                </c:pt>
                <c:pt idx="70">
                  <c:v>9.6509999999999998</c:v>
                </c:pt>
                <c:pt idx="71">
                  <c:v>9.4529999999999994</c:v>
                </c:pt>
                <c:pt idx="72">
                  <c:v>9.2629999999999999</c:v>
                </c:pt>
                <c:pt idx="73">
                  <c:v>8.9049999999999994</c:v>
                </c:pt>
                <c:pt idx="74">
                  <c:v>8.5760000000000005</c:v>
                </c:pt>
                <c:pt idx="75">
                  <c:v>8.2720000000000002</c:v>
                </c:pt>
                <c:pt idx="76">
                  <c:v>7.9930000000000003</c:v>
                </c:pt>
                <c:pt idx="77">
                  <c:v>7.734</c:v>
                </c:pt>
                <c:pt idx="78">
                  <c:v>7.4939999999999998</c:v>
                </c:pt>
                <c:pt idx="79">
                  <c:v>7.27</c:v>
                </c:pt>
                <c:pt idx="80">
                  <c:v>7.0620000000000003</c:v>
                </c:pt>
                <c:pt idx="81">
                  <c:v>6.8680000000000003</c:v>
                </c:pt>
                <c:pt idx="82">
                  <c:v>6.6849999999999996</c:v>
                </c:pt>
                <c:pt idx="83">
                  <c:v>6.5140000000000002</c:v>
                </c:pt>
                <c:pt idx="84">
                  <c:v>6.2009999999999996</c:v>
                </c:pt>
                <c:pt idx="85">
                  <c:v>5.8559999999999999</c:v>
                </c:pt>
                <c:pt idx="86">
                  <c:v>5.5529999999999999</c:v>
                </c:pt>
                <c:pt idx="87">
                  <c:v>5.2859999999999996</c:v>
                </c:pt>
                <c:pt idx="88">
                  <c:v>5.0460000000000003</c:v>
                </c:pt>
                <c:pt idx="89">
                  <c:v>4.8310000000000004</c:v>
                </c:pt>
                <c:pt idx="90">
                  <c:v>4.6369999999999996</c:v>
                </c:pt>
                <c:pt idx="91">
                  <c:v>4.4589999999999996</c:v>
                </c:pt>
                <c:pt idx="92">
                  <c:v>4.2969999999999997</c:v>
                </c:pt>
                <c:pt idx="93">
                  <c:v>4.0110000000000001</c:v>
                </c:pt>
                <c:pt idx="94">
                  <c:v>3.766</c:v>
                </c:pt>
                <c:pt idx="95">
                  <c:v>3.5529999999999999</c:v>
                </c:pt>
                <c:pt idx="96">
                  <c:v>3.3660000000000001</c:v>
                </c:pt>
                <c:pt idx="97">
                  <c:v>3.2010000000000001</c:v>
                </c:pt>
                <c:pt idx="98">
                  <c:v>3.0529999999999999</c:v>
                </c:pt>
                <c:pt idx="99">
                  <c:v>2.7989999999999999</c:v>
                </c:pt>
                <c:pt idx="100">
                  <c:v>2.589</c:v>
                </c:pt>
                <c:pt idx="101">
                  <c:v>2.4129999999999998</c:v>
                </c:pt>
                <c:pt idx="102">
                  <c:v>2.2610000000000001</c:v>
                </c:pt>
                <c:pt idx="103">
                  <c:v>2.13</c:v>
                </c:pt>
                <c:pt idx="104">
                  <c:v>2.0139999999999998</c:v>
                </c:pt>
                <c:pt idx="105">
                  <c:v>1.9119999999999999</c:v>
                </c:pt>
                <c:pt idx="106">
                  <c:v>1.821</c:v>
                </c:pt>
                <c:pt idx="107">
                  <c:v>1.7390000000000001</c:v>
                </c:pt>
                <c:pt idx="108">
                  <c:v>1.665</c:v>
                </c:pt>
                <c:pt idx="109">
                  <c:v>1.5980000000000001</c:v>
                </c:pt>
                <c:pt idx="110">
                  <c:v>1.48</c:v>
                </c:pt>
                <c:pt idx="111">
                  <c:v>1.3580000000000001</c:v>
                </c:pt>
                <c:pt idx="112">
                  <c:v>1.256</c:v>
                </c:pt>
                <c:pt idx="113">
                  <c:v>1.169</c:v>
                </c:pt>
                <c:pt idx="114">
                  <c:v>1.095</c:v>
                </c:pt>
                <c:pt idx="115">
                  <c:v>1.0309999999999999</c:v>
                </c:pt>
                <c:pt idx="116">
                  <c:v>0.97430000000000005</c:v>
                </c:pt>
                <c:pt idx="117">
                  <c:v>0.92420000000000002</c:v>
                </c:pt>
                <c:pt idx="118">
                  <c:v>0.87949999999999995</c:v>
                </c:pt>
                <c:pt idx="119">
                  <c:v>0.80289999999999995</c:v>
                </c:pt>
                <c:pt idx="120">
                  <c:v>0.73960000000000004</c:v>
                </c:pt>
                <c:pt idx="121">
                  <c:v>0.68640000000000001</c:v>
                </c:pt>
                <c:pt idx="122">
                  <c:v>0.64090000000000003</c:v>
                </c:pt>
                <c:pt idx="123">
                  <c:v>0.60160000000000002</c:v>
                </c:pt>
                <c:pt idx="124">
                  <c:v>0.56720000000000004</c:v>
                </c:pt>
                <c:pt idx="125">
                  <c:v>0.50980000000000003</c:v>
                </c:pt>
                <c:pt idx="126">
                  <c:v>0.4637</c:v>
                </c:pt>
                <c:pt idx="127">
                  <c:v>0.4259</c:v>
                </c:pt>
                <c:pt idx="128">
                  <c:v>0.39419999999999999</c:v>
                </c:pt>
                <c:pt idx="129">
                  <c:v>0.36720000000000003</c:v>
                </c:pt>
                <c:pt idx="130">
                  <c:v>0.34389999999999998</c:v>
                </c:pt>
                <c:pt idx="131">
                  <c:v>0.32369999999999999</c:v>
                </c:pt>
                <c:pt idx="132">
                  <c:v>0.30580000000000002</c:v>
                </c:pt>
                <c:pt idx="133">
                  <c:v>0.28989999999999999</c:v>
                </c:pt>
                <c:pt idx="134">
                  <c:v>0.27579999999999999</c:v>
                </c:pt>
                <c:pt idx="135">
                  <c:v>0.26300000000000001</c:v>
                </c:pt>
                <c:pt idx="136">
                  <c:v>0.24099999999999999</c:v>
                </c:pt>
                <c:pt idx="137">
                  <c:v>0.21840000000000001</c:v>
                </c:pt>
                <c:pt idx="138">
                  <c:v>0.2</c:v>
                </c:pt>
                <c:pt idx="139">
                  <c:v>0.18459999999999999</c:v>
                </c:pt>
                <c:pt idx="140">
                  <c:v>0.1716</c:v>
                </c:pt>
                <c:pt idx="141">
                  <c:v>0.16039999999999999</c:v>
                </c:pt>
                <c:pt idx="142">
                  <c:v>0.15060000000000001</c:v>
                </c:pt>
                <c:pt idx="143">
                  <c:v>0.1421</c:v>
                </c:pt>
                <c:pt idx="144">
                  <c:v>0.13450000000000001</c:v>
                </c:pt>
                <c:pt idx="145">
                  <c:v>0.1216</c:v>
                </c:pt>
                <c:pt idx="146">
                  <c:v>0.11119999999999999</c:v>
                </c:pt>
                <c:pt idx="147">
                  <c:v>0.10249999999999999</c:v>
                </c:pt>
                <c:pt idx="148">
                  <c:v>9.5100000000000004E-2</c:v>
                </c:pt>
                <c:pt idx="149">
                  <c:v>8.8779999999999998E-2</c:v>
                </c:pt>
                <c:pt idx="150">
                  <c:v>8.3290000000000003E-2</c:v>
                </c:pt>
                <c:pt idx="151">
                  <c:v>7.4219999999999994E-2</c:v>
                </c:pt>
                <c:pt idx="152">
                  <c:v>6.7030000000000006E-2</c:v>
                </c:pt>
                <c:pt idx="153">
                  <c:v>6.1170000000000002E-2</c:v>
                </c:pt>
                <c:pt idx="154">
                  <c:v>5.6309999999999999E-2</c:v>
                </c:pt>
                <c:pt idx="155">
                  <c:v>5.2200000000000003E-2</c:v>
                </c:pt>
                <c:pt idx="156">
                  <c:v>4.8680000000000001E-2</c:v>
                </c:pt>
                <c:pt idx="157">
                  <c:v>4.5620000000000001E-2</c:v>
                </c:pt>
                <c:pt idx="158">
                  <c:v>4.2950000000000002E-2</c:v>
                </c:pt>
                <c:pt idx="159">
                  <c:v>4.0590000000000001E-2</c:v>
                </c:pt>
                <c:pt idx="160">
                  <c:v>3.8490000000000003E-2</c:v>
                </c:pt>
                <c:pt idx="161">
                  <c:v>3.6609999999999997E-2</c:v>
                </c:pt>
                <c:pt idx="162">
                  <c:v>3.3369999999999997E-2</c:v>
                </c:pt>
                <c:pt idx="163">
                  <c:v>3.0079999999999999E-2</c:v>
                </c:pt>
                <c:pt idx="164">
                  <c:v>2.741E-2</c:v>
                </c:pt>
                <c:pt idx="165">
                  <c:v>2.52E-2</c:v>
                </c:pt>
                <c:pt idx="166">
                  <c:v>2.333E-2</c:v>
                </c:pt>
                <c:pt idx="167">
                  <c:v>2.1729999999999999E-2</c:v>
                </c:pt>
                <c:pt idx="168">
                  <c:v>2.035E-2</c:v>
                </c:pt>
                <c:pt idx="169">
                  <c:v>1.9140000000000001E-2</c:v>
                </c:pt>
                <c:pt idx="170">
                  <c:v>1.8069999999999999E-2</c:v>
                </c:pt>
                <c:pt idx="171">
                  <c:v>1.627E-2</c:v>
                </c:pt>
                <c:pt idx="172">
                  <c:v>1.481E-2</c:v>
                </c:pt>
                <c:pt idx="173">
                  <c:v>1.3610000000000001E-2</c:v>
                </c:pt>
                <c:pt idx="174">
                  <c:v>1.259E-2</c:v>
                </c:pt>
                <c:pt idx="175">
                  <c:v>1.172E-2</c:v>
                </c:pt>
                <c:pt idx="176">
                  <c:v>1.0970000000000001E-2</c:v>
                </c:pt>
                <c:pt idx="177">
                  <c:v>9.7289999999999998E-3</c:v>
                </c:pt>
                <c:pt idx="178">
                  <c:v>8.7519999999999994E-3</c:v>
                </c:pt>
                <c:pt idx="179">
                  <c:v>7.9609999999999993E-3</c:v>
                </c:pt>
                <c:pt idx="180">
                  <c:v>7.3070000000000001E-3</c:v>
                </c:pt>
                <c:pt idx="181">
                  <c:v>6.7559999999999999E-3</c:v>
                </c:pt>
                <c:pt idx="182">
                  <c:v>6.2849999999999998E-3</c:v>
                </c:pt>
                <c:pt idx="183">
                  <c:v>5.8780000000000004E-3</c:v>
                </c:pt>
                <c:pt idx="184">
                  <c:v>5.5230000000000001E-3</c:v>
                </c:pt>
                <c:pt idx="185">
                  <c:v>5.2100000000000002E-3</c:v>
                </c:pt>
                <c:pt idx="186">
                  <c:v>4.9319999999999998E-3</c:v>
                </c:pt>
                <c:pt idx="187">
                  <c:v>4.6829999999999997E-3</c:v>
                </c:pt>
                <c:pt idx="188">
                  <c:v>4.2570000000000004E-3</c:v>
                </c:pt>
                <c:pt idx="189">
                  <c:v>3.826E-3</c:v>
                </c:pt>
                <c:pt idx="190">
                  <c:v>3.4770000000000001E-3</c:v>
                </c:pt>
                <c:pt idx="191">
                  <c:v>3.1879999999999999E-3</c:v>
                </c:pt>
                <c:pt idx="192">
                  <c:v>2.9459999999999998E-3</c:v>
                </c:pt>
                <c:pt idx="193">
                  <c:v>2.7390000000000001E-3</c:v>
                </c:pt>
                <c:pt idx="194">
                  <c:v>2.5600000000000002E-3</c:v>
                </c:pt>
                <c:pt idx="195">
                  <c:v>2.4039999999999999E-3</c:v>
                </c:pt>
                <c:pt idx="196">
                  <c:v>2.2669999999999999E-3</c:v>
                </c:pt>
                <c:pt idx="197">
                  <c:v>2.036E-3</c:v>
                </c:pt>
                <c:pt idx="198">
                  <c:v>1.8489999999999999E-3</c:v>
                </c:pt>
                <c:pt idx="199">
                  <c:v>1.6949999999999999E-3</c:v>
                </c:pt>
                <c:pt idx="200">
                  <c:v>1.565E-3</c:v>
                </c:pt>
                <c:pt idx="201">
                  <c:v>1.454E-3</c:v>
                </c:pt>
                <c:pt idx="202">
                  <c:v>1.359E-3</c:v>
                </c:pt>
                <c:pt idx="203">
                  <c:v>1.2019999999999999E-3</c:v>
                </c:pt>
                <c:pt idx="204">
                  <c:v>1.0790000000000001E-3</c:v>
                </c:pt>
                <c:pt idx="205">
                  <c:v>9.7959999999999996E-4</c:v>
                </c:pt>
                <c:pt idx="206">
                  <c:v>8.9749999999999997E-4</c:v>
                </c:pt>
                <c:pt idx="207">
                  <c:v>8.2850000000000003E-4</c:v>
                </c:pt>
                <c:pt idx="208">
                  <c:v>7.7510000000000003E-4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69-4DEC-A3C9-7BB0C812925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srim129Xe_Kapton!$D$20:$D$228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srim129Xe_Kapton!$G$20:$G$228</c:f>
              <c:numCache>
                <c:formatCode>0.000E+00</c:formatCode>
                <c:ptCount val="209"/>
                <c:pt idx="0">
                  <c:v>3.1763000000000003</c:v>
                </c:pt>
                <c:pt idx="1">
                  <c:v>3.2917999999999998</c:v>
                </c:pt>
                <c:pt idx="2">
                  <c:v>3.4020999999999999</c:v>
                </c:pt>
                <c:pt idx="3">
                  <c:v>3.5081000000000002</c:v>
                </c:pt>
                <c:pt idx="4">
                  <c:v>3.6088</c:v>
                </c:pt>
                <c:pt idx="5">
                  <c:v>3.7073</c:v>
                </c:pt>
                <c:pt idx="6">
                  <c:v>3.8917000000000002</c:v>
                </c:pt>
                <c:pt idx="7">
                  <c:v>4.1056999999999997</c:v>
                </c:pt>
                <c:pt idx="8">
                  <c:v>4.3048000000000002</c:v>
                </c:pt>
                <c:pt idx="9">
                  <c:v>4.4901</c:v>
                </c:pt>
                <c:pt idx="10">
                  <c:v>4.6638000000000002</c:v>
                </c:pt>
                <c:pt idx="11">
                  <c:v>4.8268000000000004</c:v>
                </c:pt>
                <c:pt idx="12">
                  <c:v>4.9813000000000001</c:v>
                </c:pt>
                <c:pt idx="13">
                  <c:v>5.1274000000000006</c:v>
                </c:pt>
                <c:pt idx="14">
                  <c:v>5.2670000000000003</c:v>
                </c:pt>
                <c:pt idx="15">
                  <c:v>5.5270000000000001</c:v>
                </c:pt>
                <c:pt idx="16">
                  <c:v>5.7658000000000005</c:v>
                </c:pt>
                <c:pt idx="17">
                  <c:v>5.9864999999999995</c:v>
                </c:pt>
                <c:pt idx="18">
                  <c:v>6.1922000000000006</c:v>
                </c:pt>
                <c:pt idx="19">
                  <c:v>6.3840000000000003</c:v>
                </c:pt>
                <c:pt idx="20">
                  <c:v>6.5640999999999998</c:v>
                </c:pt>
                <c:pt idx="21">
                  <c:v>6.8933999999999997</c:v>
                </c:pt>
                <c:pt idx="22">
                  <c:v>7.1903999999999995</c:v>
                </c:pt>
                <c:pt idx="23">
                  <c:v>7.4596999999999998</c:v>
                </c:pt>
                <c:pt idx="24">
                  <c:v>7.7062999999999997</c:v>
                </c:pt>
                <c:pt idx="25">
                  <c:v>7.9325999999999999</c:v>
                </c:pt>
                <c:pt idx="26">
                  <c:v>8.1425999999999998</c:v>
                </c:pt>
                <c:pt idx="27">
                  <c:v>8.3386999999999993</c:v>
                </c:pt>
                <c:pt idx="28">
                  <c:v>8.5217000000000009</c:v>
                </c:pt>
                <c:pt idx="29">
                  <c:v>8.6928999999999998</c:v>
                </c:pt>
                <c:pt idx="30">
                  <c:v>8.8544</c:v>
                </c:pt>
                <c:pt idx="31">
                  <c:v>9.0070999999999994</c:v>
                </c:pt>
                <c:pt idx="32">
                  <c:v>9.2885999999999989</c:v>
                </c:pt>
                <c:pt idx="33">
                  <c:v>9.6024999999999991</c:v>
                </c:pt>
                <c:pt idx="34">
                  <c:v>9.8824000000000005</c:v>
                </c:pt>
                <c:pt idx="35">
                  <c:v>10.134</c:v>
                </c:pt>
                <c:pt idx="36">
                  <c:v>10.362</c:v>
                </c:pt>
                <c:pt idx="37">
                  <c:v>10.571</c:v>
                </c:pt>
                <c:pt idx="38">
                  <c:v>10.760999999999999</c:v>
                </c:pt>
                <c:pt idx="39">
                  <c:v>10.936</c:v>
                </c:pt>
                <c:pt idx="40">
                  <c:v>11.099</c:v>
                </c:pt>
                <c:pt idx="41">
                  <c:v>11.391</c:v>
                </c:pt>
                <c:pt idx="42">
                  <c:v>11.644</c:v>
                </c:pt>
                <c:pt idx="43">
                  <c:v>11.872</c:v>
                </c:pt>
                <c:pt idx="44">
                  <c:v>12.067</c:v>
                </c:pt>
                <c:pt idx="45">
                  <c:v>12.25</c:v>
                </c:pt>
                <c:pt idx="46">
                  <c:v>12.411</c:v>
                </c:pt>
                <c:pt idx="47">
                  <c:v>12.685</c:v>
                </c:pt>
                <c:pt idx="48">
                  <c:v>12.922999999999998</c:v>
                </c:pt>
                <c:pt idx="49">
                  <c:v>13.115</c:v>
                </c:pt>
                <c:pt idx="50">
                  <c:v>13.282</c:v>
                </c:pt>
                <c:pt idx="51">
                  <c:v>13.423999999999999</c:v>
                </c:pt>
                <c:pt idx="52">
                  <c:v>13.552999999999999</c:v>
                </c:pt>
                <c:pt idx="53">
                  <c:v>13.659000000000001</c:v>
                </c:pt>
                <c:pt idx="54">
                  <c:v>13.760999999999999</c:v>
                </c:pt>
                <c:pt idx="55">
                  <c:v>13.841000000000001</c:v>
                </c:pt>
                <c:pt idx="56">
                  <c:v>13.917999999999999</c:v>
                </c:pt>
                <c:pt idx="57">
                  <c:v>13.983000000000001</c:v>
                </c:pt>
                <c:pt idx="58">
                  <c:v>14.087</c:v>
                </c:pt>
                <c:pt idx="59">
                  <c:v>14.198</c:v>
                </c:pt>
                <c:pt idx="60">
                  <c:v>14.279</c:v>
                </c:pt>
                <c:pt idx="61">
                  <c:v>14.253</c:v>
                </c:pt>
                <c:pt idx="62">
                  <c:v>14.206999999999999</c:v>
                </c:pt>
                <c:pt idx="63">
                  <c:v>14.175000000000001</c:v>
                </c:pt>
                <c:pt idx="64">
                  <c:v>14.14</c:v>
                </c:pt>
                <c:pt idx="65">
                  <c:v>14.108999999999998</c:v>
                </c:pt>
                <c:pt idx="66">
                  <c:v>14.079000000000001</c:v>
                </c:pt>
                <c:pt idx="67">
                  <c:v>14.016999999999999</c:v>
                </c:pt>
                <c:pt idx="68">
                  <c:v>13.95</c:v>
                </c:pt>
                <c:pt idx="69">
                  <c:v>13.882</c:v>
                </c:pt>
                <c:pt idx="70">
                  <c:v>13.818</c:v>
                </c:pt>
                <c:pt idx="71">
                  <c:v>13.754999999999999</c:v>
                </c:pt>
                <c:pt idx="72">
                  <c:v>13.696</c:v>
                </c:pt>
                <c:pt idx="73">
                  <c:v>13.588999999999999</c:v>
                </c:pt>
                <c:pt idx="74">
                  <c:v>13.499000000000001</c:v>
                </c:pt>
                <c:pt idx="75">
                  <c:v>13.426</c:v>
                </c:pt>
                <c:pt idx="76">
                  <c:v>13.369</c:v>
                </c:pt>
                <c:pt idx="77">
                  <c:v>13.324</c:v>
                </c:pt>
                <c:pt idx="78">
                  <c:v>13.291</c:v>
                </c:pt>
                <c:pt idx="79">
                  <c:v>13.266999999999999</c:v>
                </c:pt>
                <c:pt idx="80">
                  <c:v>13.253</c:v>
                </c:pt>
                <c:pt idx="81">
                  <c:v>13.246</c:v>
                </c:pt>
                <c:pt idx="82">
                  <c:v>13.245999999999999</c:v>
                </c:pt>
                <c:pt idx="83">
                  <c:v>13.253</c:v>
                </c:pt>
                <c:pt idx="84">
                  <c:v>13.283999999999999</c:v>
                </c:pt>
                <c:pt idx="85">
                  <c:v>13.355</c:v>
                </c:pt>
                <c:pt idx="86">
                  <c:v>13.455</c:v>
                </c:pt>
                <c:pt idx="87">
                  <c:v>13.58</c:v>
                </c:pt>
                <c:pt idx="88">
                  <c:v>13.721</c:v>
                </c:pt>
                <c:pt idx="89">
                  <c:v>13.876999999999999</c:v>
                </c:pt>
                <c:pt idx="90">
                  <c:v>14.042999999999999</c:v>
                </c:pt>
                <c:pt idx="91">
                  <c:v>14.215</c:v>
                </c:pt>
                <c:pt idx="92">
                  <c:v>14.396999999999998</c:v>
                </c:pt>
                <c:pt idx="93">
                  <c:v>14.760999999999999</c:v>
                </c:pt>
                <c:pt idx="94">
                  <c:v>15.146000000000001</c:v>
                </c:pt>
                <c:pt idx="95">
                  <c:v>15.533000000000001</c:v>
                </c:pt>
                <c:pt idx="96">
                  <c:v>15.926</c:v>
                </c:pt>
                <c:pt idx="97">
                  <c:v>16.331</c:v>
                </c:pt>
                <c:pt idx="98">
                  <c:v>16.753</c:v>
                </c:pt>
                <c:pt idx="99">
                  <c:v>17.599</c:v>
                </c:pt>
                <c:pt idx="100">
                  <c:v>18.489000000000001</c:v>
                </c:pt>
                <c:pt idx="101">
                  <c:v>19.423000000000002</c:v>
                </c:pt>
                <c:pt idx="102">
                  <c:v>20.381</c:v>
                </c:pt>
                <c:pt idx="103">
                  <c:v>21.369999999999997</c:v>
                </c:pt>
                <c:pt idx="104">
                  <c:v>22.384</c:v>
                </c:pt>
                <c:pt idx="105">
                  <c:v>23.411999999999999</c:v>
                </c:pt>
                <c:pt idx="106">
                  <c:v>24.461000000000002</c:v>
                </c:pt>
                <c:pt idx="107">
                  <c:v>25.519000000000002</c:v>
                </c:pt>
                <c:pt idx="108">
                  <c:v>26.594999999999999</c:v>
                </c:pt>
                <c:pt idx="109">
                  <c:v>27.657999999999998</c:v>
                </c:pt>
                <c:pt idx="110">
                  <c:v>29.79</c:v>
                </c:pt>
                <c:pt idx="111">
                  <c:v>32.417999999999999</c:v>
                </c:pt>
                <c:pt idx="112">
                  <c:v>34.966000000000001</c:v>
                </c:pt>
                <c:pt idx="113">
                  <c:v>37.408999999999999</c:v>
                </c:pt>
                <c:pt idx="114">
                  <c:v>39.754999999999995</c:v>
                </c:pt>
                <c:pt idx="115">
                  <c:v>41.981000000000002</c:v>
                </c:pt>
                <c:pt idx="116">
                  <c:v>44.094299999999997</c:v>
                </c:pt>
                <c:pt idx="117">
                  <c:v>46.114199999999997</c:v>
                </c:pt>
                <c:pt idx="118">
                  <c:v>48.019500000000001</c:v>
                </c:pt>
                <c:pt idx="119">
                  <c:v>51.542900000000003</c:v>
                </c:pt>
                <c:pt idx="120">
                  <c:v>54.7196</c:v>
                </c:pt>
                <c:pt idx="121">
                  <c:v>57.5764</c:v>
                </c:pt>
                <c:pt idx="122">
                  <c:v>60.1509</c:v>
                </c:pt>
                <c:pt idx="123">
                  <c:v>62.461599999999997</c:v>
                </c:pt>
                <c:pt idx="124">
                  <c:v>64.537199999999999</c:v>
                </c:pt>
                <c:pt idx="125">
                  <c:v>68.059799999999996</c:v>
                </c:pt>
                <c:pt idx="126">
                  <c:v>70.903700000000001</c:v>
                </c:pt>
                <c:pt idx="127">
                  <c:v>73.215900000000005</c:v>
                </c:pt>
                <c:pt idx="128">
                  <c:v>75.104199999999992</c:v>
                </c:pt>
                <c:pt idx="129">
                  <c:v>76.667199999999994</c:v>
                </c:pt>
                <c:pt idx="130">
                  <c:v>77.9739</c:v>
                </c:pt>
                <c:pt idx="131">
                  <c:v>79.073700000000002</c:v>
                </c:pt>
                <c:pt idx="132">
                  <c:v>79.995800000000003</c:v>
                </c:pt>
                <c:pt idx="133">
                  <c:v>80.789900000000003</c:v>
                </c:pt>
                <c:pt idx="134">
                  <c:v>81.465800000000002</c:v>
                </c:pt>
                <c:pt idx="135">
                  <c:v>82.043000000000006</c:v>
                </c:pt>
                <c:pt idx="136">
                  <c:v>82.971000000000004</c:v>
                </c:pt>
                <c:pt idx="137">
                  <c:v>83.778400000000005</c:v>
                </c:pt>
                <c:pt idx="138">
                  <c:v>84.320000000000007</c:v>
                </c:pt>
                <c:pt idx="139">
                  <c:v>85.394599999999997</c:v>
                </c:pt>
                <c:pt idx="140">
                  <c:v>86.021599999999992</c:v>
                </c:pt>
                <c:pt idx="141">
                  <c:v>86.080399999999997</c:v>
                </c:pt>
                <c:pt idx="142">
                  <c:v>86.120599999999996</c:v>
                </c:pt>
                <c:pt idx="143">
                  <c:v>86.082099999999997</c:v>
                </c:pt>
                <c:pt idx="144">
                  <c:v>85.984499999999997</c:v>
                </c:pt>
                <c:pt idx="145">
                  <c:v>85.631600000000006</c:v>
                </c:pt>
                <c:pt idx="146">
                  <c:v>85.111199999999997</c:v>
                </c:pt>
                <c:pt idx="147">
                  <c:v>84.462500000000006</c:v>
                </c:pt>
                <c:pt idx="148">
                  <c:v>83.715100000000007</c:v>
                </c:pt>
                <c:pt idx="149">
                  <c:v>82.898780000000002</c:v>
                </c:pt>
                <c:pt idx="150">
                  <c:v>82.013290000000012</c:v>
                </c:pt>
                <c:pt idx="151">
                  <c:v>80.154219999999995</c:v>
                </c:pt>
                <c:pt idx="152">
                  <c:v>78.207030000000003</c:v>
                </c:pt>
                <c:pt idx="153">
                  <c:v>76.241170000000011</c:v>
                </c:pt>
                <c:pt idx="154">
                  <c:v>74.28631</c:v>
                </c:pt>
                <c:pt idx="155">
                  <c:v>72.372199999999992</c:v>
                </c:pt>
                <c:pt idx="156">
                  <c:v>70.508679999999998</c:v>
                </c:pt>
                <c:pt idx="157">
                  <c:v>68.705619999999996</c:v>
                </c:pt>
                <c:pt idx="158">
                  <c:v>66.962950000000006</c:v>
                </c:pt>
                <c:pt idx="159">
                  <c:v>65.30059</c:v>
                </c:pt>
                <c:pt idx="160">
                  <c:v>63.69849</c:v>
                </c:pt>
                <c:pt idx="161">
                  <c:v>62.166610000000006</c:v>
                </c:pt>
                <c:pt idx="162">
                  <c:v>59.303370000000001</c:v>
                </c:pt>
                <c:pt idx="163">
                  <c:v>56.050080000000001</c:v>
                </c:pt>
                <c:pt idx="164">
                  <c:v>53.137410000000003</c:v>
                </c:pt>
                <c:pt idx="165">
                  <c:v>50.5152</c:v>
                </c:pt>
                <c:pt idx="166">
                  <c:v>48.143329999999999</c:v>
                </c:pt>
                <c:pt idx="167">
                  <c:v>45.981729999999999</c:v>
                </c:pt>
                <c:pt idx="168">
                  <c:v>44.010350000000003</c:v>
                </c:pt>
                <c:pt idx="169">
                  <c:v>42.19914</c:v>
                </c:pt>
                <c:pt idx="170">
                  <c:v>40.548070000000003</c:v>
                </c:pt>
                <c:pt idx="171">
                  <c:v>37.696269999999998</c:v>
                </c:pt>
                <c:pt idx="172">
                  <c:v>35.254809999999999</c:v>
                </c:pt>
                <c:pt idx="173">
                  <c:v>33.15361</c:v>
                </c:pt>
                <c:pt idx="174">
                  <c:v>31.322589999999998</c:v>
                </c:pt>
                <c:pt idx="175">
                  <c:v>29.701720000000002</c:v>
                </c:pt>
                <c:pt idx="176">
                  <c:v>28.270970000000002</c:v>
                </c:pt>
                <c:pt idx="177">
                  <c:v>25.839728999999998</c:v>
                </c:pt>
                <c:pt idx="178">
                  <c:v>23.858752000000003</c:v>
                </c:pt>
                <c:pt idx="179">
                  <c:v>22.207961000000001</c:v>
                </c:pt>
                <c:pt idx="180">
                  <c:v>20.817307</c:v>
                </c:pt>
                <c:pt idx="181">
                  <c:v>19.626756</c:v>
                </c:pt>
                <c:pt idx="182">
                  <c:v>18.586284999999997</c:v>
                </c:pt>
                <c:pt idx="183">
                  <c:v>17.685877999999999</c:v>
                </c:pt>
                <c:pt idx="184">
                  <c:v>16.885522999999999</c:v>
                </c:pt>
                <c:pt idx="185">
                  <c:v>16.175210000000003</c:v>
                </c:pt>
                <c:pt idx="186">
                  <c:v>15.544931999999999</c:v>
                </c:pt>
                <c:pt idx="187">
                  <c:v>14.974683000000001</c:v>
                </c:pt>
                <c:pt idx="188">
                  <c:v>13.984257000000001</c:v>
                </c:pt>
                <c:pt idx="189">
                  <c:v>12.963826000000001</c:v>
                </c:pt>
                <c:pt idx="190">
                  <c:v>12.133477000000001</c:v>
                </c:pt>
                <c:pt idx="191">
                  <c:v>11.443187999999999</c:v>
                </c:pt>
                <c:pt idx="192">
                  <c:v>10.862945999999999</c:v>
                </c:pt>
                <c:pt idx="193">
                  <c:v>10.372738999999999</c:v>
                </c:pt>
                <c:pt idx="194">
                  <c:v>9.9405600000000014</c:v>
                </c:pt>
                <c:pt idx="195">
                  <c:v>9.5674039999999998</c:v>
                </c:pt>
                <c:pt idx="196">
                  <c:v>9.2392669999999999</c:v>
                </c:pt>
                <c:pt idx="197">
                  <c:v>8.6910360000000004</c:v>
                </c:pt>
                <c:pt idx="198">
                  <c:v>8.2508490000000005</c:v>
                </c:pt>
                <c:pt idx="199">
                  <c:v>7.8916949999999995</c:v>
                </c:pt>
                <c:pt idx="200">
                  <c:v>7.5925650000000005</c:v>
                </c:pt>
                <c:pt idx="201">
                  <c:v>7.3414539999999997</c:v>
                </c:pt>
                <c:pt idx="202">
                  <c:v>7.1273590000000002</c:v>
                </c:pt>
                <c:pt idx="203">
                  <c:v>6.7832020000000002</c:v>
                </c:pt>
                <c:pt idx="204">
                  <c:v>6.5220789999999997</c:v>
                </c:pt>
                <c:pt idx="205">
                  <c:v>6.3189795999999996</c:v>
                </c:pt>
                <c:pt idx="206">
                  <c:v>6.1578974999999998</c:v>
                </c:pt>
                <c:pt idx="207">
                  <c:v>6.0278285</c:v>
                </c:pt>
                <c:pt idx="208">
                  <c:v>5.9327751000000006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69-4DEC-A3C9-7BB0C8129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47352"/>
        <c:axId val="555744216"/>
      </c:scatterChart>
      <c:valAx>
        <c:axId val="5557473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44216"/>
        <c:crosses val="autoZero"/>
        <c:crossBetween val="midCat"/>
        <c:majorUnit val="10"/>
      </c:valAx>
      <c:valAx>
        <c:axId val="55574421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473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5572485140421342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srim129Xe_Kapton!$P$5</c:f>
          <c:strCache>
            <c:ptCount val="1"/>
            <c:pt idx="0">
              <c:v>srim129Xe_Kapton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srim129Xe_Kapton!$D$20:$D$228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srim129Xe_Kapton!$J$20:$J$228</c:f>
              <c:numCache>
                <c:formatCode>0.000</c:formatCode>
                <c:ptCount val="209"/>
                <c:pt idx="0">
                  <c:v>5.8999999999999999E-3</c:v>
                </c:pt>
                <c:pt idx="1">
                  <c:v>6.0999999999999995E-3</c:v>
                </c:pt>
                <c:pt idx="2">
                  <c:v>6.3E-3</c:v>
                </c:pt>
                <c:pt idx="3">
                  <c:v>6.5000000000000006E-3</c:v>
                </c:pt>
                <c:pt idx="4">
                  <c:v>6.7000000000000002E-3</c:v>
                </c:pt>
                <c:pt idx="5">
                  <c:v>6.9000000000000008E-3</c:v>
                </c:pt>
                <c:pt idx="6">
                  <c:v>7.1999999999999998E-3</c:v>
                </c:pt>
                <c:pt idx="7">
                  <c:v>7.6E-3</c:v>
                </c:pt>
                <c:pt idx="8">
                  <c:v>8.0000000000000002E-3</c:v>
                </c:pt>
                <c:pt idx="9">
                  <c:v>8.3000000000000001E-3</c:v>
                </c:pt>
                <c:pt idx="10">
                  <c:v>8.6999999999999994E-3</c:v>
                </c:pt>
                <c:pt idx="11">
                  <c:v>8.9999999999999993E-3</c:v>
                </c:pt>
                <c:pt idx="12">
                  <c:v>9.4000000000000004E-3</c:v>
                </c:pt>
                <c:pt idx="13">
                  <c:v>9.7000000000000003E-3</c:v>
                </c:pt>
                <c:pt idx="14">
                  <c:v>0.01</c:v>
                </c:pt>
                <c:pt idx="15">
                  <c:v>1.06E-2</c:v>
                </c:pt>
                <c:pt idx="16">
                  <c:v>1.12E-2</c:v>
                </c:pt>
                <c:pt idx="17">
                  <c:v>1.17E-2</c:v>
                </c:pt>
                <c:pt idx="18">
                  <c:v>1.2199999999999999E-2</c:v>
                </c:pt>
                <c:pt idx="19">
                  <c:v>1.2800000000000001E-2</c:v>
                </c:pt>
                <c:pt idx="20">
                  <c:v>1.3300000000000001E-2</c:v>
                </c:pt>
                <c:pt idx="21">
                  <c:v>1.4199999999999999E-2</c:v>
                </c:pt>
                <c:pt idx="22">
                  <c:v>1.5099999999999999E-2</c:v>
                </c:pt>
                <c:pt idx="23">
                  <c:v>1.6E-2</c:v>
                </c:pt>
                <c:pt idx="24">
                  <c:v>1.6900000000000002E-2</c:v>
                </c:pt>
                <c:pt idx="25">
                  <c:v>1.77E-2</c:v>
                </c:pt>
                <c:pt idx="26">
                  <c:v>1.8499999999999999E-2</c:v>
                </c:pt>
                <c:pt idx="27">
                  <c:v>1.9300000000000001E-2</c:v>
                </c:pt>
                <c:pt idx="28">
                  <c:v>2.01E-2</c:v>
                </c:pt>
                <c:pt idx="29">
                  <c:v>2.0899999999999998E-2</c:v>
                </c:pt>
                <c:pt idx="30">
                  <c:v>2.1600000000000001E-2</c:v>
                </c:pt>
                <c:pt idx="31">
                  <c:v>2.24E-2</c:v>
                </c:pt>
                <c:pt idx="32">
                  <c:v>2.3799999999999998E-2</c:v>
                </c:pt>
                <c:pt idx="33">
                  <c:v>2.5500000000000002E-2</c:v>
                </c:pt>
                <c:pt idx="34">
                  <c:v>2.7200000000000002E-2</c:v>
                </c:pt>
                <c:pt idx="35">
                  <c:v>2.8899999999999999E-2</c:v>
                </c:pt>
                <c:pt idx="36">
                  <c:v>3.0499999999999999E-2</c:v>
                </c:pt>
                <c:pt idx="37">
                  <c:v>3.2100000000000004E-2</c:v>
                </c:pt>
                <c:pt idx="38">
                  <c:v>3.3600000000000005E-2</c:v>
                </c:pt>
                <c:pt idx="39">
                  <c:v>3.5099999999999999E-2</c:v>
                </c:pt>
                <c:pt idx="40">
                  <c:v>3.6600000000000001E-2</c:v>
                </c:pt>
                <c:pt idx="41">
                  <c:v>3.9600000000000003E-2</c:v>
                </c:pt>
                <c:pt idx="42">
                  <c:v>4.2499999999999996E-2</c:v>
                </c:pt>
                <c:pt idx="43">
                  <c:v>4.53E-2</c:v>
                </c:pt>
                <c:pt idx="44">
                  <c:v>4.8099999999999997E-2</c:v>
                </c:pt>
                <c:pt idx="45">
                  <c:v>5.0799999999999998E-2</c:v>
                </c:pt>
                <c:pt idx="46">
                  <c:v>5.3500000000000006E-2</c:v>
                </c:pt>
                <c:pt idx="47">
                  <c:v>5.8799999999999998E-2</c:v>
                </c:pt>
                <c:pt idx="48">
                  <c:v>6.4000000000000001E-2</c:v>
                </c:pt>
                <c:pt idx="49">
                  <c:v>6.9099999999999995E-2</c:v>
                </c:pt>
                <c:pt idx="50">
                  <c:v>7.4200000000000002E-2</c:v>
                </c:pt>
                <c:pt idx="51">
                  <c:v>7.9200000000000007E-2</c:v>
                </c:pt>
                <c:pt idx="52">
                  <c:v>8.4199999999999997E-2</c:v>
                </c:pt>
                <c:pt idx="53">
                  <c:v>8.9099999999999999E-2</c:v>
                </c:pt>
                <c:pt idx="54">
                  <c:v>9.4E-2</c:v>
                </c:pt>
                <c:pt idx="55">
                  <c:v>9.8900000000000002E-2</c:v>
                </c:pt>
                <c:pt idx="56">
                  <c:v>0.10369999999999999</c:v>
                </c:pt>
                <c:pt idx="57">
                  <c:v>0.1085</c:v>
                </c:pt>
                <c:pt idx="58">
                  <c:v>0.11810000000000001</c:v>
                </c:pt>
                <c:pt idx="59">
                  <c:v>0.13009999999999999</c:v>
                </c:pt>
                <c:pt idx="60">
                  <c:v>0.1419</c:v>
                </c:pt>
                <c:pt idx="61">
                  <c:v>0.15379999999999999</c:v>
                </c:pt>
                <c:pt idx="62">
                  <c:v>0.1656</c:v>
                </c:pt>
                <c:pt idx="63">
                  <c:v>0.17760000000000001</c:v>
                </c:pt>
                <c:pt idx="64">
                  <c:v>0.1895</c:v>
                </c:pt>
                <c:pt idx="65">
                  <c:v>0.20150000000000001</c:v>
                </c:pt>
                <c:pt idx="66">
                  <c:v>0.21360000000000001</c:v>
                </c:pt>
                <c:pt idx="67">
                  <c:v>0.23780000000000001</c:v>
                </c:pt>
                <c:pt idx="68">
                  <c:v>0.2621</c:v>
                </c:pt>
                <c:pt idx="69">
                  <c:v>0.28650000000000003</c:v>
                </c:pt>
                <c:pt idx="70">
                  <c:v>0.31110000000000004</c:v>
                </c:pt>
                <c:pt idx="71">
                  <c:v>0.33589999999999998</c:v>
                </c:pt>
                <c:pt idx="72">
                  <c:v>0.36070000000000002</c:v>
                </c:pt>
                <c:pt idx="73">
                  <c:v>0.41079999999999994</c:v>
                </c:pt>
                <c:pt idx="74">
                  <c:v>0.46139999999999998</c:v>
                </c:pt>
                <c:pt idx="75">
                  <c:v>0.51219999999999999</c:v>
                </c:pt>
                <c:pt idx="76">
                  <c:v>0.56340000000000001</c:v>
                </c:pt>
                <c:pt idx="77">
                  <c:v>0.61480000000000001</c:v>
                </c:pt>
                <c:pt idx="78">
                  <c:v>0.66639999999999999</c:v>
                </c:pt>
                <c:pt idx="79">
                  <c:v>0.71820000000000006</c:v>
                </c:pt>
                <c:pt idx="80">
                  <c:v>0.77010000000000001</c:v>
                </c:pt>
                <c:pt idx="81">
                  <c:v>0.82200000000000006</c:v>
                </c:pt>
                <c:pt idx="82">
                  <c:v>0.874</c:v>
                </c:pt>
                <c:pt idx="83">
                  <c:v>0.92599999999999993</c:v>
                </c:pt>
                <c:pt idx="84" formatCode="0.00">
                  <c:v>1.03</c:v>
                </c:pt>
                <c:pt idx="85" formatCode="0.00">
                  <c:v>1.1599999999999999</c:v>
                </c:pt>
                <c:pt idx="86" formatCode="0.00">
                  <c:v>1.29</c:v>
                </c:pt>
                <c:pt idx="87" formatCode="0.00">
                  <c:v>1.42</c:v>
                </c:pt>
                <c:pt idx="88" formatCode="0.00">
                  <c:v>1.54</c:v>
                </c:pt>
                <c:pt idx="89" formatCode="0.00">
                  <c:v>1.67</c:v>
                </c:pt>
                <c:pt idx="90" formatCode="0.00">
                  <c:v>1.79</c:v>
                </c:pt>
                <c:pt idx="91" formatCode="0.00">
                  <c:v>1.92</c:v>
                </c:pt>
                <c:pt idx="92" formatCode="0.00">
                  <c:v>2.04</c:v>
                </c:pt>
                <c:pt idx="93" formatCode="0.00">
                  <c:v>2.2799999999999998</c:v>
                </c:pt>
                <c:pt idx="94" formatCode="0.00">
                  <c:v>2.5099999999999998</c:v>
                </c:pt>
                <c:pt idx="95" formatCode="0.00">
                  <c:v>2.73</c:v>
                </c:pt>
                <c:pt idx="96" formatCode="0.00">
                  <c:v>2.96</c:v>
                </c:pt>
                <c:pt idx="97" formatCode="0.00">
                  <c:v>3.17</c:v>
                </c:pt>
                <c:pt idx="98" formatCode="0.00">
                  <c:v>3.38</c:v>
                </c:pt>
                <c:pt idx="99" formatCode="0.00">
                  <c:v>3.79</c:v>
                </c:pt>
                <c:pt idx="100" formatCode="0.00">
                  <c:v>4.18</c:v>
                </c:pt>
                <c:pt idx="101" formatCode="0.00">
                  <c:v>4.54</c:v>
                </c:pt>
                <c:pt idx="102" formatCode="0.00">
                  <c:v>4.9000000000000004</c:v>
                </c:pt>
                <c:pt idx="103" formatCode="0.00">
                  <c:v>5.23</c:v>
                </c:pt>
                <c:pt idx="104" formatCode="0.00">
                  <c:v>5.55</c:v>
                </c:pt>
                <c:pt idx="105" formatCode="0.00">
                  <c:v>5.86</c:v>
                </c:pt>
                <c:pt idx="106" formatCode="0.00">
                  <c:v>6.15</c:v>
                </c:pt>
                <c:pt idx="107" formatCode="0.00">
                  <c:v>6.43</c:v>
                </c:pt>
                <c:pt idx="108" formatCode="0.00">
                  <c:v>6.7</c:v>
                </c:pt>
                <c:pt idx="109" formatCode="0.00">
                  <c:v>6.96</c:v>
                </c:pt>
                <c:pt idx="110" formatCode="0.00">
                  <c:v>7.45</c:v>
                </c:pt>
                <c:pt idx="111" formatCode="0.00">
                  <c:v>8.01</c:v>
                </c:pt>
                <c:pt idx="112" formatCode="0.00">
                  <c:v>8.5299999999999994</c:v>
                </c:pt>
                <c:pt idx="113" formatCode="0.00">
                  <c:v>9.02</c:v>
                </c:pt>
                <c:pt idx="114" formatCode="0.00">
                  <c:v>9.4700000000000006</c:v>
                </c:pt>
                <c:pt idx="115" formatCode="0.00">
                  <c:v>9.9</c:v>
                </c:pt>
                <c:pt idx="116" formatCode="0.00">
                  <c:v>10.31</c:v>
                </c:pt>
                <c:pt idx="117" formatCode="0.00">
                  <c:v>10.7</c:v>
                </c:pt>
                <c:pt idx="118" formatCode="0.00">
                  <c:v>11.07</c:v>
                </c:pt>
                <c:pt idx="119" formatCode="0.00">
                  <c:v>11.78</c:v>
                </c:pt>
                <c:pt idx="120" formatCode="0.00">
                  <c:v>12.44</c:v>
                </c:pt>
                <c:pt idx="121" formatCode="0.00">
                  <c:v>13.07</c:v>
                </c:pt>
                <c:pt idx="122" formatCode="0.00">
                  <c:v>13.66</c:v>
                </c:pt>
                <c:pt idx="123" formatCode="0.00">
                  <c:v>14.24</c:v>
                </c:pt>
                <c:pt idx="124" formatCode="0.00">
                  <c:v>14.79</c:v>
                </c:pt>
                <c:pt idx="125" formatCode="0.00">
                  <c:v>15.85</c:v>
                </c:pt>
                <c:pt idx="126" formatCode="0.00">
                  <c:v>16.86</c:v>
                </c:pt>
                <c:pt idx="127" formatCode="0.00">
                  <c:v>17.84</c:v>
                </c:pt>
                <c:pt idx="128" formatCode="0.00">
                  <c:v>18.79</c:v>
                </c:pt>
                <c:pt idx="129" formatCode="0.00">
                  <c:v>19.72</c:v>
                </c:pt>
                <c:pt idx="130" formatCode="0.00">
                  <c:v>20.63</c:v>
                </c:pt>
                <c:pt idx="131" formatCode="0.00">
                  <c:v>21.52</c:v>
                </c:pt>
                <c:pt idx="132" formatCode="0.00">
                  <c:v>22.41</c:v>
                </c:pt>
                <c:pt idx="133" formatCode="0.00">
                  <c:v>23.28</c:v>
                </c:pt>
                <c:pt idx="134" formatCode="0.00">
                  <c:v>24.15</c:v>
                </c:pt>
                <c:pt idx="135" formatCode="0.00">
                  <c:v>25.01</c:v>
                </c:pt>
                <c:pt idx="136" formatCode="0.00">
                  <c:v>26.72</c:v>
                </c:pt>
                <c:pt idx="137" formatCode="0.00">
                  <c:v>28.83</c:v>
                </c:pt>
                <c:pt idx="138" formatCode="0.00">
                  <c:v>30.93</c:v>
                </c:pt>
                <c:pt idx="139" formatCode="0.00">
                  <c:v>33</c:v>
                </c:pt>
                <c:pt idx="140" formatCode="0.00">
                  <c:v>35.049999999999997</c:v>
                </c:pt>
                <c:pt idx="141" formatCode="0.00">
                  <c:v>37.1</c:v>
                </c:pt>
                <c:pt idx="142" formatCode="0.00">
                  <c:v>39.14</c:v>
                </c:pt>
                <c:pt idx="143" formatCode="0.00">
                  <c:v>41.19</c:v>
                </c:pt>
                <c:pt idx="144" formatCode="0.00">
                  <c:v>43.23</c:v>
                </c:pt>
                <c:pt idx="145" formatCode="0.00">
                  <c:v>47.34</c:v>
                </c:pt>
                <c:pt idx="146" formatCode="0.00">
                  <c:v>51.46</c:v>
                </c:pt>
                <c:pt idx="147" formatCode="0.00">
                  <c:v>55.61</c:v>
                </c:pt>
                <c:pt idx="148" formatCode="0.00">
                  <c:v>59.8</c:v>
                </c:pt>
                <c:pt idx="149" formatCode="0.00">
                  <c:v>64.03</c:v>
                </c:pt>
                <c:pt idx="150" formatCode="0.00">
                  <c:v>68.3</c:v>
                </c:pt>
                <c:pt idx="151" formatCode="0.00">
                  <c:v>76.989999999999995</c:v>
                </c:pt>
                <c:pt idx="152" formatCode="0.00">
                  <c:v>85.88</c:v>
                </c:pt>
                <c:pt idx="153" formatCode="0.00">
                  <c:v>95</c:v>
                </c:pt>
                <c:pt idx="154" formatCode="0.00">
                  <c:v>104.36</c:v>
                </c:pt>
                <c:pt idx="155" formatCode="0.00">
                  <c:v>113.97</c:v>
                </c:pt>
                <c:pt idx="156" formatCode="0.00">
                  <c:v>123.83</c:v>
                </c:pt>
                <c:pt idx="157" formatCode="0.00">
                  <c:v>133.94999999999999</c:v>
                </c:pt>
                <c:pt idx="158" formatCode="0.00">
                  <c:v>144.33000000000001</c:v>
                </c:pt>
                <c:pt idx="159" formatCode="0.00">
                  <c:v>154.99</c:v>
                </c:pt>
                <c:pt idx="160" formatCode="0.00">
                  <c:v>165.91</c:v>
                </c:pt>
                <c:pt idx="161" formatCode="0.00">
                  <c:v>177.1</c:v>
                </c:pt>
                <c:pt idx="162" formatCode="0.00">
                  <c:v>200.3</c:v>
                </c:pt>
                <c:pt idx="163" formatCode="0.00">
                  <c:v>230.85</c:v>
                </c:pt>
                <c:pt idx="164" formatCode="0.00">
                  <c:v>263.12</c:v>
                </c:pt>
                <c:pt idx="165" formatCode="0.00">
                  <c:v>297.12</c:v>
                </c:pt>
                <c:pt idx="166" formatCode="0.00">
                  <c:v>332.83</c:v>
                </c:pt>
                <c:pt idx="167" formatCode="0.00">
                  <c:v>370.26</c:v>
                </c:pt>
                <c:pt idx="168" formatCode="0.00">
                  <c:v>409.4</c:v>
                </c:pt>
                <c:pt idx="169" formatCode="0.00">
                  <c:v>450.27</c:v>
                </c:pt>
                <c:pt idx="170" formatCode="0.00">
                  <c:v>492.85</c:v>
                </c:pt>
                <c:pt idx="171" formatCode="0.00">
                  <c:v>582.95000000000005</c:v>
                </c:pt>
                <c:pt idx="172" formatCode="0.00">
                  <c:v>679.58</c:v>
                </c:pt>
                <c:pt idx="173" formatCode="0.00">
                  <c:v>782.61</c:v>
                </c:pt>
                <c:pt idx="174" formatCode="0.00">
                  <c:v>891.93</c:v>
                </c:pt>
                <c:pt idx="175" formatCode="0.0">
                  <c:v>1010</c:v>
                </c:pt>
                <c:pt idx="176" formatCode="0.0">
                  <c:v>1130</c:v>
                </c:pt>
                <c:pt idx="177" formatCode="0.0">
                  <c:v>1390</c:v>
                </c:pt>
                <c:pt idx="178" formatCode="0.0">
                  <c:v>1670</c:v>
                </c:pt>
                <c:pt idx="179" formatCode="0.0">
                  <c:v>1980</c:v>
                </c:pt>
                <c:pt idx="180" formatCode="0.0">
                  <c:v>2310</c:v>
                </c:pt>
                <c:pt idx="181" formatCode="0.0">
                  <c:v>2660</c:v>
                </c:pt>
                <c:pt idx="182" formatCode="0.0">
                  <c:v>3020</c:v>
                </c:pt>
                <c:pt idx="183" formatCode="0.0">
                  <c:v>3410</c:v>
                </c:pt>
                <c:pt idx="184" formatCode="0.0">
                  <c:v>3820</c:v>
                </c:pt>
                <c:pt idx="185" formatCode="0.0">
                  <c:v>4250</c:v>
                </c:pt>
                <c:pt idx="186" formatCode="0.0">
                  <c:v>4690</c:v>
                </c:pt>
                <c:pt idx="187" formatCode="0.0">
                  <c:v>5150</c:v>
                </c:pt>
                <c:pt idx="188" formatCode="0.0">
                  <c:v>6130</c:v>
                </c:pt>
                <c:pt idx="189" formatCode="0.0">
                  <c:v>7440</c:v>
                </c:pt>
                <c:pt idx="190" formatCode="0.0">
                  <c:v>8840</c:v>
                </c:pt>
                <c:pt idx="191" formatCode="0.0">
                  <c:v>10330</c:v>
                </c:pt>
                <c:pt idx="192" formatCode="0.0">
                  <c:v>11910</c:v>
                </c:pt>
                <c:pt idx="193" formatCode="0.0">
                  <c:v>13570</c:v>
                </c:pt>
                <c:pt idx="194" formatCode="0.0">
                  <c:v>15310</c:v>
                </c:pt>
                <c:pt idx="195" formatCode="0.0">
                  <c:v>17110</c:v>
                </c:pt>
                <c:pt idx="196" formatCode="0.0">
                  <c:v>18990</c:v>
                </c:pt>
                <c:pt idx="197" formatCode="0.0">
                  <c:v>22920</c:v>
                </c:pt>
                <c:pt idx="198" formatCode="0.0">
                  <c:v>27080</c:v>
                </c:pt>
                <c:pt idx="199" formatCode="0.0">
                  <c:v>31440</c:v>
                </c:pt>
                <c:pt idx="200" formatCode="0.0">
                  <c:v>35990</c:v>
                </c:pt>
                <c:pt idx="201" formatCode="0.0">
                  <c:v>40710</c:v>
                </c:pt>
                <c:pt idx="202" formatCode="0.0">
                  <c:v>45580</c:v>
                </c:pt>
                <c:pt idx="203" formatCode="0.0">
                  <c:v>55710</c:v>
                </c:pt>
                <c:pt idx="204" formatCode="0.0">
                  <c:v>66300</c:v>
                </c:pt>
                <c:pt idx="205" formatCode="0.0">
                  <c:v>77270</c:v>
                </c:pt>
                <c:pt idx="206" formatCode="0.0">
                  <c:v>88570</c:v>
                </c:pt>
                <c:pt idx="207" formatCode="0.0">
                  <c:v>100130</c:v>
                </c:pt>
                <c:pt idx="208" formatCode="0.0">
                  <c:v>110730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6A-4D85-B464-3E97CAE6203F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srim129Xe_Kapton!$D$20:$D$228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srim129Xe_Kapton!$M$20:$M$228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2.7000000000000001E-3</c:v>
                </c:pt>
                <c:pt idx="20">
                  <c:v>2.8E-3</c:v>
                </c:pt>
                <c:pt idx="21">
                  <c:v>3.0000000000000001E-3</c:v>
                </c:pt>
                <c:pt idx="22">
                  <c:v>3.0999999999999999E-3</c:v>
                </c:pt>
                <c:pt idx="23">
                  <c:v>3.3E-3</c:v>
                </c:pt>
                <c:pt idx="24">
                  <c:v>3.4000000000000002E-3</c:v>
                </c:pt>
                <c:pt idx="25">
                  <c:v>3.5999999999999999E-3</c:v>
                </c:pt>
                <c:pt idx="26">
                  <c:v>3.6999999999999997E-3</c:v>
                </c:pt>
                <c:pt idx="27">
                  <c:v>3.8E-3</c:v>
                </c:pt>
                <c:pt idx="28">
                  <c:v>4.0000000000000001E-3</c:v>
                </c:pt>
                <c:pt idx="29">
                  <c:v>4.1000000000000003E-3</c:v>
                </c:pt>
                <c:pt idx="30">
                  <c:v>4.2000000000000006E-3</c:v>
                </c:pt>
                <c:pt idx="31">
                  <c:v>4.3E-3</c:v>
                </c:pt>
                <c:pt idx="32">
                  <c:v>4.5999999999999999E-3</c:v>
                </c:pt>
                <c:pt idx="33">
                  <c:v>4.8000000000000004E-3</c:v>
                </c:pt>
                <c:pt idx="34">
                  <c:v>5.0999999999999995E-3</c:v>
                </c:pt>
                <c:pt idx="35">
                  <c:v>5.3E-3</c:v>
                </c:pt>
                <c:pt idx="36">
                  <c:v>5.5999999999999999E-3</c:v>
                </c:pt>
                <c:pt idx="37">
                  <c:v>5.8000000000000005E-3</c:v>
                </c:pt>
                <c:pt idx="38">
                  <c:v>6.0000000000000001E-3</c:v>
                </c:pt>
                <c:pt idx="39">
                  <c:v>6.3E-3</c:v>
                </c:pt>
                <c:pt idx="40">
                  <c:v>6.5000000000000006E-3</c:v>
                </c:pt>
                <c:pt idx="41">
                  <c:v>6.9000000000000008E-3</c:v>
                </c:pt>
                <c:pt idx="42">
                  <c:v>7.2999999999999992E-3</c:v>
                </c:pt>
                <c:pt idx="43">
                  <c:v>7.7000000000000002E-3</c:v>
                </c:pt>
                <c:pt idx="44">
                  <c:v>8.0999999999999996E-3</c:v>
                </c:pt>
                <c:pt idx="45">
                  <c:v>8.5000000000000006E-3</c:v>
                </c:pt>
                <c:pt idx="46">
                  <c:v>8.7999999999999988E-3</c:v>
                </c:pt>
                <c:pt idx="47">
                  <c:v>9.6000000000000009E-3</c:v>
                </c:pt>
                <c:pt idx="48">
                  <c:v>1.03E-2</c:v>
                </c:pt>
                <c:pt idx="49">
                  <c:v>1.09E-2</c:v>
                </c:pt>
                <c:pt idx="50">
                  <c:v>1.1600000000000001E-2</c:v>
                </c:pt>
                <c:pt idx="51">
                  <c:v>1.2199999999999999E-2</c:v>
                </c:pt>
                <c:pt idx="52">
                  <c:v>1.29E-2</c:v>
                </c:pt>
                <c:pt idx="53">
                  <c:v>1.3500000000000002E-2</c:v>
                </c:pt>
                <c:pt idx="54">
                  <c:v>1.4099999999999998E-2</c:v>
                </c:pt>
                <c:pt idx="55">
                  <c:v>1.47E-2</c:v>
                </c:pt>
                <c:pt idx="56">
                  <c:v>1.5299999999999999E-2</c:v>
                </c:pt>
                <c:pt idx="57">
                  <c:v>1.5900000000000001E-2</c:v>
                </c:pt>
                <c:pt idx="58">
                  <c:v>1.7100000000000001E-2</c:v>
                </c:pt>
                <c:pt idx="59">
                  <c:v>1.8499999999999999E-2</c:v>
                </c:pt>
                <c:pt idx="60">
                  <c:v>1.9900000000000001E-2</c:v>
                </c:pt>
                <c:pt idx="61">
                  <c:v>2.1299999999999999E-2</c:v>
                </c:pt>
                <c:pt idx="62">
                  <c:v>2.2600000000000002E-2</c:v>
                </c:pt>
                <c:pt idx="63">
                  <c:v>2.4E-2</c:v>
                </c:pt>
                <c:pt idx="64">
                  <c:v>2.53E-2</c:v>
                </c:pt>
                <c:pt idx="65">
                  <c:v>2.6600000000000002E-2</c:v>
                </c:pt>
                <c:pt idx="66">
                  <c:v>2.7900000000000001E-2</c:v>
                </c:pt>
                <c:pt idx="67">
                  <c:v>3.0499999999999999E-2</c:v>
                </c:pt>
                <c:pt idx="68">
                  <c:v>3.3100000000000004E-2</c:v>
                </c:pt>
                <c:pt idx="69">
                  <c:v>3.5699999999999996E-2</c:v>
                </c:pt>
                <c:pt idx="70">
                  <c:v>3.8199999999999998E-2</c:v>
                </c:pt>
                <c:pt idx="71">
                  <c:v>4.0600000000000004E-2</c:v>
                </c:pt>
                <c:pt idx="72">
                  <c:v>4.2999999999999997E-2</c:v>
                </c:pt>
                <c:pt idx="73">
                  <c:v>4.8000000000000001E-2</c:v>
                </c:pt>
                <c:pt idx="74">
                  <c:v>5.28E-2</c:v>
                </c:pt>
                <c:pt idx="75">
                  <c:v>5.7399999999999993E-2</c:v>
                </c:pt>
                <c:pt idx="76">
                  <c:v>6.1899999999999997E-2</c:v>
                </c:pt>
                <c:pt idx="77">
                  <c:v>6.6299999999999998E-2</c:v>
                </c:pt>
                <c:pt idx="78">
                  <c:v>7.0499999999999993E-2</c:v>
                </c:pt>
                <c:pt idx="79">
                  <c:v>7.46E-2</c:v>
                </c:pt>
                <c:pt idx="80">
                  <c:v>7.8700000000000006E-2</c:v>
                </c:pt>
                <c:pt idx="81">
                  <c:v>8.2599999999999993E-2</c:v>
                </c:pt>
                <c:pt idx="82">
                  <c:v>8.6400000000000005E-2</c:v>
                </c:pt>
                <c:pt idx="83">
                  <c:v>9.0200000000000002E-2</c:v>
                </c:pt>
                <c:pt idx="84">
                  <c:v>9.7900000000000001E-2</c:v>
                </c:pt>
                <c:pt idx="85">
                  <c:v>0.10729999999999999</c:v>
                </c:pt>
                <c:pt idx="86">
                  <c:v>0.11610000000000001</c:v>
                </c:pt>
                <c:pt idx="87">
                  <c:v>0.12430000000000001</c:v>
                </c:pt>
                <c:pt idx="88">
                  <c:v>0.13200000000000001</c:v>
                </c:pt>
                <c:pt idx="89">
                  <c:v>0.1394</c:v>
                </c:pt>
                <c:pt idx="90">
                  <c:v>0.14630000000000001</c:v>
                </c:pt>
                <c:pt idx="91">
                  <c:v>0.15279999999999999</c:v>
                </c:pt>
                <c:pt idx="92">
                  <c:v>0.159</c:v>
                </c:pt>
                <c:pt idx="93">
                  <c:v>0.1721</c:v>
                </c:pt>
                <c:pt idx="94">
                  <c:v>0.18390000000000001</c:v>
                </c:pt>
                <c:pt idx="95">
                  <c:v>0.1946</c:v>
                </c:pt>
                <c:pt idx="96">
                  <c:v>0.2044</c:v>
                </c:pt>
                <c:pt idx="97">
                  <c:v>0.21339999999999998</c:v>
                </c:pt>
                <c:pt idx="98">
                  <c:v>0.22160000000000002</c:v>
                </c:pt>
                <c:pt idx="99">
                  <c:v>0.23969999999999997</c:v>
                </c:pt>
                <c:pt idx="100">
                  <c:v>0.25509999999999999</c:v>
                </c:pt>
                <c:pt idx="101">
                  <c:v>0.26840000000000003</c:v>
                </c:pt>
                <c:pt idx="102">
                  <c:v>0.27999999999999997</c:v>
                </c:pt>
                <c:pt idx="103">
                  <c:v>0.29009999999999997</c:v>
                </c:pt>
                <c:pt idx="104">
                  <c:v>0.29910000000000003</c:v>
                </c:pt>
                <c:pt idx="105">
                  <c:v>0.30710000000000004</c:v>
                </c:pt>
                <c:pt idx="106">
                  <c:v>0.31419999999999998</c:v>
                </c:pt>
                <c:pt idx="107">
                  <c:v>0.3206</c:v>
                </c:pt>
                <c:pt idx="108">
                  <c:v>0.32639999999999997</c:v>
                </c:pt>
                <c:pt idx="109">
                  <c:v>0.33169999999999999</c:v>
                </c:pt>
                <c:pt idx="110">
                  <c:v>0.34429999999999999</c:v>
                </c:pt>
                <c:pt idx="111">
                  <c:v>0.35899999999999999</c:v>
                </c:pt>
                <c:pt idx="112">
                  <c:v>0.371</c:v>
                </c:pt>
                <c:pt idx="113">
                  <c:v>0.38109999999999999</c:v>
                </c:pt>
                <c:pt idx="114">
                  <c:v>0.38969999999999999</c:v>
                </c:pt>
                <c:pt idx="115">
                  <c:v>0.3972</c:v>
                </c:pt>
                <c:pt idx="116">
                  <c:v>0.4037</c:v>
                </c:pt>
                <c:pt idx="117">
                  <c:v>0.40960000000000002</c:v>
                </c:pt>
                <c:pt idx="118">
                  <c:v>0.41479999999999995</c:v>
                </c:pt>
                <c:pt idx="119">
                  <c:v>0.42980000000000002</c:v>
                </c:pt>
                <c:pt idx="120">
                  <c:v>0.44240000000000002</c:v>
                </c:pt>
                <c:pt idx="121">
                  <c:v>0.45330000000000004</c:v>
                </c:pt>
                <c:pt idx="122">
                  <c:v>0.46289999999999998</c:v>
                </c:pt>
                <c:pt idx="123">
                  <c:v>0.47149999999999997</c:v>
                </c:pt>
                <c:pt idx="124">
                  <c:v>0.47939999999999994</c:v>
                </c:pt>
                <c:pt idx="125">
                  <c:v>0.50460000000000005</c:v>
                </c:pt>
                <c:pt idx="126">
                  <c:v>0.52639999999999998</c:v>
                </c:pt>
                <c:pt idx="127">
                  <c:v>0.54580000000000006</c:v>
                </c:pt>
                <c:pt idx="128">
                  <c:v>0.56340000000000001</c:v>
                </c:pt>
                <c:pt idx="129">
                  <c:v>0.5796</c:v>
                </c:pt>
                <c:pt idx="130">
                  <c:v>0.5948</c:v>
                </c:pt>
                <c:pt idx="131">
                  <c:v>0.60909999999999997</c:v>
                </c:pt>
                <c:pt idx="132">
                  <c:v>0.62270000000000003</c:v>
                </c:pt>
                <c:pt idx="133">
                  <c:v>0.63570000000000004</c:v>
                </c:pt>
                <c:pt idx="134">
                  <c:v>0.6482</c:v>
                </c:pt>
                <c:pt idx="135">
                  <c:v>0.66020000000000001</c:v>
                </c:pt>
                <c:pt idx="136">
                  <c:v>0.70410000000000006</c:v>
                </c:pt>
                <c:pt idx="137">
                  <c:v>0.76600000000000001</c:v>
                </c:pt>
                <c:pt idx="138">
                  <c:v>0.82240000000000002</c:v>
                </c:pt>
                <c:pt idx="139">
                  <c:v>0.87409999999999999</c:v>
                </c:pt>
                <c:pt idx="140">
                  <c:v>0.92189999999999994</c:v>
                </c:pt>
                <c:pt idx="141">
                  <c:v>0.96699999999999997</c:v>
                </c:pt>
                <c:pt idx="142" formatCode="0.00">
                  <c:v>1.01</c:v>
                </c:pt>
                <c:pt idx="143" formatCode="0.00">
                  <c:v>1.05</c:v>
                </c:pt>
                <c:pt idx="144" formatCode="0.00">
                  <c:v>1.0900000000000001</c:v>
                </c:pt>
                <c:pt idx="145" formatCode="0.00">
                  <c:v>1.24</c:v>
                </c:pt>
                <c:pt idx="146" formatCode="0.00">
                  <c:v>1.37</c:v>
                </c:pt>
                <c:pt idx="147" formatCode="0.00">
                  <c:v>1.49</c:v>
                </c:pt>
                <c:pt idx="148" formatCode="0.00">
                  <c:v>1.6</c:v>
                </c:pt>
                <c:pt idx="149" formatCode="0.00">
                  <c:v>1.71</c:v>
                </c:pt>
                <c:pt idx="150" formatCode="0.00">
                  <c:v>1.82</c:v>
                </c:pt>
                <c:pt idx="151" formatCode="0.00">
                  <c:v>2.19</c:v>
                </c:pt>
                <c:pt idx="152" formatCode="0.00">
                  <c:v>2.5299999999999998</c:v>
                </c:pt>
                <c:pt idx="153" formatCode="0.00">
                  <c:v>2.84</c:v>
                </c:pt>
                <c:pt idx="154" formatCode="0.00">
                  <c:v>3.13</c:v>
                </c:pt>
                <c:pt idx="155" formatCode="0.00">
                  <c:v>3.42</c:v>
                </c:pt>
                <c:pt idx="156" formatCode="0.00">
                  <c:v>3.69</c:v>
                </c:pt>
                <c:pt idx="157" formatCode="0.00">
                  <c:v>3.96</c:v>
                </c:pt>
                <c:pt idx="158" formatCode="0.00">
                  <c:v>4.22</c:v>
                </c:pt>
                <c:pt idx="159" formatCode="0.00">
                  <c:v>4.49</c:v>
                </c:pt>
                <c:pt idx="160" formatCode="0.00">
                  <c:v>4.74</c:v>
                </c:pt>
                <c:pt idx="161" formatCode="0.00">
                  <c:v>5</c:v>
                </c:pt>
                <c:pt idx="162" formatCode="0.00">
                  <c:v>5.98</c:v>
                </c:pt>
                <c:pt idx="163" formatCode="0.00">
                  <c:v>7.38</c:v>
                </c:pt>
                <c:pt idx="164" formatCode="0.00">
                  <c:v>8.68</c:v>
                </c:pt>
                <c:pt idx="165" formatCode="0.00">
                  <c:v>9.92</c:v>
                </c:pt>
                <c:pt idx="166" formatCode="0.00">
                  <c:v>11.14</c:v>
                </c:pt>
                <c:pt idx="167" formatCode="0.00">
                  <c:v>12.33</c:v>
                </c:pt>
                <c:pt idx="168" formatCode="0.00">
                  <c:v>13.52</c:v>
                </c:pt>
                <c:pt idx="169" formatCode="0.00">
                  <c:v>14.7</c:v>
                </c:pt>
                <c:pt idx="170" formatCode="0.00">
                  <c:v>15.89</c:v>
                </c:pt>
                <c:pt idx="171" formatCode="0.00">
                  <c:v>20.37</c:v>
                </c:pt>
                <c:pt idx="172" formatCode="0.00">
                  <c:v>24.54</c:v>
                </c:pt>
                <c:pt idx="173" formatCode="0.00">
                  <c:v>28.54</c:v>
                </c:pt>
                <c:pt idx="174" formatCode="0.00">
                  <c:v>32.46</c:v>
                </c:pt>
                <c:pt idx="175" formatCode="0.00">
                  <c:v>36.340000000000003</c:v>
                </c:pt>
                <c:pt idx="176" formatCode="0.00">
                  <c:v>40.21</c:v>
                </c:pt>
                <c:pt idx="177" formatCode="0.00">
                  <c:v>54.56</c:v>
                </c:pt>
                <c:pt idx="178" formatCode="0.00">
                  <c:v>67.739999999999995</c:v>
                </c:pt>
                <c:pt idx="179" formatCode="0.00">
                  <c:v>80.400000000000006</c:v>
                </c:pt>
                <c:pt idx="180" formatCode="0.00">
                  <c:v>92.81</c:v>
                </c:pt>
                <c:pt idx="181" formatCode="0.00">
                  <c:v>105.09</c:v>
                </c:pt>
                <c:pt idx="182" formatCode="0.00">
                  <c:v>117.34</c:v>
                </c:pt>
                <c:pt idx="183" formatCode="0.00">
                  <c:v>129.57</c:v>
                </c:pt>
                <c:pt idx="184" formatCode="0.00">
                  <c:v>141.83000000000001</c:v>
                </c:pt>
                <c:pt idx="185" formatCode="0.00">
                  <c:v>154.12</c:v>
                </c:pt>
                <c:pt idx="186" formatCode="0.00">
                  <c:v>166.44</c:v>
                </c:pt>
                <c:pt idx="187" formatCode="0.00">
                  <c:v>178.8</c:v>
                </c:pt>
                <c:pt idx="188" formatCode="0.00">
                  <c:v>225.73</c:v>
                </c:pt>
                <c:pt idx="189" formatCode="0.00">
                  <c:v>291.89</c:v>
                </c:pt>
                <c:pt idx="190" formatCode="0.00">
                  <c:v>353.07</c:v>
                </c:pt>
                <c:pt idx="191" formatCode="0.00">
                  <c:v>411.53</c:v>
                </c:pt>
                <c:pt idx="192" formatCode="0.00">
                  <c:v>468.27</c:v>
                </c:pt>
                <c:pt idx="193" formatCode="0.00">
                  <c:v>523.80999999999995</c:v>
                </c:pt>
                <c:pt idx="194" formatCode="0.00">
                  <c:v>578.44000000000005</c:v>
                </c:pt>
                <c:pt idx="195" formatCode="0.00">
                  <c:v>632.34</c:v>
                </c:pt>
                <c:pt idx="196" formatCode="0.00">
                  <c:v>685.6</c:v>
                </c:pt>
                <c:pt idx="197" formatCode="0.00">
                  <c:v>882.77</c:v>
                </c:pt>
                <c:pt idx="198" formatCode="0.0">
                  <c:v>1060</c:v>
                </c:pt>
                <c:pt idx="199" formatCode="0.0">
                  <c:v>1230</c:v>
                </c:pt>
                <c:pt idx="200" formatCode="0.0">
                  <c:v>1390</c:v>
                </c:pt>
                <c:pt idx="201" formatCode="0.0">
                  <c:v>1540</c:v>
                </c:pt>
                <c:pt idx="202" formatCode="0.0">
                  <c:v>1690</c:v>
                </c:pt>
                <c:pt idx="203" formatCode="0.0">
                  <c:v>2210</c:v>
                </c:pt>
                <c:pt idx="204" formatCode="0.0">
                  <c:v>2670</c:v>
                </c:pt>
                <c:pt idx="205" formatCode="0.0">
                  <c:v>3090</c:v>
                </c:pt>
                <c:pt idx="206" formatCode="0.0">
                  <c:v>3480</c:v>
                </c:pt>
                <c:pt idx="207" formatCode="0.0">
                  <c:v>3840</c:v>
                </c:pt>
                <c:pt idx="208" formatCode="0.0">
                  <c:v>4130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A-4D85-B464-3E97CAE6203F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srim129Xe_Kapton!$D$20:$D$228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srim129Xe_Kapton!$P$20:$P$228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3.3E-3</c:v>
                </c:pt>
                <c:pt idx="31">
                  <c:v>3.4000000000000002E-3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4.8999999999999998E-3</c:v>
                </c:pt>
                <c:pt idx="39">
                  <c:v>5.0999999999999995E-3</c:v>
                </c:pt>
                <c:pt idx="40">
                  <c:v>5.3E-3</c:v>
                </c:pt>
                <c:pt idx="41">
                  <c:v>5.7000000000000002E-3</c:v>
                </c:pt>
                <c:pt idx="42">
                  <c:v>6.0999999999999995E-3</c:v>
                </c:pt>
                <c:pt idx="43">
                  <c:v>6.5000000000000006E-3</c:v>
                </c:pt>
                <c:pt idx="44">
                  <c:v>6.8000000000000005E-3</c:v>
                </c:pt>
                <c:pt idx="45">
                  <c:v>7.1999999999999998E-3</c:v>
                </c:pt>
                <c:pt idx="46">
                  <c:v>7.4999999999999997E-3</c:v>
                </c:pt>
                <c:pt idx="47">
                  <c:v>8.2000000000000007E-3</c:v>
                </c:pt>
                <c:pt idx="48">
                  <c:v>8.7999999999999988E-3</c:v>
                </c:pt>
                <c:pt idx="49">
                  <c:v>9.4000000000000004E-3</c:v>
                </c:pt>
                <c:pt idx="50">
                  <c:v>1.0100000000000001E-2</c:v>
                </c:pt>
                <c:pt idx="51">
                  <c:v>1.0699999999999999E-2</c:v>
                </c:pt>
                <c:pt idx="52">
                  <c:v>1.12E-2</c:v>
                </c:pt>
                <c:pt idx="53">
                  <c:v>1.18E-2</c:v>
                </c:pt>
                <c:pt idx="54">
                  <c:v>1.24E-2</c:v>
                </c:pt>
                <c:pt idx="55">
                  <c:v>1.3000000000000001E-2</c:v>
                </c:pt>
                <c:pt idx="56">
                  <c:v>1.3500000000000002E-2</c:v>
                </c:pt>
                <c:pt idx="57">
                  <c:v>1.4099999999999998E-2</c:v>
                </c:pt>
                <c:pt idx="58">
                  <c:v>1.5099999999999999E-2</c:v>
                </c:pt>
                <c:pt idx="59">
                  <c:v>1.6500000000000001E-2</c:v>
                </c:pt>
                <c:pt idx="60">
                  <c:v>1.78E-2</c:v>
                </c:pt>
                <c:pt idx="61">
                  <c:v>1.9E-2</c:v>
                </c:pt>
                <c:pt idx="62">
                  <c:v>2.0300000000000002E-2</c:v>
                </c:pt>
                <c:pt idx="63">
                  <c:v>2.1499999999999998E-2</c:v>
                </c:pt>
                <c:pt idx="64">
                  <c:v>2.2800000000000001E-2</c:v>
                </c:pt>
                <c:pt idx="65">
                  <c:v>2.4E-2</c:v>
                </c:pt>
                <c:pt idx="66">
                  <c:v>2.52E-2</c:v>
                </c:pt>
                <c:pt idx="67">
                  <c:v>2.7700000000000002E-2</c:v>
                </c:pt>
                <c:pt idx="68">
                  <c:v>3.0099999999999998E-2</c:v>
                </c:pt>
                <c:pt idx="69">
                  <c:v>3.2500000000000001E-2</c:v>
                </c:pt>
                <c:pt idx="70">
                  <c:v>3.49E-2</c:v>
                </c:pt>
                <c:pt idx="71">
                  <c:v>3.73E-2</c:v>
                </c:pt>
                <c:pt idx="72">
                  <c:v>3.9600000000000003E-2</c:v>
                </c:pt>
                <c:pt idx="73">
                  <c:v>4.4299999999999999E-2</c:v>
                </c:pt>
                <c:pt idx="74">
                  <c:v>4.8899999999999999E-2</c:v>
                </c:pt>
                <c:pt idx="75">
                  <c:v>5.3500000000000006E-2</c:v>
                </c:pt>
                <c:pt idx="76">
                  <c:v>5.8099999999999999E-2</c:v>
                </c:pt>
                <c:pt idx="77">
                  <c:v>6.2600000000000003E-2</c:v>
                </c:pt>
                <c:pt idx="78">
                  <c:v>6.7100000000000007E-2</c:v>
                </c:pt>
                <c:pt idx="79">
                  <c:v>7.1499999999999994E-2</c:v>
                </c:pt>
                <c:pt idx="80">
                  <c:v>7.5899999999999995E-2</c:v>
                </c:pt>
                <c:pt idx="81">
                  <c:v>8.0200000000000007E-2</c:v>
                </c:pt>
                <c:pt idx="82">
                  <c:v>8.4499999999999992E-2</c:v>
                </c:pt>
                <c:pt idx="83">
                  <c:v>8.8700000000000001E-2</c:v>
                </c:pt>
                <c:pt idx="84">
                  <c:v>9.7000000000000003E-2</c:v>
                </c:pt>
                <c:pt idx="85">
                  <c:v>0.1072</c:v>
                </c:pt>
                <c:pt idx="86">
                  <c:v>0.11699999999999999</c:v>
                </c:pt>
                <c:pt idx="87">
                  <c:v>0.1265</c:v>
                </c:pt>
                <c:pt idx="88">
                  <c:v>0.13569999999999999</c:v>
                </c:pt>
                <c:pt idx="89">
                  <c:v>0.14460000000000001</c:v>
                </c:pt>
                <c:pt idx="90">
                  <c:v>0.15329999999999999</c:v>
                </c:pt>
                <c:pt idx="91">
                  <c:v>0.16160000000000002</c:v>
                </c:pt>
                <c:pt idx="92">
                  <c:v>0.1696</c:v>
                </c:pt>
                <c:pt idx="93">
                  <c:v>0.185</c:v>
                </c:pt>
                <c:pt idx="94">
                  <c:v>0.19939999999999999</c:v>
                </c:pt>
                <c:pt idx="95">
                  <c:v>0.21290000000000001</c:v>
                </c:pt>
                <c:pt idx="96">
                  <c:v>0.22559999999999997</c:v>
                </c:pt>
                <c:pt idx="97">
                  <c:v>0.23759999999999998</c:v>
                </c:pt>
                <c:pt idx="98">
                  <c:v>0.24889999999999998</c:v>
                </c:pt>
                <c:pt idx="99">
                  <c:v>0.2697</c:v>
                </c:pt>
                <c:pt idx="100">
                  <c:v>0.2883</c:v>
                </c:pt>
                <c:pt idx="101">
                  <c:v>0.30510000000000004</c:v>
                </c:pt>
                <c:pt idx="102">
                  <c:v>0.32019999999999998</c:v>
                </c:pt>
                <c:pt idx="103">
                  <c:v>0.33389999999999997</c:v>
                </c:pt>
                <c:pt idx="104">
                  <c:v>0.34639999999999999</c:v>
                </c:pt>
                <c:pt idx="105">
                  <c:v>0.35770000000000002</c:v>
                </c:pt>
                <c:pt idx="106">
                  <c:v>0.36809999999999998</c:v>
                </c:pt>
                <c:pt idx="107">
                  <c:v>0.37770000000000004</c:v>
                </c:pt>
                <c:pt idx="108">
                  <c:v>0.38639999999999997</c:v>
                </c:pt>
                <c:pt idx="109">
                  <c:v>0.39449999999999996</c:v>
                </c:pt>
                <c:pt idx="110">
                  <c:v>0.40899999999999997</c:v>
                </c:pt>
                <c:pt idx="111">
                  <c:v>0.42430000000000001</c:v>
                </c:pt>
                <c:pt idx="112">
                  <c:v>0.43730000000000002</c:v>
                </c:pt>
                <c:pt idx="113">
                  <c:v>0.44850000000000001</c:v>
                </c:pt>
                <c:pt idx="114">
                  <c:v>0.4582</c:v>
                </c:pt>
                <c:pt idx="115">
                  <c:v>0.46679999999999999</c:v>
                </c:pt>
                <c:pt idx="116">
                  <c:v>0.47450000000000003</c:v>
                </c:pt>
                <c:pt idx="117">
                  <c:v>0.48129999999999995</c:v>
                </c:pt>
                <c:pt idx="118">
                  <c:v>0.48749999999999999</c:v>
                </c:pt>
                <c:pt idx="119">
                  <c:v>0.49829999999999997</c:v>
                </c:pt>
                <c:pt idx="120">
                  <c:v>0.50750000000000006</c:v>
                </c:pt>
                <c:pt idx="121">
                  <c:v>0.51539999999999997</c:v>
                </c:pt>
                <c:pt idx="122">
                  <c:v>0.52239999999999998</c:v>
                </c:pt>
                <c:pt idx="123">
                  <c:v>0.52869999999999995</c:v>
                </c:pt>
                <c:pt idx="124">
                  <c:v>0.5343</c:v>
                </c:pt>
                <c:pt idx="125">
                  <c:v>0.54410000000000003</c:v>
                </c:pt>
                <c:pt idx="126">
                  <c:v>0.55249999999999999</c:v>
                </c:pt>
                <c:pt idx="127">
                  <c:v>0.55979999999999996</c:v>
                </c:pt>
                <c:pt idx="128">
                  <c:v>0.56640000000000001</c:v>
                </c:pt>
                <c:pt idx="129">
                  <c:v>0.57230000000000003</c:v>
                </c:pt>
                <c:pt idx="130">
                  <c:v>0.57779999999999998</c:v>
                </c:pt>
                <c:pt idx="131">
                  <c:v>0.58289999999999997</c:v>
                </c:pt>
                <c:pt idx="132">
                  <c:v>0.58760000000000001</c:v>
                </c:pt>
                <c:pt idx="133">
                  <c:v>0.59199999999999997</c:v>
                </c:pt>
                <c:pt idx="134">
                  <c:v>0.59619999999999995</c:v>
                </c:pt>
                <c:pt idx="135">
                  <c:v>0.60019999999999996</c:v>
                </c:pt>
                <c:pt idx="136">
                  <c:v>0.60770000000000002</c:v>
                </c:pt>
                <c:pt idx="137">
                  <c:v>0.61630000000000007</c:v>
                </c:pt>
                <c:pt idx="138">
                  <c:v>0.62419999999999998</c:v>
                </c:pt>
                <c:pt idx="139">
                  <c:v>0.63159999999999994</c:v>
                </c:pt>
                <c:pt idx="140">
                  <c:v>0.63860000000000006</c:v>
                </c:pt>
                <c:pt idx="141">
                  <c:v>0.6452</c:v>
                </c:pt>
                <c:pt idx="142">
                  <c:v>0.65149999999999997</c:v>
                </c:pt>
                <c:pt idx="143">
                  <c:v>0.65759999999999996</c:v>
                </c:pt>
                <c:pt idx="144">
                  <c:v>0.66349999999999998</c:v>
                </c:pt>
                <c:pt idx="145">
                  <c:v>0.67489999999999994</c:v>
                </c:pt>
                <c:pt idx="146">
                  <c:v>0.68569999999999998</c:v>
                </c:pt>
                <c:pt idx="147">
                  <c:v>0.69619999999999993</c:v>
                </c:pt>
                <c:pt idx="148">
                  <c:v>0.70650000000000002</c:v>
                </c:pt>
                <c:pt idx="149">
                  <c:v>0.71650000000000003</c:v>
                </c:pt>
                <c:pt idx="150">
                  <c:v>0.72640000000000005</c:v>
                </c:pt>
                <c:pt idx="151">
                  <c:v>0.746</c:v>
                </c:pt>
                <c:pt idx="152">
                  <c:v>0.76539999999999997</c:v>
                </c:pt>
                <c:pt idx="153">
                  <c:v>0.78490000000000004</c:v>
                </c:pt>
                <c:pt idx="154">
                  <c:v>0.80449999999999999</c:v>
                </c:pt>
                <c:pt idx="155">
                  <c:v>0.82440000000000002</c:v>
                </c:pt>
                <c:pt idx="156">
                  <c:v>0.84460000000000002</c:v>
                </c:pt>
                <c:pt idx="157">
                  <c:v>0.86519999999999997</c:v>
                </c:pt>
                <c:pt idx="158">
                  <c:v>0.88619999999999999</c:v>
                </c:pt>
                <c:pt idx="159">
                  <c:v>0.90769999999999995</c:v>
                </c:pt>
                <c:pt idx="160">
                  <c:v>0.92970000000000008</c:v>
                </c:pt>
                <c:pt idx="161">
                  <c:v>0.95220000000000005</c:v>
                </c:pt>
                <c:pt idx="162">
                  <c:v>0.99879999999999991</c:v>
                </c:pt>
                <c:pt idx="163" formatCode="0.00">
                  <c:v>1.06</c:v>
                </c:pt>
                <c:pt idx="164" formatCode="0.00">
                  <c:v>1.1299999999999999</c:v>
                </c:pt>
                <c:pt idx="165" formatCode="0.00">
                  <c:v>1.19</c:v>
                </c:pt>
                <c:pt idx="166" formatCode="0.00">
                  <c:v>1.27</c:v>
                </c:pt>
                <c:pt idx="167" formatCode="0.00">
                  <c:v>1.34</c:v>
                </c:pt>
                <c:pt idx="168" formatCode="0.00">
                  <c:v>1.42</c:v>
                </c:pt>
                <c:pt idx="169" formatCode="0.00">
                  <c:v>1.51</c:v>
                </c:pt>
                <c:pt idx="170" formatCode="0.00">
                  <c:v>1.6</c:v>
                </c:pt>
                <c:pt idx="171" formatCode="0.00">
                  <c:v>1.78</c:v>
                </c:pt>
                <c:pt idx="172" formatCode="0.00">
                  <c:v>1.98</c:v>
                </c:pt>
                <c:pt idx="173" formatCode="0.00">
                  <c:v>2.19</c:v>
                </c:pt>
                <c:pt idx="174" formatCode="0.00">
                  <c:v>2.42</c:v>
                </c:pt>
                <c:pt idx="175" formatCode="0.00">
                  <c:v>2.66</c:v>
                </c:pt>
                <c:pt idx="176" formatCode="0.00">
                  <c:v>2.91</c:v>
                </c:pt>
                <c:pt idx="177" formatCode="0.00">
                  <c:v>3.44</c:v>
                </c:pt>
                <c:pt idx="178" formatCode="0.00">
                  <c:v>4.0199999999999996</c:v>
                </c:pt>
                <c:pt idx="179" formatCode="0.00">
                  <c:v>4.6399999999999997</c:v>
                </c:pt>
                <c:pt idx="180" formatCode="0.00">
                  <c:v>5.3</c:v>
                </c:pt>
                <c:pt idx="181" formatCode="0.00">
                  <c:v>6</c:v>
                </c:pt>
                <c:pt idx="182" formatCode="0.00">
                  <c:v>6.73</c:v>
                </c:pt>
                <c:pt idx="183" formatCode="0.00">
                  <c:v>7.49</c:v>
                </c:pt>
                <c:pt idx="184" formatCode="0.00">
                  <c:v>8.2899999999999991</c:v>
                </c:pt>
                <c:pt idx="185" formatCode="0.00">
                  <c:v>9.1199999999999992</c:v>
                </c:pt>
                <c:pt idx="186" formatCode="0.00">
                  <c:v>9.98</c:v>
                </c:pt>
                <c:pt idx="187" formatCode="0.00">
                  <c:v>10.86</c:v>
                </c:pt>
                <c:pt idx="188" formatCode="0.00">
                  <c:v>12.72</c:v>
                </c:pt>
                <c:pt idx="189" formatCode="0.00">
                  <c:v>15.18</c:v>
                </c:pt>
                <c:pt idx="190" formatCode="0.00">
                  <c:v>17.79</c:v>
                </c:pt>
                <c:pt idx="191" formatCode="0.00">
                  <c:v>20.53</c:v>
                </c:pt>
                <c:pt idx="192" formatCode="0.00">
                  <c:v>23.4</c:v>
                </c:pt>
                <c:pt idx="193" formatCode="0.00">
                  <c:v>26.37</c:v>
                </c:pt>
                <c:pt idx="194" formatCode="0.00">
                  <c:v>29.45</c:v>
                </c:pt>
                <c:pt idx="195" formatCode="0.00">
                  <c:v>32.61</c:v>
                </c:pt>
                <c:pt idx="196" formatCode="0.00">
                  <c:v>35.869999999999997</c:v>
                </c:pt>
                <c:pt idx="197" formatCode="0.00">
                  <c:v>42.59</c:v>
                </c:pt>
                <c:pt idx="198" formatCode="0.00">
                  <c:v>49.58</c:v>
                </c:pt>
                <c:pt idx="199" formatCode="0.00">
                  <c:v>56.78</c:v>
                </c:pt>
                <c:pt idx="200" formatCode="0.00">
                  <c:v>64.14</c:v>
                </c:pt>
                <c:pt idx="201" formatCode="0.00">
                  <c:v>71.650000000000006</c:v>
                </c:pt>
                <c:pt idx="202" formatCode="0.00">
                  <c:v>79.28</c:v>
                </c:pt>
                <c:pt idx="203" formatCode="0.00">
                  <c:v>94.77</c:v>
                </c:pt>
                <c:pt idx="204" formatCode="0.00">
                  <c:v>110.48</c:v>
                </c:pt>
                <c:pt idx="205" formatCode="0.00">
                  <c:v>126.29</c:v>
                </c:pt>
                <c:pt idx="206" formatCode="0.00">
                  <c:v>142.11000000000001</c:v>
                </c:pt>
                <c:pt idx="207" formatCode="0.00">
                  <c:v>157.88999999999999</c:v>
                </c:pt>
                <c:pt idx="208" formatCode="0.00">
                  <c:v>172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6A-4D85-B464-3E97CAE62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39512"/>
        <c:axId val="555745000"/>
      </c:scatterChart>
      <c:valAx>
        <c:axId val="5557395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45000"/>
        <c:crosses val="autoZero"/>
        <c:crossBetween val="midCat"/>
        <c:majorUnit val="10"/>
      </c:valAx>
      <c:valAx>
        <c:axId val="5557450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395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srim129Xe_Mylar!$P$5</c:f>
          <c:strCache>
            <c:ptCount val="1"/>
            <c:pt idx="0">
              <c:v>srim129Xe_Mylar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srim129Xe_Mylar!$D$20:$D$228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srim129Xe_Mylar!$E$20:$E$228</c:f>
              <c:numCache>
                <c:formatCode>0.000E+00</c:formatCode>
                <c:ptCount val="209"/>
                <c:pt idx="0">
                  <c:v>0.223</c:v>
                </c:pt>
                <c:pt idx="1">
                  <c:v>0.23139999999999999</c:v>
                </c:pt>
                <c:pt idx="2">
                  <c:v>0.23949999999999999</c:v>
                </c:pt>
                <c:pt idx="3">
                  <c:v>0.24740000000000001</c:v>
                </c:pt>
                <c:pt idx="4">
                  <c:v>0.255</c:v>
                </c:pt>
                <c:pt idx="5">
                  <c:v>0.26240000000000002</c:v>
                </c:pt>
                <c:pt idx="6">
                  <c:v>0.27660000000000001</c:v>
                </c:pt>
                <c:pt idx="7">
                  <c:v>0.29339999999999999</c:v>
                </c:pt>
                <c:pt idx="8">
                  <c:v>0.30930000000000002</c:v>
                </c:pt>
                <c:pt idx="9">
                  <c:v>0.32429999999999998</c:v>
                </c:pt>
                <c:pt idx="10">
                  <c:v>0.33879999999999999</c:v>
                </c:pt>
                <c:pt idx="11">
                  <c:v>0.35260000000000002</c:v>
                </c:pt>
                <c:pt idx="12">
                  <c:v>0.3659</c:v>
                </c:pt>
                <c:pt idx="13">
                  <c:v>0.37880000000000003</c:v>
                </c:pt>
                <c:pt idx="14">
                  <c:v>0.39119999999999999</c:v>
                </c:pt>
                <c:pt idx="15">
                  <c:v>0.41489999999999999</c:v>
                </c:pt>
                <c:pt idx="16">
                  <c:v>0.43740000000000001</c:v>
                </c:pt>
                <c:pt idx="17">
                  <c:v>0.4587</c:v>
                </c:pt>
                <c:pt idx="18">
                  <c:v>0.47910000000000003</c:v>
                </c:pt>
                <c:pt idx="19">
                  <c:v>0.49869999999999998</c:v>
                </c:pt>
                <c:pt idx="20">
                  <c:v>0.51749999999999996</c:v>
                </c:pt>
                <c:pt idx="21">
                  <c:v>0.55320000000000003</c:v>
                </c:pt>
                <c:pt idx="22">
                  <c:v>0.58679999999999999</c:v>
                </c:pt>
                <c:pt idx="23">
                  <c:v>0.61850000000000005</c:v>
                </c:pt>
                <c:pt idx="24">
                  <c:v>0.64870000000000005</c:v>
                </c:pt>
                <c:pt idx="25">
                  <c:v>0.67749999999999999</c:v>
                </c:pt>
                <c:pt idx="26">
                  <c:v>0.70520000000000005</c:v>
                </c:pt>
                <c:pt idx="27">
                  <c:v>0.73180000000000001</c:v>
                </c:pt>
                <c:pt idx="28">
                  <c:v>0.75749999999999995</c:v>
                </c:pt>
                <c:pt idx="29">
                  <c:v>0.78239999999999998</c:v>
                </c:pt>
                <c:pt idx="30">
                  <c:v>0.80640000000000001</c:v>
                </c:pt>
                <c:pt idx="31">
                  <c:v>0.82979999999999998</c:v>
                </c:pt>
                <c:pt idx="32">
                  <c:v>0.87470000000000003</c:v>
                </c:pt>
                <c:pt idx="33">
                  <c:v>0.92779999999999996</c:v>
                </c:pt>
                <c:pt idx="34">
                  <c:v>0.97799999999999998</c:v>
                </c:pt>
                <c:pt idx="35">
                  <c:v>1.026</c:v>
                </c:pt>
                <c:pt idx="36">
                  <c:v>1.071</c:v>
                </c:pt>
                <c:pt idx="37">
                  <c:v>1.115</c:v>
                </c:pt>
                <c:pt idx="38">
                  <c:v>1.157</c:v>
                </c:pt>
                <c:pt idx="39">
                  <c:v>1.198</c:v>
                </c:pt>
                <c:pt idx="40">
                  <c:v>1.2370000000000001</c:v>
                </c:pt>
                <c:pt idx="41">
                  <c:v>1.3120000000000001</c:v>
                </c:pt>
                <c:pt idx="42">
                  <c:v>1.383</c:v>
                </c:pt>
                <c:pt idx="43">
                  <c:v>1.4510000000000001</c:v>
                </c:pt>
                <c:pt idx="44">
                  <c:v>1.5149999999999999</c:v>
                </c:pt>
                <c:pt idx="45">
                  <c:v>1.577</c:v>
                </c:pt>
                <c:pt idx="46">
                  <c:v>1.6359999999999999</c:v>
                </c:pt>
                <c:pt idx="47">
                  <c:v>1.7490000000000001</c:v>
                </c:pt>
                <c:pt idx="48">
                  <c:v>1.8560000000000001</c:v>
                </c:pt>
                <c:pt idx="49">
                  <c:v>1.956</c:v>
                </c:pt>
                <c:pt idx="50">
                  <c:v>2.0510000000000002</c:v>
                </c:pt>
                <c:pt idx="51">
                  <c:v>2.1429999999999998</c:v>
                </c:pt>
                <c:pt idx="52">
                  <c:v>2.23</c:v>
                </c:pt>
                <c:pt idx="53">
                  <c:v>2.3140000000000001</c:v>
                </c:pt>
                <c:pt idx="54">
                  <c:v>2.3959999999999999</c:v>
                </c:pt>
                <c:pt idx="55">
                  <c:v>2.4740000000000002</c:v>
                </c:pt>
                <c:pt idx="56">
                  <c:v>2.5499999999999998</c:v>
                </c:pt>
                <c:pt idx="57">
                  <c:v>2.6240000000000001</c:v>
                </c:pt>
                <c:pt idx="58">
                  <c:v>2.766</c:v>
                </c:pt>
                <c:pt idx="59">
                  <c:v>2.9340000000000002</c:v>
                </c:pt>
                <c:pt idx="60">
                  <c:v>3.093</c:v>
                </c:pt>
                <c:pt idx="61">
                  <c:v>3.1709999999999998</c:v>
                </c:pt>
                <c:pt idx="62">
                  <c:v>3.2290000000000001</c:v>
                </c:pt>
                <c:pt idx="63">
                  <c:v>3.298</c:v>
                </c:pt>
                <c:pt idx="64">
                  <c:v>3.3730000000000002</c:v>
                </c:pt>
                <c:pt idx="65">
                  <c:v>3.45</c:v>
                </c:pt>
                <c:pt idx="66">
                  <c:v>3.528</c:v>
                </c:pt>
                <c:pt idx="67">
                  <c:v>3.6819999999999999</c:v>
                </c:pt>
                <c:pt idx="68">
                  <c:v>3.8290000000000002</c:v>
                </c:pt>
                <c:pt idx="69">
                  <c:v>3.97</c:v>
                </c:pt>
                <c:pt idx="70">
                  <c:v>4.1050000000000004</c:v>
                </c:pt>
                <c:pt idx="71">
                  <c:v>4.2359999999999998</c:v>
                </c:pt>
                <c:pt idx="72">
                  <c:v>4.3630000000000004</c:v>
                </c:pt>
                <c:pt idx="73">
                  <c:v>4.6070000000000002</c:v>
                </c:pt>
                <c:pt idx="74">
                  <c:v>4.8419999999999996</c:v>
                </c:pt>
                <c:pt idx="75">
                  <c:v>5.0709999999999997</c:v>
                </c:pt>
                <c:pt idx="76">
                  <c:v>5.2930000000000001</c:v>
                </c:pt>
                <c:pt idx="77">
                  <c:v>5.5090000000000003</c:v>
                </c:pt>
                <c:pt idx="78">
                  <c:v>5.7190000000000003</c:v>
                </c:pt>
                <c:pt idx="79">
                  <c:v>5.923</c:v>
                </c:pt>
                <c:pt idx="80">
                  <c:v>6.1219999999999999</c:v>
                </c:pt>
                <c:pt idx="81">
                  <c:v>6.3150000000000004</c:v>
                </c:pt>
                <c:pt idx="82">
                  <c:v>6.5039999999999996</c:v>
                </c:pt>
                <c:pt idx="83">
                  <c:v>6.6890000000000001</c:v>
                </c:pt>
                <c:pt idx="84">
                  <c:v>7.0490000000000004</c:v>
                </c:pt>
                <c:pt idx="85">
                  <c:v>7.4850000000000003</c:v>
                </c:pt>
                <c:pt idx="86">
                  <c:v>7.907</c:v>
                </c:pt>
                <c:pt idx="87">
                  <c:v>8.3179999999999996</c:v>
                </c:pt>
                <c:pt idx="88">
                  <c:v>8.7170000000000005</c:v>
                </c:pt>
                <c:pt idx="89">
                  <c:v>9.1050000000000004</c:v>
                </c:pt>
                <c:pt idx="90">
                  <c:v>9.4819999999999993</c:v>
                </c:pt>
                <c:pt idx="91">
                  <c:v>9.8480000000000008</c:v>
                </c:pt>
                <c:pt idx="92">
                  <c:v>10.199999999999999</c:v>
                </c:pt>
                <c:pt idx="93">
                  <c:v>10.89</c:v>
                </c:pt>
                <c:pt idx="94">
                  <c:v>11.54</c:v>
                </c:pt>
                <c:pt idx="95">
                  <c:v>12.17</c:v>
                </c:pt>
                <c:pt idx="96">
                  <c:v>12.78</c:v>
                </c:pt>
                <c:pt idx="97">
                  <c:v>13.37</c:v>
                </c:pt>
                <c:pt idx="98">
                  <c:v>13.96</c:v>
                </c:pt>
                <c:pt idx="99">
                  <c:v>15.12</c:v>
                </c:pt>
                <c:pt idx="100">
                  <c:v>16.27</c:v>
                </c:pt>
                <c:pt idx="101">
                  <c:v>17.420000000000002</c:v>
                </c:pt>
                <c:pt idx="102">
                  <c:v>18.59</c:v>
                </c:pt>
                <c:pt idx="103">
                  <c:v>19.760000000000002</c:v>
                </c:pt>
                <c:pt idx="104">
                  <c:v>20.95</c:v>
                </c:pt>
                <c:pt idx="105">
                  <c:v>22.14</c:v>
                </c:pt>
                <c:pt idx="106">
                  <c:v>23.34</c:v>
                </c:pt>
                <c:pt idx="107">
                  <c:v>24.55</c:v>
                </c:pt>
                <c:pt idx="108">
                  <c:v>25.75</c:v>
                </c:pt>
                <c:pt idx="109">
                  <c:v>26.94</c:v>
                </c:pt>
                <c:pt idx="110">
                  <c:v>29.31</c:v>
                </c:pt>
                <c:pt idx="111">
                  <c:v>32.200000000000003</c:v>
                </c:pt>
                <c:pt idx="112">
                  <c:v>34.979999999999997</c:v>
                </c:pt>
                <c:pt idx="113">
                  <c:v>37.64</c:v>
                </c:pt>
                <c:pt idx="114">
                  <c:v>40.17</c:v>
                </c:pt>
                <c:pt idx="115">
                  <c:v>42.56</c:v>
                </c:pt>
                <c:pt idx="116">
                  <c:v>44.83</c:v>
                </c:pt>
                <c:pt idx="117">
                  <c:v>46.98</c:v>
                </c:pt>
                <c:pt idx="118">
                  <c:v>49.01</c:v>
                </c:pt>
                <c:pt idx="119">
                  <c:v>52.75</c:v>
                </c:pt>
                <c:pt idx="120">
                  <c:v>56.1</c:v>
                </c:pt>
                <c:pt idx="121">
                  <c:v>59.11</c:v>
                </c:pt>
                <c:pt idx="122">
                  <c:v>61.8</c:v>
                </c:pt>
                <c:pt idx="123">
                  <c:v>64.209999999999994</c:v>
                </c:pt>
                <c:pt idx="124">
                  <c:v>66.37</c:v>
                </c:pt>
                <c:pt idx="125">
                  <c:v>70.03</c:v>
                </c:pt>
                <c:pt idx="126">
                  <c:v>72.97</c:v>
                </c:pt>
                <c:pt idx="127">
                  <c:v>75.34</c:v>
                </c:pt>
                <c:pt idx="128">
                  <c:v>77.260000000000005</c:v>
                </c:pt>
                <c:pt idx="129">
                  <c:v>78.849999999999994</c:v>
                </c:pt>
                <c:pt idx="130">
                  <c:v>80.16</c:v>
                </c:pt>
                <c:pt idx="131">
                  <c:v>81.260000000000005</c:v>
                </c:pt>
                <c:pt idx="132">
                  <c:v>82.19</c:v>
                </c:pt>
                <c:pt idx="133">
                  <c:v>82.98</c:v>
                </c:pt>
                <c:pt idx="134">
                  <c:v>83.64</c:v>
                </c:pt>
                <c:pt idx="135">
                  <c:v>84.21</c:v>
                </c:pt>
                <c:pt idx="136">
                  <c:v>85.11</c:v>
                </c:pt>
                <c:pt idx="137">
                  <c:v>85.89</c:v>
                </c:pt>
                <c:pt idx="138">
                  <c:v>86.4</c:v>
                </c:pt>
                <c:pt idx="139">
                  <c:v>87.53</c:v>
                </c:pt>
                <c:pt idx="140">
                  <c:v>88.22</c:v>
                </c:pt>
                <c:pt idx="141">
                  <c:v>88.27</c:v>
                </c:pt>
                <c:pt idx="142">
                  <c:v>88.24</c:v>
                </c:pt>
                <c:pt idx="143">
                  <c:v>88.14</c:v>
                </c:pt>
                <c:pt idx="144">
                  <c:v>88</c:v>
                </c:pt>
                <c:pt idx="145">
                  <c:v>87.58</c:v>
                </c:pt>
                <c:pt idx="146">
                  <c:v>87.03</c:v>
                </c:pt>
                <c:pt idx="147">
                  <c:v>86.36</c:v>
                </c:pt>
                <c:pt idx="148">
                  <c:v>85.61</c:v>
                </c:pt>
                <c:pt idx="149">
                  <c:v>84.79</c:v>
                </c:pt>
                <c:pt idx="150">
                  <c:v>83.93</c:v>
                </c:pt>
                <c:pt idx="151">
                  <c:v>82.08</c:v>
                </c:pt>
                <c:pt idx="152">
                  <c:v>80.16</c:v>
                </c:pt>
                <c:pt idx="153">
                  <c:v>78.2</c:v>
                </c:pt>
                <c:pt idx="154">
                  <c:v>76.239999999999995</c:v>
                </c:pt>
                <c:pt idx="155">
                  <c:v>74.3</c:v>
                </c:pt>
                <c:pt idx="156">
                  <c:v>72.41</c:v>
                </c:pt>
                <c:pt idx="157">
                  <c:v>70.56</c:v>
                </c:pt>
                <c:pt idx="158">
                  <c:v>68.760000000000005</c:v>
                </c:pt>
                <c:pt idx="159">
                  <c:v>67.03</c:v>
                </c:pt>
                <c:pt idx="160">
                  <c:v>65.36</c:v>
                </c:pt>
                <c:pt idx="161">
                  <c:v>63.75</c:v>
                </c:pt>
                <c:pt idx="162">
                  <c:v>60.73</c:v>
                </c:pt>
                <c:pt idx="163">
                  <c:v>57.29</c:v>
                </c:pt>
                <c:pt idx="164">
                  <c:v>54.2</c:v>
                </c:pt>
                <c:pt idx="165">
                  <c:v>51.43</c:v>
                </c:pt>
                <c:pt idx="166">
                  <c:v>48.94</c:v>
                </c:pt>
                <c:pt idx="167">
                  <c:v>46.71</c:v>
                </c:pt>
                <c:pt idx="168">
                  <c:v>44.71</c:v>
                </c:pt>
                <c:pt idx="169">
                  <c:v>42.91</c:v>
                </c:pt>
                <c:pt idx="170">
                  <c:v>41.28</c:v>
                </c:pt>
                <c:pt idx="171">
                  <c:v>38.369999999999997</c:v>
                </c:pt>
                <c:pt idx="172">
                  <c:v>35.89</c:v>
                </c:pt>
                <c:pt idx="173">
                  <c:v>33.74</c:v>
                </c:pt>
                <c:pt idx="174">
                  <c:v>31.88</c:v>
                </c:pt>
                <c:pt idx="175">
                  <c:v>30.23</c:v>
                </c:pt>
                <c:pt idx="176">
                  <c:v>28.77</c:v>
                </c:pt>
                <c:pt idx="177">
                  <c:v>26.3</c:v>
                </c:pt>
                <c:pt idx="178">
                  <c:v>24.28</c:v>
                </c:pt>
                <c:pt idx="179">
                  <c:v>22.6</c:v>
                </c:pt>
                <c:pt idx="180">
                  <c:v>21.18</c:v>
                </c:pt>
                <c:pt idx="181">
                  <c:v>19.97</c:v>
                </c:pt>
                <c:pt idx="182">
                  <c:v>18.920000000000002</c:v>
                </c:pt>
                <c:pt idx="183">
                  <c:v>18</c:v>
                </c:pt>
                <c:pt idx="184">
                  <c:v>17.18</c:v>
                </c:pt>
                <c:pt idx="185">
                  <c:v>16.46</c:v>
                </c:pt>
                <c:pt idx="186">
                  <c:v>15.82</c:v>
                </c:pt>
                <c:pt idx="187">
                  <c:v>15.23</c:v>
                </c:pt>
                <c:pt idx="188">
                  <c:v>14.23</c:v>
                </c:pt>
                <c:pt idx="189">
                  <c:v>13.19</c:v>
                </c:pt>
                <c:pt idx="190">
                  <c:v>12.35</c:v>
                </c:pt>
                <c:pt idx="191">
                  <c:v>11.65</c:v>
                </c:pt>
                <c:pt idx="192">
                  <c:v>11.06</c:v>
                </c:pt>
                <c:pt idx="193">
                  <c:v>10.55</c:v>
                </c:pt>
                <c:pt idx="194">
                  <c:v>10.119999999999999</c:v>
                </c:pt>
                <c:pt idx="195">
                  <c:v>9.7360000000000007</c:v>
                </c:pt>
                <c:pt idx="196">
                  <c:v>9.4030000000000005</c:v>
                </c:pt>
                <c:pt idx="197">
                  <c:v>8.8450000000000006</c:v>
                </c:pt>
                <c:pt idx="198">
                  <c:v>8.3979999999999997</c:v>
                </c:pt>
                <c:pt idx="199">
                  <c:v>8.032</c:v>
                </c:pt>
                <c:pt idx="200">
                  <c:v>7.7279999999999998</c:v>
                </c:pt>
                <c:pt idx="201">
                  <c:v>7.4729999999999999</c:v>
                </c:pt>
                <c:pt idx="202">
                  <c:v>7.2549999999999999</c:v>
                </c:pt>
                <c:pt idx="203">
                  <c:v>6.9059999999999997</c:v>
                </c:pt>
                <c:pt idx="204">
                  <c:v>6.641</c:v>
                </c:pt>
                <c:pt idx="205">
                  <c:v>6.4349999999999996</c:v>
                </c:pt>
                <c:pt idx="206">
                  <c:v>6.2709999999999999</c:v>
                </c:pt>
                <c:pt idx="207">
                  <c:v>6.14</c:v>
                </c:pt>
                <c:pt idx="208">
                  <c:v>6.0430000000000001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96-4551-8F55-23643B28E95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srim129Xe_Mylar!$D$20:$D$228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srim129Xe_Mylar!$F$20:$F$228</c:f>
              <c:numCache>
                <c:formatCode>0.000E+00</c:formatCode>
                <c:ptCount val="209"/>
                <c:pt idx="0">
                  <c:v>2.9750000000000001</c:v>
                </c:pt>
                <c:pt idx="1">
                  <c:v>3.0830000000000002</c:v>
                </c:pt>
                <c:pt idx="2">
                  <c:v>3.1859999999999999</c:v>
                </c:pt>
                <c:pt idx="3">
                  <c:v>3.2850000000000001</c:v>
                </c:pt>
                <c:pt idx="4">
                  <c:v>3.38</c:v>
                </c:pt>
                <c:pt idx="5">
                  <c:v>3.4710000000000001</c:v>
                </c:pt>
                <c:pt idx="6">
                  <c:v>3.6429999999999998</c:v>
                </c:pt>
                <c:pt idx="7">
                  <c:v>3.843</c:v>
                </c:pt>
                <c:pt idx="8">
                  <c:v>4.0279999999999996</c:v>
                </c:pt>
                <c:pt idx="9">
                  <c:v>4.1989999999999998</c:v>
                </c:pt>
                <c:pt idx="10">
                  <c:v>4.3600000000000003</c:v>
                </c:pt>
                <c:pt idx="11">
                  <c:v>4.5119999999999996</c:v>
                </c:pt>
                <c:pt idx="12">
                  <c:v>4.6539999999999999</c:v>
                </c:pt>
                <c:pt idx="13">
                  <c:v>4.79</c:v>
                </c:pt>
                <c:pt idx="14">
                  <c:v>4.9180000000000001</c:v>
                </c:pt>
                <c:pt idx="15">
                  <c:v>5.157</c:v>
                </c:pt>
                <c:pt idx="16">
                  <c:v>5.3760000000000003</c:v>
                </c:pt>
                <c:pt idx="17">
                  <c:v>5.5780000000000003</c:v>
                </c:pt>
                <c:pt idx="18">
                  <c:v>5.7649999999999997</c:v>
                </c:pt>
                <c:pt idx="19">
                  <c:v>5.9390000000000001</c:v>
                </c:pt>
                <c:pt idx="20">
                  <c:v>6.1029999999999998</c:v>
                </c:pt>
                <c:pt idx="21">
                  <c:v>6.4009999999999998</c:v>
                </c:pt>
                <c:pt idx="22">
                  <c:v>6.6669999999999998</c:v>
                </c:pt>
                <c:pt idx="23">
                  <c:v>6.9080000000000004</c:v>
                </c:pt>
                <c:pt idx="24">
                  <c:v>7.1269999999999998</c:v>
                </c:pt>
                <c:pt idx="25">
                  <c:v>7.3280000000000003</c:v>
                </c:pt>
                <c:pt idx="26">
                  <c:v>7.5140000000000002</c:v>
                </c:pt>
                <c:pt idx="27">
                  <c:v>7.6849999999999996</c:v>
                </c:pt>
                <c:pt idx="28">
                  <c:v>7.8449999999999998</c:v>
                </c:pt>
                <c:pt idx="29">
                  <c:v>7.9939999999999998</c:v>
                </c:pt>
                <c:pt idx="30">
                  <c:v>8.1340000000000003</c:v>
                </c:pt>
                <c:pt idx="31">
                  <c:v>8.2650000000000006</c:v>
                </c:pt>
                <c:pt idx="32">
                  <c:v>8.5050000000000008</c:v>
                </c:pt>
                <c:pt idx="33">
                  <c:v>8.7710000000000008</c:v>
                </c:pt>
                <c:pt idx="34">
                  <c:v>9.0039999999999996</c:v>
                </c:pt>
                <c:pt idx="35">
                  <c:v>9.2119999999999997</c:v>
                </c:pt>
                <c:pt idx="36">
                  <c:v>9.3979999999999997</c:v>
                </c:pt>
                <c:pt idx="37">
                  <c:v>9.5649999999999995</c:v>
                </c:pt>
                <c:pt idx="38">
                  <c:v>9.7159999999999993</c:v>
                </c:pt>
                <c:pt idx="39">
                  <c:v>9.8539999999999992</c:v>
                </c:pt>
                <c:pt idx="40">
                  <c:v>9.98</c:v>
                </c:pt>
                <c:pt idx="41">
                  <c:v>10.199999999999999</c:v>
                </c:pt>
                <c:pt idx="42">
                  <c:v>10.39</c:v>
                </c:pt>
                <c:pt idx="43">
                  <c:v>10.55</c:v>
                </c:pt>
                <c:pt idx="44">
                  <c:v>10.69</c:v>
                </c:pt>
                <c:pt idx="45">
                  <c:v>10.81</c:v>
                </c:pt>
                <c:pt idx="46">
                  <c:v>10.91</c:v>
                </c:pt>
                <c:pt idx="47">
                  <c:v>11.08</c:v>
                </c:pt>
                <c:pt idx="48">
                  <c:v>11.21</c:v>
                </c:pt>
                <c:pt idx="49">
                  <c:v>11.31</c:v>
                </c:pt>
                <c:pt idx="50">
                  <c:v>11.39</c:v>
                </c:pt>
                <c:pt idx="51">
                  <c:v>11.44</c:v>
                </c:pt>
                <c:pt idx="52">
                  <c:v>11.48</c:v>
                </c:pt>
                <c:pt idx="53">
                  <c:v>11.51</c:v>
                </c:pt>
                <c:pt idx="54">
                  <c:v>11.52</c:v>
                </c:pt>
                <c:pt idx="55">
                  <c:v>11.53</c:v>
                </c:pt>
                <c:pt idx="56">
                  <c:v>11.53</c:v>
                </c:pt>
                <c:pt idx="57">
                  <c:v>11.52</c:v>
                </c:pt>
                <c:pt idx="58">
                  <c:v>11.49</c:v>
                </c:pt>
                <c:pt idx="59">
                  <c:v>11.43</c:v>
                </c:pt>
                <c:pt idx="60">
                  <c:v>11.35</c:v>
                </c:pt>
                <c:pt idx="61">
                  <c:v>11.26</c:v>
                </c:pt>
                <c:pt idx="62">
                  <c:v>11.16</c:v>
                </c:pt>
                <c:pt idx="63">
                  <c:v>11.06</c:v>
                </c:pt>
                <c:pt idx="64">
                  <c:v>10.95</c:v>
                </c:pt>
                <c:pt idx="65">
                  <c:v>10.84</c:v>
                </c:pt>
                <c:pt idx="66">
                  <c:v>10.73</c:v>
                </c:pt>
                <c:pt idx="67">
                  <c:v>10.51</c:v>
                </c:pt>
                <c:pt idx="68">
                  <c:v>10.29</c:v>
                </c:pt>
                <c:pt idx="69">
                  <c:v>10.08</c:v>
                </c:pt>
                <c:pt idx="70">
                  <c:v>9.8719999999999999</c:v>
                </c:pt>
                <c:pt idx="71">
                  <c:v>9.673</c:v>
                </c:pt>
                <c:pt idx="72">
                  <c:v>9.4809999999999999</c:v>
                </c:pt>
                <c:pt idx="73">
                  <c:v>9.1210000000000004</c:v>
                </c:pt>
                <c:pt idx="74">
                  <c:v>8.7880000000000003</c:v>
                </c:pt>
                <c:pt idx="75">
                  <c:v>8.4809999999999999</c:v>
                </c:pt>
                <c:pt idx="76">
                  <c:v>8.1980000000000004</c:v>
                </c:pt>
                <c:pt idx="77">
                  <c:v>7.9349999999999996</c:v>
                </c:pt>
                <c:pt idx="78">
                  <c:v>7.6909999999999998</c:v>
                </c:pt>
                <c:pt idx="79">
                  <c:v>7.4649999999999999</c:v>
                </c:pt>
                <c:pt idx="80">
                  <c:v>7.2530000000000001</c:v>
                </c:pt>
                <c:pt idx="81">
                  <c:v>7.0549999999999997</c:v>
                </c:pt>
                <c:pt idx="82">
                  <c:v>6.87</c:v>
                </c:pt>
                <c:pt idx="83">
                  <c:v>6.6950000000000003</c:v>
                </c:pt>
                <c:pt idx="84">
                  <c:v>6.3760000000000003</c:v>
                </c:pt>
                <c:pt idx="85">
                  <c:v>6.024</c:v>
                </c:pt>
                <c:pt idx="86">
                  <c:v>5.7149999999999999</c:v>
                </c:pt>
                <c:pt idx="87">
                  <c:v>5.4420000000000002</c:v>
                </c:pt>
                <c:pt idx="88">
                  <c:v>5.1970000000000001</c:v>
                </c:pt>
                <c:pt idx="89">
                  <c:v>4.9770000000000003</c:v>
                </c:pt>
                <c:pt idx="90">
                  <c:v>4.7779999999999996</c:v>
                </c:pt>
                <c:pt idx="91">
                  <c:v>4.5960000000000001</c:v>
                </c:pt>
                <c:pt idx="92">
                  <c:v>4.43</c:v>
                </c:pt>
                <c:pt idx="93">
                  <c:v>4.1369999999999996</c:v>
                </c:pt>
                <c:pt idx="94">
                  <c:v>3.8849999999999998</c:v>
                </c:pt>
                <c:pt idx="95">
                  <c:v>3.6669999999999998</c:v>
                </c:pt>
                <c:pt idx="96">
                  <c:v>3.4750000000000001</c:v>
                </c:pt>
                <c:pt idx="97">
                  <c:v>3.3039999999999998</c:v>
                </c:pt>
                <c:pt idx="98">
                  <c:v>3.1520000000000001</c:v>
                </c:pt>
                <c:pt idx="99">
                  <c:v>2.8919999999999999</c:v>
                </c:pt>
                <c:pt idx="100">
                  <c:v>2.6760000000000002</c:v>
                </c:pt>
                <c:pt idx="101">
                  <c:v>2.4940000000000002</c:v>
                </c:pt>
                <c:pt idx="102">
                  <c:v>2.3370000000000002</c:v>
                </c:pt>
                <c:pt idx="103">
                  <c:v>2.202</c:v>
                </c:pt>
                <c:pt idx="104">
                  <c:v>2.0830000000000002</c:v>
                </c:pt>
                <c:pt idx="105">
                  <c:v>1.978</c:v>
                </c:pt>
                <c:pt idx="106">
                  <c:v>1.8839999999999999</c:v>
                </c:pt>
                <c:pt idx="107">
                  <c:v>1.8</c:v>
                </c:pt>
                <c:pt idx="108">
                  <c:v>1.7230000000000001</c:v>
                </c:pt>
                <c:pt idx="109">
                  <c:v>1.6539999999999999</c:v>
                </c:pt>
                <c:pt idx="110">
                  <c:v>1.532</c:v>
                </c:pt>
                <c:pt idx="111">
                  <c:v>1.4059999999999999</c:v>
                </c:pt>
                <c:pt idx="112">
                  <c:v>1.3</c:v>
                </c:pt>
                <c:pt idx="113">
                  <c:v>1.2110000000000001</c:v>
                </c:pt>
                <c:pt idx="114">
                  <c:v>1.135</c:v>
                </c:pt>
                <c:pt idx="115">
                  <c:v>1.0680000000000001</c:v>
                </c:pt>
                <c:pt idx="116">
                  <c:v>1.0089999999999999</c:v>
                </c:pt>
                <c:pt idx="117">
                  <c:v>0.95760000000000001</c:v>
                </c:pt>
                <c:pt idx="118">
                  <c:v>0.9113</c:v>
                </c:pt>
                <c:pt idx="119">
                  <c:v>0.83209999999999995</c:v>
                </c:pt>
                <c:pt idx="120">
                  <c:v>0.76659999999999995</c:v>
                </c:pt>
                <c:pt idx="121">
                  <c:v>0.71150000000000002</c:v>
                </c:pt>
                <c:pt idx="122">
                  <c:v>0.66449999999999998</c:v>
                </c:pt>
                <c:pt idx="123">
                  <c:v>0.62370000000000003</c:v>
                </c:pt>
                <c:pt idx="124">
                  <c:v>0.58809999999999996</c:v>
                </c:pt>
                <c:pt idx="125">
                  <c:v>0.52869999999999995</c:v>
                </c:pt>
                <c:pt idx="126">
                  <c:v>0.48099999999999998</c:v>
                </c:pt>
                <c:pt idx="127">
                  <c:v>0.44180000000000003</c:v>
                </c:pt>
                <c:pt idx="128">
                  <c:v>0.40889999999999999</c:v>
                </c:pt>
                <c:pt idx="129">
                  <c:v>0.38100000000000001</c:v>
                </c:pt>
                <c:pt idx="130">
                  <c:v>0.3569</c:v>
                </c:pt>
                <c:pt idx="131">
                  <c:v>0.33579999999999999</c:v>
                </c:pt>
                <c:pt idx="132">
                  <c:v>0.31730000000000003</c:v>
                </c:pt>
                <c:pt idx="133">
                  <c:v>0.3009</c:v>
                </c:pt>
                <c:pt idx="134">
                  <c:v>0.28620000000000001</c:v>
                </c:pt>
                <c:pt idx="135">
                  <c:v>0.27300000000000002</c:v>
                </c:pt>
                <c:pt idx="136">
                  <c:v>0.25009999999999999</c:v>
                </c:pt>
                <c:pt idx="137">
                  <c:v>0.22670000000000001</c:v>
                </c:pt>
                <c:pt idx="138">
                  <c:v>0.20760000000000001</c:v>
                </c:pt>
                <c:pt idx="139">
                  <c:v>0.19170000000000001</c:v>
                </c:pt>
                <c:pt idx="140">
                  <c:v>0.17810000000000001</c:v>
                </c:pt>
                <c:pt idx="141">
                  <c:v>0.16650000000000001</c:v>
                </c:pt>
                <c:pt idx="142">
                  <c:v>0.15640000000000001</c:v>
                </c:pt>
                <c:pt idx="143">
                  <c:v>0.14749999999999999</c:v>
                </c:pt>
                <c:pt idx="144">
                  <c:v>0.13969999999999999</c:v>
                </c:pt>
                <c:pt idx="145">
                  <c:v>0.1263</c:v>
                </c:pt>
                <c:pt idx="146">
                  <c:v>0.11550000000000001</c:v>
                </c:pt>
                <c:pt idx="147">
                  <c:v>0.10639999999999999</c:v>
                </c:pt>
                <c:pt idx="148">
                  <c:v>9.8780000000000007E-2</c:v>
                </c:pt>
                <c:pt idx="149">
                  <c:v>9.2219999999999996E-2</c:v>
                </c:pt>
                <c:pt idx="150">
                  <c:v>8.652E-2</c:v>
                </c:pt>
                <c:pt idx="151">
                  <c:v>7.7109999999999998E-2</c:v>
                </c:pt>
                <c:pt idx="152">
                  <c:v>6.9639999999999994E-2</c:v>
                </c:pt>
                <c:pt idx="153">
                  <c:v>6.3560000000000005E-2</c:v>
                </c:pt>
                <c:pt idx="154">
                  <c:v>5.8500000000000003E-2</c:v>
                </c:pt>
                <c:pt idx="155">
                  <c:v>5.4239999999999997E-2</c:v>
                </c:pt>
                <c:pt idx="156">
                  <c:v>5.058E-2</c:v>
                </c:pt>
                <c:pt idx="157">
                  <c:v>4.7410000000000001E-2</c:v>
                </c:pt>
                <c:pt idx="158">
                  <c:v>4.4630000000000003E-2</c:v>
                </c:pt>
                <c:pt idx="159">
                  <c:v>4.2180000000000002E-2</c:v>
                </c:pt>
                <c:pt idx="160">
                  <c:v>0.04</c:v>
                </c:pt>
                <c:pt idx="161">
                  <c:v>3.8039999999999997E-2</c:v>
                </c:pt>
                <c:pt idx="162">
                  <c:v>3.4680000000000002E-2</c:v>
                </c:pt>
                <c:pt idx="163">
                  <c:v>3.1260000000000003E-2</c:v>
                </c:pt>
                <c:pt idx="164">
                  <c:v>2.8490000000000001E-2</c:v>
                </c:pt>
                <c:pt idx="165">
                  <c:v>2.6190000000000001E-2</c:v>
                </c:pt>
                <c:pt idx="166">
                  <c:v>2.4250000000000001E-2</c:v>
                </c:pt>
                <c:pt idx="167">
                  <c:v>2.2589999999999999E-2</c:v>
                </c:pt>
                <c:pt idx="168">
                  <c:v>2.1149999999999999E-2</c:v>
                </c:pt>
                <c:pt idx="169">
                  <c:v>1.9900000000000001E-2</c:v>
                </c:pt>
                <c:pt idx="170">
                  <c:v>1.8790000000000001E-2</c:v>
                </c:pt>
                <c:pt idx="171">
                  <c:v>1.6920000000000001E-2</c:v>
                </c:pt>
                <c:pt idx="172">
                  <c:v>1.54E-2</c:v>
                </c:pt>
                <c:pt idx="173">
                  <c:v>1.4149999999999999E-2</c:v>
                </c:pt>
                <c:pt idx="174">
                  <c:v>1.3089999999999999E-2</c:v>
                </c:pt>
                <c:pt idx="175">
                  <c:v>1.218E-2</c:v>
                </c:pt>
                <c:pt idx="176">
                  <c:v>1.14E-2</c:v>
                </c:pt>
                <c:pt idx="177">
                  <c:v>1.0120000000000001E-2</c:v>
                </c:pt>
                <c:pt idx="178">
                  <c:v>9.1009999999999997E-3</c:v>
                </c:pt>
                <c:pt idx="179">
                  <c:v>8.2789999999999999E-3</c:v>
                </c:pt>
                <c:pt idx="180">
                  <c:v>7.5979999999999997E-3</c:v>
                </c:pt>
                <c:pt idx="181">
                  <c:v>7.025E-3</c:v>
                </c:pt>
                <c:pt idx="182">
                  <c:v>6.5360000000000001E-3</c:v>
                </c:pt>
                <c:pt idx="183">
                  <c:v>6.1130000000000004E-3</c:v>
                </c:pt>
                <c:pt idx="184">
                  <c:v>5.744E-3</c:v>
                </c:pt>
                <c:pt idx="185">
                  <c:v>5.4190000000000002E-3</c:v>
                </c:pt>
                <c:pt idx="186">
                  <c:v>5.13E-3</c:v>
                </c:pt>
                <c:pt idx="187">
                  <c:v>4.8710000000000003E-3</c:v>
                </c:pt>
                <c:pt idx="188">
                  <c:v>4.4279999999999996E-3</c:v>
                </c:pt>
                <c:pt idx="189">
                  <c:v>3.9789999999999999E-3</c:v>
                </c:pt>
                <c:pt idx="190">
                  <c:v>3.6159999999999999E-3</c:v>
                </c:pt>
                <c:pt idx="191">
                  <c:v>3.3159999999999999E-3</c:v>
                </c:pt>
                <c:pt idx="192">
                  <c:v>3.0639999999999999E-3</c:v>
                </c:pt>
                <c:pt idx="193">
                  <c:v>2.849E-3</c:v>
                </c:pt>
                <c:pt idx="194">
                  <c:v>2.663E-3</c:v>
                </c:pt>
                <c:pt idx="195">
                  <c:v>2.5010000000000002E-3</c:v>
                </c:pt>
                <c:pt idx="196">
                  <c:v>2.3579999999999999E-3</c:v>
                </c:pt>
                <c:pt idx="197">
                  <c:v>2.1180000000000001E-3</c:v>
                </c:pt>
                <c:pt idx="198">
                  <c:v>1.923E-3</c:v>
                </c:pt>
                <c:pt idx="199">
                  <c:v>1.763E-3</c:v>
                </c:pt>
                <c:pt idx="200">
                  <c:v>1.6280000000000001E-3</c:v>
                </c:pt>
                <c:pt idx="201">
                  <c:v>1.513E-3</c:v>
                </c:pt>
                <c:pt idx="202">
                  <c:v>1.4139999999999999E-3</c:v>
                </c:pt>
                <c:pt idx="203">
                  <c:v>1.2509999999999999E-3</c:v>
                </c:pt>
                <c:pt idx="204">
                  <c:v>1.1230000000000001E-3</c:v>
                </c:pt>
                <c:pt idx="205">
                  <c:v>1.0189999999999999E-3</c:v>
                </c:pt>
                <c:pt idx="206">
                  <c:v>9.3380000000000004E-4</c:v>
                </c:pt>
                <c:pt idx="207">
                  <c:v>8.6200000000000003E-4</c:v>
                </c:pt>
                <c:pt idx="208">
                  <c:v>8.0650000000000003E-4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96-4551-8F55-23643B28E95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srim129Xe_Mylar!$D$20:$D$228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srim129Xe_Mylar!$G$20:$G$228</c:f>
              <c:numCache>
                <c:formatCode>0.000E+00</c:formatCode>
                <c:ptCount val="209"/>
                <c:pt idx="0">
                  <c:v>3.198</c:v>
                </c:pt>
                <c:pt idx="1">
                  <c:v>3.3144</c:v>
                </c:pt>
                <c:pt idx="2">
                  <c:v>3.4255</c:v>
                </c:pt>
                <c:pt idx="3">
                  <c:v>3.5324</c:v>
                </c:pt>
                <c:pt idx="4">
                  <c:v>3.6349999999999998</c:v>
                </c:pt>
                <c:pt idx="5">
                  <c:v>3.7334000000000001</c:v>
                </c:pt>
                <c:pt idx="6">
                  <c:v>3.9196</c:v>
                </c:pt>
                <c:pt idx="7">
                  <c:v>4.1364000000000001</c:v>
                </c:pt>
                <c:pt idx="8">
                  <c:v>4.3372999999999999</c:v>
                </c:pt>
                <c:pt idx="9">
                  <c:v>4.5232999999999999</c:v>
                </c:pt>
                <c:pt idx="10">
                  <c:v>4.6988000000000003</c:v>
                </c:pt>
                <c:pt idx="11">
                  <c:v>4.8645999999999994</c:v>
                </c:pt>
                <c:pt idx="12">
                  <c:v>5.0198999999999998</c:v>
                </c:pt>
                <c:pt idx="13">
                  <c:v>5.1688000000000001</c:v>
                </c:pt>
                <c:pt idx="14">
                  <c:v>5.3092000000000006</c:v>
                </c:pt>
                <c:pt idx="15">
                  <c:v>5.5719000000000003</c:v>
                </c:pt>
                <c:pt idx="16">
                  <c:v>5.8134000000000006</c:v>
                </c:pt>
                <c:pt idx="17">
                  <c:v>6.0367000000000006</c:v>
                </c:pt>
                <c:pt idx="18">
                  <c:v>6.2440999999999995</c:v>
                </c:pt>
                <c:pt idx="19">
                  <c:v>6.4377000000000004</c:v>
                </c:pt>
                <c:pt idx="20">
                  <c:v>6.6204999999999998</c:v>
                </c:pt>
                <c:pt idx="21">
                  <c:v>6.9542000000000002</c:v>
                </c:pt>
                <c:pt idx="22">
                  <c:v>7.2538</c:v>
                </c:pt>
                <c:pt idx="23">
                  <c:v>7.5265000000000004</c:v>
                </c:pt>
                <c:pt idx="24">
                  <c:v>7.7756999999999996</c:v>
                </c:pt>
                <c:pt idx="25">
                  <c:v>8.0054999999999996</c:v>
                </c:pt>
                <c:pt idx="26">
                  <c:v>8.2192000000000007</c:v>
                </c:pt>
                <c:pt idx="27">
                  <c:v>8.4168000000000003</c:v>
                </c:pt>
                <c:pt idx="28">
                  <c:v>8.6024999999999991</c:v>
                </c:pt>
                <c:pt idx="29">
                  <c:v>8.7763999999999989</c:v>
                </c:pt>
                <c:pt idx="30">
                  <c:v>8.9404000000000003</c:v>
                </c:pt>
                <c:pt idx="31">
                  <c:v>9.0948000000000011</c:v>
                </c:pt>
                <c:pt idx="32">
                  <c:v>9.3797000000000015</c:v>
                </c:pt>
                <c:pt idx="33">
                  <c:v>9.6988000000000003</c:v>
                </c:pt>
                <c:pt idx="34">
                  <c:v>9.9819999999999993</c:v>
                </c:pt>
                <c:pt idx="35">
                  <c:v>10.238</c:v>
                </c:pt>
                <c:pt idx="36">
                  <c:v>10.468999999999999</c:v>
                </c:pt>
                <c:pt idx="37">
                  <c:v>10.68</c:v>
                </c:pt>
                <c:pt idx="38">
                  <c:v>10.872999999999999</c:v>
                </c:pt>
                <c:pt idx="39">
                  <c:v>11.052</c:v>
                </c:pt>
                <c:pt idx="40">
                  <c:v>11.217000000000001</c:v>
                </c:pt>
                <c:pt idx="41">
                  <c:v>11.511999999999999</c:v>
                </c:pt>
                <c:pt idx="42">
                  <c:v>11.773</c:v>
                </c:pt>
                <c:pt idx="43">
                  <c:v>12.001000000000001</c:v>
                </c:pt>
                <c:pt idx="44">
                  <c:v>12.205</c:v>
                </c:pt>
                <c:pt idx="45">
                  <c:v>12.387</c:v>
                </c:pt>
                <c:pt idx="46">
                  <c:v>12.545999999999999</c:v>
                </c:pt>
                <c:pt idx="47">
                  <c:v>12.829000000000001</c:v>
                </c:pt>
                <c:pt idx="48">
                  <c:v>13.066000000000001</c:v>
                </c:pt>
                <c:pt idx="49">
                  <c:v>13.266</c:v>
                </c:pt>
                <c:pt idx="50">
                  <c:v>13.441000000000001</c:v>
                </c:pt>
                <c:pt idx="51">
                  <c:v>13.582999999999998</c:v>
                </c:pt>
                <c:pt idx="52">
                  <c:v>13.71</c:v>
                </c:pt>
                <c:pt idx="53">
                  <c:v>13.824</c:v>
                </c:pt>
                <c:pt idx="54">
                  <c:v>13.916</c:v>
                </c:pt>
                <c:pt idx="55">
                  <c:v>14.004</c:v>
                </c:pt>
                <c:pt idx="56">
                  <c:v>14.079999999999998</c:v>
                </c:pt>
                <c:pt idx="57">
                  <c:v>14.144</c:v>
                </c:pt>
                <c:pt idx="58">
                  <c:v>14.256</c:v>
                </c:pt>
                <c:pt idx="59">
                  <c:v>14.364000000000001</c:v>
                </c:pt>
                <c:pt idx="60">
                  <c:v>14.443</c:v>
                </c:pt>
                <c:pt idx="61">
                  <c:v>14.430999999999999</c:v>
                </c:pt>
                <c:pt idx="62">
                  <c:v>14.388999999999999</c:v>
                </c:pt>
                <c:pt idx="63">
                  <c:v>14.358000000000001</c:v>
                </c:pt>
                <c:pt idx="64">
                  <c:v>14.323</c:v>
                </c:pt>
                <c:pt idx="65">
                  <c:v>14.29</c:v>
                </c:pt>
                <c:pt idx="66">
                  <c:v>14.258000000000001</c:v>
                </c:pt>
                <c:pt idx="67">
                  <c:v>14.192</c:v>
                </c:pt>
                <c:pt idx="68">
                  <c:v>14.119</c:v>
                </c:pt>
                <c:pt idx="69">
                  <c:v>14.05</c:v>
                </c:pt>
                <c:pt idx="70">
                  <c:v>13.977</c:v>
                </c:pt>
                <c:pt idx="71">
                  <c:v>13.908999999999999</c:v>
                </c:pt>
                <c:pt idx="72">
                  <c:v>13.844000000000001</c:v>
                </c:pt>
                <c:pt idx="73">
                  <c:v>13.728000000000002</c:v>
                </c:pt>
                <c:pt idx="74">
                  <c:v>13.629999999999999</c:v>
                </c:pt>
                <c:pt idx="75">
                  <c:v>13.552</c:v>
                </c:pt>
                <c:pt idx="76">
                  <c:v>13.491</c:v>
                </c:pt>
                <c:pt idx="77">
                  <c:v>13.443999999999999</c:v>
                </c:pt>
                <c:pt idx="78">
                  <c:v>13.41</c:v>
                </c:pt>
                <c:pt idx="79">
                  <c:v>13.388</c:v>
                </c:pt>
                <c:pt idx="80">
                  <c:v>13.375</c:v>
                </c:pt>
                <c:pt idx="81">
                  <c:v>13.370000000000001</c:v>
                </c:pt>
                <c:pt idx="82">
                  <c:v>13.373999999999999</c:v>
                </c:pt>
                <c:pt idx="83">
                  <c:v>13.384</c:v>
                </c:pt>
                <c:pt idx="84">
                  <c:v>13.425000000000001</c:v>
                </c:pt>
                <c:pt idx="85">
                  <c:v>13.509</c:v>
                </c:pt>
                <c:pt idx="86">
                  <c:v>13.622</c:v>
                </c:pt>
                <c:pt idx="87">
                  <c:v>13.76</c:v>
                </c:pt>
                <c:pt idx="88">
                  <c:v>13.914000000000001</c:v>
                </c:pt>
                <c:pt idx="89">
                  <c:v>14.082000000000001</c:v>
                </c:pt>
                <c:pt idx="90">
                  <c:v>14.259999999999998</c:v>
                </c:pt>
                <c:pt idx="91">
                  <c:v>14.444000000000001</c:v>
                </c:pt>
                <c:pt idx="92">
                  <c:v>14.629999999999999</c:v>
                </c:pt>
                <c:pt idx="93">
                  <c:v>15.027000000000001</c:v>
                </c:pt>
                <c:pt idx="94">
                  <c:v>15.424999999999999</c:v>
                </c:pt>
                <c:pt idx="95">
                  <c:v>15.837</c:v>
                </c:pt>
                <c:pt idx="96">
                  <c:v>16.254999999999999</c:v>
                </c:pt>
                <c:pt idx="97">
                  <c:v>16.673999999999999</c:v>
                </c:pt>
                <c:pt idx="98">
                  <c:v>17.112000000000002</c:v>
                </c:pt>
                <c:pt idx="99">
                  <c:v>18.012</c:v>
                </c:pt>
                <c:pt idx="100">
                  <c:v>18.945999999999998</c:v>
                </c:pt>
                <c:pt idx="101">
                  <c:v>19.914000000000001</c:v>
                </c:pt>
                <c:pt idx="102">
                  <c:v>20.927</c:v>
                </c:pt>
                <c:pt idx="103">
                  <c:v>21.962000000000003</c:v>
                </c:pt>
                <c:pt idx="104">
                  <c:v>23.033000000000001</c:v>
                </c:pt>
                <c:pt idx="105">
                  <c:v>24.118000000000002</c:v>
                </c:pt>
                <c:pt idx="106">
                  <c:v>25.224</c:v>
                </c:pt>
                <c:pt idx="107">
                  <c:v>26.35</c:v>
                </c:pt>
                <c:pt idx="108">
                  <c:v>27.472999999999999</c:v>
                </c:pt>
                <c:pt idx="109">
                  <c:v>28.594000000000001</c:v>
                </c:pt>
                <c:pt idx="110">
                  <c:v>30.841999999999999</c:v>
                </c:pt>
                <c:pt idx="111">
                  <c:v>33.606000000000002</c:v>
                </c:pt>
                <c:pt idx="112">
                  <c:v>36.279999999999994</c:v>
                </c:pt>
                <c:pt idx="113">
                  <c:v>38.850999999999999</c:v>
                </c:pt>
                <c:pt idx="114">
                  <c:v>41.305</c:v>
                </c:pt>
                <c:pt idx="115">
                  <c:v>43.628</c:v>
                </c:pt>
                <c:pt idx="116">
                  <c:v>45.838999999999999</c:v>
                </c:pt>
                <c:pt idx="117">
                  <c:v>47.937599999999996</c:v>
                </c:pt>
                <c:pt idx="118">
                  <c:v>49.921299999999995</c:v>
                </c:pt>
                <c:pt idx="119">
                  <c:v>53.582099999999997</c:v>
                </c:pt>
                <c:pt idx="120">
                  <c:v>56.866599999999998</c:v>
                </c:pt>
                <c:pt idx="121">
                  <c:v>59.8215</c:v>
                </c:pt>
                <c:pt idx="122">
                  <c:v>62.464499999999994</c:v>
                </c:pt>
                <c:pt idx="123">
                  <c:v>64.833699999999993</c:v>
                </c:pt>
                <c:pt idx="124">
                  <c:v>66.958100000000002</c:v>
                </c:pt>
                <c:pt idx="125">
                  <c:v>70.558700000000002</c:v>
                </c:pt>
                <c:pt idx="126">
                  <c:v>73.450999999999993</c:v>
                </c:pt>
                <c:pt idx="127">
                  <c:v>75.781800000000004</c:v>
                </c:pt>
                <c:pt idx="128">
                  <c:v>77.668900000000008</c:v>
                </c:pt>
                <c:pt idx="129">
                  <c:v>79.230999999999995</c:v>
                </c:pt>
                <c:pt idx="130">
                  <c:v>80.516899999999993</c:v>
                </c:pt>
                <c:pt idx="131">
                  <c:v>81.595800000000011</c:v>
                </c:pt>
                <c:pt idx="132">
                  <c:v>82.507300000000001</c:v>
                </c:pt>
                <c:pt idx="133">
                  <c:v>83.280900000000003</c:v>
                </c:pt>
                <c:pt idx="134">
                  <c:v>83.926199999999994</c:v>
                </c:pt>
                <c:pt idx="135">
                  <c:v>84.48299999999999</c:v>
                </c:pt>
                <c:pt idx="136">
                  <c:v>85.360100000000003</c:v>
                </c:pt>
                <c:pt idx="137">
                  <c:v>86.116699999999994</c:v>
                </c:pt>
                <c:pt idx="138">
                  <c:v>86.607600000000005</c:v>
                </c:pt>
                <c:pt idx="139">
                  <c:v>87.721699999999998</c:v>
                </c:pt>
                <c:pt idx="140">
                  <c:v>88.398099999999999</c:v>
                </c:pt>
                <c:pt idx="141">
                  <c:v>88.436499999999995</c:v>
                </c:pt>
                <c:pt idx="142">
                  <c:v>88.3964</c:v>
                </c:pt>
                <c:pt idx="143">
                  <c:v>88.287499999999994</c:v>
                </c:pt>
                <c:pt idx="144">
                  <c:v>88.139700000000005</c:v>
                </c:pt>
                <c:pt idx="145">
                  <c:v>87.706299999999999</c:v>
                </c:pt>
                <c:pt idx="146">
                  <c:v>87.145499999999998</c:v>
                </c:pt>
                <c:pt idx="147">
                  <c:v>86.466399999999993</c:v>
                </c:pt>
                <c:pt idx="148">
                  <c:v>85.708780000000004</c:v>
                </c:pt>
                <c:pt idx="149">
                  <c:v>84.882220000000004</c:v>
                </c:pt>
                <c:pt idx="150">
                  <c:v>84.01652</c:v>
                </c:pt>
                <c:pt idx="151">
                  <c:v>82.157110000000003</c:v>
                </c:pt>
                <c:pt idx="152">
                  <c:v>80.229640000000003</c:v>
                </c:pt>
                <c:pt idx="153">
                  <c:v>78.263559999999998</c:v>
                </c:pt>
                <c:pt idx="154">
                  <c:v>76.29849999999999</c:v>
                </c:pt>
                <c:pt idx="155">
                  <c:v>74.35423999999999</c:v>
                </c:pt>
                <c:pt idx="156">
                  <c:v>72.460579999999993</c:v>
                </c:pt>
                <c:pt idx="157">
                  <c:v>70.607410000000002</c:v>
                </c:pt>
                <c:pt idx="158">
                  <c:v>68.804630000000003</c:v>
                </c:pt>
                <c:pt idx="159">
                  <c:v>67.072180000000003</c:v>
                </c:pt>
                <c:pt idx="160">
                  <c:v>65.400000000000006</c:v>
                </c:pt>
                <c:pt idx="161">
                  <c:v>63.788040000000002</c:v>
                </c:pt>
                <c:pt idx="162">
                  <c:v>60.764679999999998</c:v>
                </c:pt>
                <c:pt idx="163">
                  <c:v>57.321260000000002</c:v>
                </c:pt>
                <c:pt idx="164">
                  <c:v>54.228490000000001</c:v>
                </c:pt>
                <c:pt idx="165">
                  <c:v>51.456189999999999</c:v>
                </c:pt>
                <c:pt idx="166">
                  <c:v>48.96425</c:v>
                </c:pt>
                <c:pt idx="167">
                  <c:v>46.732590000000002</c:v>
                </c:pt>
                <c:pt idx="168">
                  <c:v>44.73115</c:v>
                </c:pt>
                <c:pt idx="169">
                  <c:v>42.929899999999996</c:v>
                </c:pt>
                <c:pt idx="170">
                  <c:v>41.298790000000004</c:v>
                </c:pt>
                <c:pt idx="171">
                  <c:v>38.386919999999996</c:v>
                </c:pt>
                <c:pt idx="172">
                  <c:v>35.9054</c:v>
                </c:pt>
                <c:pt idx="173">
                  <c:v>33.754150000000003</c:v>
                </c:pt>
                <c:pt idx="174">
                  <c:v>31.893089999999997</c:v>
                </c:pt>
                <c:pt idx="175">
                  <c:v>30.242180000000001</c:v>
                </c:pt>
                <c:pt idx="176">
                  <c:v>28.781399999999998</c:v>
                </c:pt>
                <c:pt idx="177">
                  <c:v>26.310120000000001</c:v>
                </c:pt>
                <c:pt idx="178">
                  <c:v>24.289101000000002</c:v>
                </c:pt>
                <c:pt idx="179">
                  <c:v>22.608279000000003</c:v>
                </c:pt>
                <c:pt idx="180">
                  <c:v>21.187598000000001</c:v>
                </c:pt>
                <c:pt idx="181">
                  <c:v>19.977024999999998</c:v>
                </c:pt>
                <c:pt idx="182">
                  <c:v>18.926536000000002</c:v>
                </c:pt>
                <c:pt idx="183">
                  <c:v>18.006112999999999</c:v>
                </c:pt>
                <c:pt idx="184">
                  <c:v>17.185744</c:v>
                </c:pt>
                <c:pt idx="185">
                  <c:v>16.465419000000001</c:v>
                </c:pt>
                <c:pt idx="186">
                  <c:v>15.82513</c:v>
                </c:pt>
                <c:pt idx="187">
                  <c:v>15.234871</c:v>
                </c:pt>
                <c:pt idx="188">
                  <c:v>14.234428000000001</c:v>
                </c:pt>
                <c:pt idx="189">
                  <c:v>13.193978999999999</c:v>
                </c:pt>
                <c:pt idx="190">
                  <c:v>12.353615999999999</c:v>
                </c:pt>
                <c:pt idx="191">
                  <c:v>11.653316</c:v>
                </c:pt>
                <c:pt idx="192">
                  <c:v>11.063064000000001</c:v>
                </c:pt>
                <c:pt idx="193">
                  <c:v>10.552849</c:v>
                </c:pt>
                <c:pt idx="194">
                  <c:v>10.122662999999999</c:v>
                </c:pt>
                <c:pt idx="195">
                  <c:v>9.7385010000000012</c:v>
                </c:pt>
                <c:pt idx="196">
                  <c:v>9.4053579999999997</c:v>
                </c:pt>
                <c:pt idx="197">
                  <c:v>8.847118</c:v>
                </c:pt>
                <c:pt idx="198">
                  <c:v>8.3999229999999994</c:v>
                </c:pt>
                <c:pt idx="199">
                  <c:v>8.0337630000000004</c:v>
                </c:pt>
                <c:pt idx="200">
                  <c:v>7.7296279999999999</c:v>
                </c:pt>
                <c:pt idx="201">
                  <c:v>7.474513</c:v>
                </c:pt>
                <c:pt idx="202">
                  <c:v>7.2564139999999995</c:v>
                </c:pt>
                <c:pt idx="203">
                  <c:v>6.9072509999999996</c:v>
                </c:pt>
                <c:pt idx="204">
                  <c:v>6.6421229999999998</c:v>
                </c:pt>
                <c:pt idx="205">
                  <c:v>6.4360189999999999</c:v>
                </c:pt>
                <c:pt idx="206">
                  <c:v>6.2719338000000002</c:v>
                </c:pt>
                <c:pt idx="207">
                  <c:v>6.1408619999999994</c:v>
                </c:pt>
                <c:pt idx="208">
                  <c:v>6.0438065000000005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96-4551-8F55-23643B28E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45392"/>
        <c:axId val="555735200"/>
      </c:scatterChart>
      <c:valAx>
        <c:axId val="5557453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35200"/>
        <c:crosses val="autoZero"/>
        <c:crossBetween val="midCat"/>
        <c:majorUnit val="10"/>
      </c:valAx>
      <c:valAx>
        <c:axId val="55573520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453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5765881993199740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srim129Xe_Mylar!$P$5</c:f>
          <c:strCache>
            <c:ptCount val="1"/>
            <c:pt idx="0">
              <c:v>srim129Xe_Mylar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srim129Xe_Mylar!$D$20:$D$228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srim129Xe_Mylar!$J$20:$J$228</c:f>
              <c:numCache>
                <c:formatCode>0.000</c:formatCode>
                <c:ptCount val="209"/>
                <c:pt idx="0">
                  <c:v>6.0000000000000001E-3</c:v>
                </c:pt>
                <c:pt idx="1">
                  <c:v>6.1999999999999998E-3</c:v>
                </c:pt>
                <c:pt idx="2">
                  <c:v>6.4000000000000003E-3</c:v>
                </c:pt>
                <c:pt idx="3">
                  <c:v>6.6E-3</c:v>
                </c:pt>
                <c:pt idx="4">
                  <c:v>6.8000000000000005E-3</c:v>
                </c:pt>
                <c:pt idx="5">
                  <c:v>6.9000000000000008E-3</c:v>
                </c:pt>
                <c:pt idx="6">
                  <c:v>7.2999999999999992E-3</c:v>
                </c:pt>
                <c:pt idx="7">
                  <c:v>7.7000000000000002E-3</c:v>
                </c:pt>
                <c:pt idx="8">
                  <c:v>8.0999999999999996E-3</c:v>
                </c:pt>
                <c:pt idx="9">
                  <c:v>8.4000000000000012E-3</c:v>
                </c:pt>
                <c:pt idx="10">
                  <c:v>8.7999999999999988E-3</c:v>
                </c:pt>
                <c:pt idx="11">
                  <c:v>9.1000000000000004E-3</c:v>
                </c:pt>
                <c:pt idx="12">
                  <c:v>9.4999999999999998E-3</c:v>
                </c:pt>
                <c:pt idx="13">
                  <c:v>9.7999999999999997E-3</c:v>
                </c:pt>
                <c:pt idx="14">
                  <c:v>1.0100000000000001E-2</c:v>
                </c:pt>
                <c:pt idx="15">
                  <c:v>1.0699999999999999E-2</c:v>
                </c:pt>
                <c:pt idx="16">
                  <c:v>1.1300000000000001E-2</c:v>
                </c:pt>
                <c:pt idx="17">
                  <c:v>1.18E-2</c:v>
                </c:pt>
                <c:pt idx="18">
                  <c:v>1.24E-2</c:v>
                </c:pt>
                <c:pt idx="19">
                  <c:v>1.29E-2</c:v>
                </c:pt>
                <c:pt idx="20">
                  <c:v>1.34E-2</c:v>
                </c:pt>
                <c:pt idx="21">
                  <c:v>1.44E-2</c:v>
                </c:pt>
                <c:pt idx="22">
                  <c:v>1.5299999999999999E-2</c:v>
                </c:pt>
                <c:pt idx="23">
                  <c:v>1.6199999999999999E-2</c:v>
                </c:pt>
                <c:pt idx="24">
                  <c:v>1.7100000000000001E-2</c:v>
                </c:pt>
                <c:pt idx="25">
                  <c:v>1.7899999999999999E-2</c:v>
                </c:pt>
                <c:pt idx="26">
                  <c:v>1.8700000000000001E-2</c:v>
                </c:pt>
                <c:pt idx="27">
                  <c:v>1.95E-2</c:v>
                </c:pt>
                <c:pt idx="28">
                  <c:v>2.0300000000000002E-2</c:v>
                </c:pt>
                <c:pt idx="29">
                  <c:v>2.1100000000000001E-2</c:v>
                </c:pt>
                <c:pt idx="30">
                  <c:v>2.18E-2</c:v>
                </c:pt>
                <c:pt idx="31">
                  <c:v>2.2600000000000002E-2</c:v>
                </c:pt>
                <c:pt idx="32">
                  <c:v>2.4E-2</c:v>
                </c:pt>
                <c:pt idx="33">
                  <c:v>2.58E-2</c:v>
                </c:pt>
                <c:pt idx="34">
                  <c:v>2.7500000000000004E-2</c:v>
                </c:pt>
                <c:pt idx="35">
                  <c:v>2.9099999999999997E-2</c:v>
                </c:pt>
                <c:pt idx="36">
                  <c:v>3.0699999999999998E-2</c:v>
                </c:pt>
                <c:pt idx="37">
                  <c:v>3.2300000000000002E-2</c:v>
                </c:pt>
                <c:pt idx="38">
                  <c:v>3.39E-2</c:v>
                </c:pt>
                <c:pt idx="39">
                  <c:v>3.5400000000000001E-2</c:v>
                </c:pt>
                <c:pt idx="40">
                  <c:v>3.6900000000000002E-2</c:v>
                </c:pt>
                <c:pt idx="41">
                  <c:v>3.9900000000000005E-2</c:v>
                </c:pt>
                <c:pt idx="42">
                  <c:v>4.2799999999999998E-2</c:v>
                </c:pt>
                <c:pt idx="43">
                  <c:v>4.5600000000000002E-2</c:v>
                </c:pt>
                <c:pt idx="44">
                  <c:v>4.8399999999999999E-2</c:v>
                </c:pt>
                <c:pt idx="45">
                  <c:v>5.11E-2</c:v>
                </c:pt>
                <c:pt idx="46">
                  <c:v>5.3900000000000003E-2</c:v>
                </c:pt>
                <c:pt idx="47">
                  <c:v>5.9199999999999996E-2</c:v>
                </c:pt>
                <c:pt idx="48">
                  <c:v>6.4399999999999999E-2</c:v>
                </c:pt>
                <c:pt idx="49">
                  <c:v>6.9599999999999995E-2</c:v>
                </c:pt>
                <c:pt idx="50">
                  <c:v>7.4700000000000003E-2</c:v>
                </c:pt>
                <c:pt idx="51">
                  <c:v>7.9700000000000007E-2</c:v>
                </c:pt>
                <c:pt idx="52">
                  <c:v>8.4699999999999998E-2</c:v>
                </c:pt>
                <c:pt idx="53">
                  <c:v>8.9700000000000002E-2</c:v>
                </c:pt>
                <c:pt idx="54">
                  <c:v>9.459999999999999E-2</c:v>
                </c:pt>
                <c:pt idx="55">
                  <c:v>9.9500000000000005E-2</c:v>
                </c:pt>
                <c:pt idx="56">
                  <c:v>0.10429999999999999</c:v>
                </c:pt>
                <c:pt idx="57">
                  <c:v>0.10920000000000001</c:v>
                </c:pt>
                <c:pt idx="58">
                  <c:v>0.11879999999999999</c:v>
                </c:pt>
                <c:pt idx="59">
                  <c:v>0.1308</c:v>
                </c:pt>
                <c:pt idx="60">
                  <c:v>0.14269999999999999</c:v>
                </c:pt>
                <c:pt idx="61">
                  <c:v>0.15460000000000002</c:v>
                </c:pt>
                <c:pt idx="62">
                  <c:v>0.16650000000000001</c:v>
                </c:pt>
                <c:pt idx="63">
                  <c:v>0.17849999999999999</c:v>
                </c:pt>
                <c:pt idx="64">
                  <c:v>0.1905</c:v>
                </c:pt>
                <c:pt idx="65">
                  <c:v>0.20259999999999997</c:v>
                </c:pt>
                <c:pt idx="66">
                  <c:v>0.21459999999999999</c:v>
                </c:pt>
                <c:pt idx="67">
                  <c:v>0.23889999999999997</c:v>
                </c:pt>
                <c:pt idx="68">
                  <c:v>0.26329999999999998</c:v>
                </c:pt>
                <c:pt idx="69">
                  <c:v>0.28789999999999999</c:v>
                </c:pt>
                <c:pt idx="70">
                  <c:v>0.31259999999999999</c:v>
                </c:pt>
                <c:pt idx="71">
                  <c:v>0.33750000000000002</c:v>
                </c:pt>
                <c:pt idx="72">
                  <c:v>0.36249999999999999</c:v>
                </c:pt>
                <c:pt idx="73">
                  <c:v>0.41289999999999993</c:v>
                </c:pt>
                <c:pt idx="74">
                  <c:v>0.46369999999999995</c:v>
                </c:pt>
                <c:pt idx="75">
                  <c:v>0.51500000000000001</c:v>
                </c:pt>
                <c:pt idx="76">
                  <c:v>0.5665</c:v>
                </c:pt>
                <c:pt idx="77">
                  <c:v>0.61829999999999996</c:v>
                </c:pt>
                <c:pt idx="78">
                  <c:v>0.67030000000000001</c:v>
                </c:pt>
                <c:pt idx="79">
                  <c:v>0.72240000000000004</c:v>
                </c:pt>
                <c:pt idx="80">
                  <c:v>0.77469999999999994</c:v>
                </c:pt>
                <c:pt idx="81">
                  <c:v>0.82699999999999996</c:v>
                </c:pt>
                <c:pt idx="82">
                  <c:v>0.87929999999999997</c:v>
                </c:pt>
                <c:pt idx="83">
                  <c:v>0.93169999999999997</c:v>
                </c:pt>
                <c:pt idx="84" formatCode="0.00">
                  <c:v>1.04</c:v>
                </c:pt>
                <c:pt idx="85" formatCode="0.00">
                  <c:v>1.17</c:v>
                </c:pt>
                <c:pt idx="86" formatCode="0.00">
                  <c:v>1.3</c:v>
                </c:pt>
                <c:pt idx="87" formatCode="0.00">
                  <c:v>1.42</c:v>
                </c:pt>
                <c:pt idx="88" formatCode="0.00">
                  <c:v>1.55</c:v>
                </c:pt>
                <c:pt idx="89" formatCode="0.00">
                  <c:v>1.68</c:v>
                </c:pt>
                <c:pt idx="90" formatCode="0.00">
                  <c:v>1.8</c:v>
                </c:pt>
                <c:pt idx="91" formatCode="0.00">
                  <c:v>1.92</c:v>
                </c:pt>
                <c:pt idx="92" formatCode="0.00">
                  <c:v>2.0499999999999998</c:v>
                </c:pt>
                <c:pt idx="93" formatCode="0.00">
                  <c:v>2.2799999999999998</c:v>
                </c:pt>
                <c:pt idx="94" formatCode="0.00">
                  <c:v>2.52</c:v>
                </c:pt>
                <c:pt idx="95" formatCode="0.00">
                  <c:v>2.74</c:v>
                </c:pt>
                <c:pt idx="96" formatCode="0.00">
                  <c:v>2.96</c:v>
                </c:pt>
                <c:pt idx="97" formatCode="0.00">
                  <c:v>3.18</c:v>
                </c:pt>
                <c:pt idx="98" formatCode="0.00">
                  <c:v>3.39</c:v>
                </c:pt>
                <c:pt idx="99" formatCode="0.00">
                  <c:v>3.79</c:v>
                </c:pt>
                <c:pt idx="100" formatCode="0.00">
                  <c:v>4.18</c:v>
                </c:pt>
                <c:pt idx="101" formatCode="0.00">
                  <c:v>4.54</c:v>
                </c:pt>
                <c:pt idx="102" formatCode="0.00">
                  <c:v>4.8899999999999997</c:v>
                </c:pt>
                <c:pt idx="103" formatCode="0.00">
                  <c:v>5.22</c:v>
                </c:pt>
                <c:pt idx="104" formatCode="0.00">
                  <c:v>5.54</c:v>
                </c:pt>
                <c:pt idx="105" formatCode="0.00">
                  <c:v>5.84</c:v>
                </c:pt>
                <c:pt idx="106" formatCode="0.00">
                  <c:v>6.13</c:v>
                </c:pt>
                <c:pt idx="107" formatCode="0.00">
                  <c:v>6.4</c:v>
                </c:pt>
                <c:pt idx="108" formatCode="0.00">
                  <c:v>6.67</c:v>
                </c:pt>
                <c:pt idx="109" formatCode="0.00">
                  <c:v>6.92</c:v>
                </c:pt>
                <c:pt idx="110" formatCode="0.00">
                  <c:v>7.4</c:v>
                </c:pt>
                <c:pt idx="111" formatCode="0.00">
                  <c:v>7.96</c:v>
                </c:pt>
                <c:pt idx="112" formatCode="0.00">
                  <c:v>8.4700000000000006</c:v>
                </c:pt>
                <c:pt idx="113" formatCode="0.00">
                  <c:v>8.94</c:v>
                </c:pt>
                <c:pt idx="114" formatCode="0.00">
                  <c:v>9.39</c:v>
                </c:pt>
                <c:pt idx="115" formatCode="0.00">
                  <c:v>9.81</c:v>
                </c:pt>
                <c:pt idx="116" formatCode="0.00">
                  <c:v>10.210000000000001</c:v>
                </c:pt>
                <c:pt idx="117" formatCode="0.00">
                  <c:v>10.59</c:v>
                </c:pt>
                <c:pt idx="118" formatCode="0.00">
                  <c:v>10.95</c:v>
                </c:pt>
                <c:pt idx="119" formatCode="0.00">
                  <c:v>11.64</c:v>
                </c:pt>
                <c:pt idx="120" formatCode="0.00">
                  <c:v>12.29</c:v>
                </c:pt>
                <c:pt idx="121" formatCode="0.00">
                  <c:v>12.9</c:v>
                </c:pt>
                <c:pt idx="122" formatCode="0.00">
                  <c:v>13.49</c:v>
                </c:pt>
                <c:pt idx="123" formatCode="0.00">
                  <c:v>14.05</c:v>
                </c:pt>
                <c:pt idx="124" formatCode="0.00">
                  <c:v>14.59</c:v>
                </c:pt>
                <c:pt idx="125" formatCode="0.00">
                  <c:v>15.63</c:v>
                </c:pt>
                <c:pt idx="126" formatCode="0.00">
                  <c:v>16.62</c:v>
                </c:pt>
                <c:pt idx="127" formatCode="0.00">
                  <c:v>17.579999999999998</c:v>
                </c:pt>
                <c:pt idx="128" formatCode="0.00">
                  <c:v>18.52</c:v>
                </c:pt>
                <c:pt idx="129" formatCode="0.00">
                  <c:v>19.43</c:v>
                </c:pt>
                <c:pt idx="130" formatCode="0.00">
                  <c:v>20.32</c:v>
                </c:pt>
                <c:pt idx="131" formatCode="0.00">
                  <c:v>21.21</c:v>
                </c:pt>
                <c:pt idx="132" formatCode="0.00">
                  <c:v>22.08</c:v>
                </c:pt>
                <c:pt idx="133" formatCode="0.00">
                  <c:v>22.94</c:v>
                </c:pt>
                <c:pt idx="134" formatCode="0.00">
                  <c:v>23.8</c:v>
                </c:pt>
                <c:pt idx="135" formatCode="0.00">
                  <c:v>24.65</c:v>
                </c:pt>
                <c:pt idx="136" formatCode="0.00">
                  <c:v>26.33</c:v>
                </c:pt>
                <c:pt idx="137" formatCode="0.00">
                  <c:v>28.42</c:v>
                </c:pt>
                <c:pt idx="138" formatCode="0.00">
                  <c:v>30.49</c:v>
                </c:pt>
                <c:pt idx="139" formatCode="0.00">
                  <c:v>32.54</c:v>
                </c:pt>
                <c:pt idx="140" formatCode="0.00">
                  <c:v>34.57</c:v>
                </c:pt>
                <c:pt idx="141" formatCode="0.00">
                  <c:v>36.6</c:v>
                </c:pt>
                <c:pt idx="142" formatCode="0.00">
                  <c:v>38.619999999999997</c:v>
                </c:pt>
                <c:pt idx="143" formatCode="0.00">
                  <c:v>40.65</c:v>
                </c:pt>
                <c:pt idx="144" formatCode="0.00">
                  <c:v>42.68</c:v>
                </c:pt>
                <c:pt idx="145" formatCode="0.00">
                  <c:v>46.75</c:v>
                </c:pt>
                <c:pt idx="146" formatCode="0.00">
                  <c:v>50.84</c:v>
                </c:pt>
                <c:pt idx="147" formatCode="0.00">
                  <c:v>54.96</c:v>
                </c:pt>
                <c:pt idx="148" formatCode="0.00">
                  <c:v>59.12</c:v>
                </c:pt>
                <c:pt idx="149" formatCode="0.00">
                  <c:v>63.32</c:v>
                </c:pt>
                <c:pt idx="150" formatCode="0.00">
                  <c:v>67.56</c:v>
                </c:pt>
                <c:pt idx="151" formatCode="0.00">
                  <c:v>76.17</c:v>
                </c:pt>
                <c:pt idx="152" formatCode="0.00">
                  <c:v>84.99</c:v>
                </c:pt>
                <c:pt idx="153" formatCode="0.00">
                  <c:v>94.03</c:v>
                </c:pt>
                <c:pt idx="154" formatCode="0.00">
                  <c:v>103.29</c:v>
                </c:pt>
                <c:pt idx="155" formatCode="0.00">
                  <c:v>112.8</c:v>
                </c:pt>
                <c:pt idx="156" formatCode="0.00">
                  <c:v>122.55</c:v>
                </c:pt>
                <c:pt idx="157" formatCode="0.00">
                  <c:v>132.56</c:v>
                </c:pt>
                <c:pt idx="158" formatCode="0.00">
                  <c:v>142.83000000000001</c:v>
                </c:pt>
                <c:pt idx="159" formatCode="0.00">
                  <c:v>153.37</c:v>
                </c:pt>
                <c:pt idx="160" formatCode="0.00">
                  <c:v>164.18</c:v>
                </c:pt>
                <c:pt idx="161" formatCode="0.00">
                  <c:v>175.27</c:v>
                </c:pt>
                <c:pt idx="162" formatCode="0.00">
                  <c:v>198.27</c:v>
                </c:pt>
                <c:pt idx="163" formatCode="0.00">
                  <c:v>228.6</c:v>
                </c:pt>
                <c:pt idx="164" formatCode="0.00">
                  <c:v>260.72000000000003</c:v>
                </c:pt>
                <c:pt idx="165" formatCode="0.00">
                  <c:v>294.61</c:v>
                </c:pt>
                <c:pt idx="166" formatCode="0.00">
                  <c:v>330.28</c:v>
                </c:pt>
                <c:pt idx="167" formatCode="0.00">
                  <c:v>367.7</c:v>
                </c:pt>
                <c:pt idx="168" formatCode="0.00">
                  <c:v>406.85</c:v>
                </c:pt>
                <c:pt idx="169" formatCode="0.00">
                  <c:v>447.7</c:v>
                </c:pt>
                <c:pt idx="170" formatCode="0.00">
                  <c:v>490.21</c:v>
                </c:pt>
                <c:pt idx="171" formatCode="0.00">
                  <c:v>580.15</c:v>
                </c:pt>
                <c:pt idx="172" formatCode="0.00">
                  <c:v>676.6</c:v>
                </c:pt>
                <c:pt idx="173" formatCode="0.00">
                  <c:v>779.45</c:v>
                </c:pt>
                <c:pt idx="174" formatCode="0.00">
                  <c:v>888.58</c:v>
                </c:pt>
                <c:pt idx="175" formatCode="0.0">
                  <c:v>1000</c:v>
                </c:pt>
                <c:pt idx="176" formatCode="0.0">
                  <c:v>1130</c:v>
                </c:pt>
                <c:pt idx="177" formatCode="0.0">
                  <c:v>1390</c:v>
                </c:pt>
                <c:pt idx="178" formatCode="0.0">
                  <c:v>1670</c:v>
                </c:pt>
                <c:pt idx="179" formatCode="0.0">
                  <c:v>1970</c:v>
                </c:pt>
                <c:pt idx="180" formatCode="0.0">
                  <c:v>2300</c:v>
                </c:pt>
                <c:pt idx="181" formatCode="0.0">
                  <c:v>2650</c:v>
                </c:pt>
                <c:pt idx="182" formatCode="0.0">
                  <c:v>3020</c:v>
                </c:pt>
                <c:pt idx="183" formatCode="0.0">
                  <c:v>3410</c:v>
                </c:pt>
                <c:pt idx="184" formatCode="0.0">
                  <c:v>3810</c:v>
                </c:pt>
                <c:pt idx="185" formatCode="0.0">
                  <c:v>4240</c:v>
                </c:pt>
                <c:pt idx="186" formatCode="0.0">
                  <c:v>4680</c:v>
                </c:pt>
                <c:pt idx="187" formatCode="0.0">
                  <c:v>5140</c:v>
                </c:pt>
                <c:pt idx="188" formatCode="0.0">
                  <c:v>6120</c:v>
                </c:pt>
                <c:pt idx="189" formatCode="0.0">
                  <c:v>7420</c:v>
                </c:pt>
                <c:pt idx="190" formatCode="0.0">
                  <c:v>8820</c:v>
                </c:pt>
                <c:pt idx="191" formatCode="0.0">
                  <c:v>10320</c:v>
                </c:pt>
                <c:pt idx="192" formatCode="0.0">
                  <c:v>11890</c:v>
                </c:pt>
                <c:pt idx="193" formatCode="0.0">
                  <c:v>13550</c:v>
                </c:pt>
                <c:pt idx="194" formatCode="0.0">
                  <c:v>15280</c:v>
                </c:pt>
                <c:pt idx="195" formatCode="0.0">
                  <c:v>17090</c:v>
                </c:pt>
                <c:pt idx="196" formatCode="0.0">
                  <c:v>18960</c:v>
                </c:pt>
                <c:pt idx="197" formatCode="0.0">
                  <c:v>22880</c:v>
                </c:pt>
                <c:pt idx="198" formatCode="0.0">
                  <c:v>27040</c:v>
                </c:pt>
                <c:pt idx="199" formatCode="0.0">
                  <c:v>31390</c:v>
                </c:pt>
                <c:pt idx="200" formatCode="0.0">
                  <c:v>35940</c:v>
                </c:pt>
                <c:pt idx="201" formatCode="0.0">
                  <c:v>40650</c:v>
                </c:pt>
                <c:pt idx="202" formatCode="0.0">
                  <c:v>45510</c:v>
                </c:pt>
                <c:pt idx="203" formatCode="0.0">
                  <c:v>55620</c:v>
                </c:pt>
                <c:pt idx="204" formatCode="0.0">
                  <c:v>66190</c:v>
                </c:pt>
                <c:pt idx="205" formatCode="0.0">
                  <c:v>77140</c:v>
                </c:pt>
                <c:pt idx="206" formatCode="0.0">
                  <c:v>88410</c:v>
                </c:pt>
                <c:pt idx="207" formatCode="0.0">
                  <c:v>99950</c:v>
                </c:pt>
                <c:pt idx="208" formatCode="0.0">
                  <c:v>110530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08-41DE-A71C-66E4349DFC2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srim129Xe_Mylar!$D$20:$D$228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srim129Xe_Mylar!$M$20:$M$228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2.7000000000000001E-3</c:v>
                </c:pt>
                <c:pt idx="19">
                  <c:v>2.7000000000000001E-3</c:v>
                </c:pt>
                <c:pt idx="20">
                  <c:v>2.8E-3</c:v>
                </c:pt>
                <c:pt idx="21">
                  <c:v>3.0000000000000001E-3</c:v>
                </c:pt>
                <c:pt idx="22">
                  <c:v>3.2000000000000002E-3</c:v>
                </c:pt>
                <c:pt idx="23">
                  <c:v>3.3E-3</c:v>
                </c:pt>
                <c:pt idx="24">
                  <c:v>3.5000000000000005E-3</c:v>
                </c:pt>
                <c:pt idx="25">
                  <c:v>3.5999999999999999E-3</c:v>
                </c:pt>
                <c:pt idx="26">
                  <c:v>3.8E-3</c:v>
                </c:pt>
                <c:pt idx="27">
                  <c:v>3.8999999999999998E-3</c:v>
                </c:pt>
                <c:pt idx="28">
                  <c:v>4.0000000000000001E-3</c:v>
                </c:pt>
                <c:pt idx="29">
                  <c:v>4.1000000000000003E-3</c:v>
                </c:pt>
                <c:pt idx="30">
                  <c:v>4.3E-3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4.8999999999999998E-3</c:v>
                </c:pt>
                <c:pt idx="34">
                  <c:v>5.0999999999999995E-3</c:v>
                </c:pt>
                <c:pt idx="35">
                  <c:v>5.4000000000000003E-3</c:v>
                </c:pt>
                <c:pt idx="36">
                  <c:v>5.5999999999999999E-3</c:v>
                </c:pt>
                <c:pt idx="37">
                  <c:v>5.8999999999999999E-3</c:v>
                </c:pt>
                <c:pt idx="38">
                  <c:v>6.0999999999999995E-3</c:v>
                </c:pt>
                <c:pt idx="39">
                  <c:v>6.3E-3</c:v>
                </c:pt>
                <c:pt idx="40">
                  <c:v>6.5000000000000006E-3</c:v>
                </c:pt>
                <c:pt idx="41">
                  <c:v>7.000000000000001E-3</c:v>
                </c:pt>
                <c:pt idx="42">
                  <c:v>7.3999999999999995E-3</c:v>
                </c:pt>
                <c:pt idx="43">
                  <c:v>7.7999999999999996E-3</c:v>
                </c:pt>
                <c:pt idx="44">
                  <c:v>8.2000000000000007E-3</c:v>
                </c:pt>
                <c:pt idx="45">
                  <c:v>8.5000000000000006E-3</c:v>
                </c:pt>
                <c:pt idx="46">
                  <c:v>8.8999999999999999E-3</c:v>
                </c:pt>
                <c:pt idx="47">
                  <c:v>9.6000000000000009E-3</c:v>
                </c:pt>
                <c:pt idx="48">
                  <c:v>1.03E-2</c:v>
                </c:pt>
                <c:pt idx="49">
                  <c:v>1.0999999999999999E-2</c:v>
                </c:pt>
                <c:pt idx="50">
                  <c:v>1.17E-2</c:v>
                </c:pt>
                <c:pt idx="51">
                  <c:v>1.23E-2</c:v>
                </c:pt>
                <c:pt idx="52">
                  <c:v>1.3000000000000001E-2</c:v>
                </c:pt>
                <c:pt idx="53">
                  <c:v>1.3600000000000001E-2</c:v>
                </c:pt>
                <c:pt idx="54">
                  <c:v>1.4199999999999999E-2</c:v>
                </c:pt>
                <c:pt idx="55">
                  <c:v>1.4799999999999999E-2</c:v>
                </c:pt>
                <c:pt idx="56">
                  <c:v>1.54E-2</c:v>
                </c:pt>
                <c:pt idx="57">
                  <c:v>1.6E-2</c:v>
                </c:pt>
                <c:pt idx="58">
                  <c:v>1.72E-2</c:v>
                </c:pt>
                <c:pt idx="59">
                  <c:v>1.8599999999999998E-2</c:v>
                </c:pt>
                <c:pt idx="60">
                  <c:v>0.02</c:v>
                </c:pt>
                <c:pt idx="61">
                  <c:v>2.1399999999999999E-2</c:v>
                </c:pt>
                <c:pt idx="62">
                  <c:v>2.2800000000000001E-2</c:v>
                </c:pt>
                <c:pt idx="63">
                  <c:v>2.41E-2</c:v>
                </c:pt>
                <c:pt idx="64">
                  <c:v>2.5399999999999999E-2</c:v>
                </c:pt>
                <c:pt idx="65">
                  <c:v>2.6800000000000001E-2</c:v>
                </c:pt>
                <c:pt idx="66">
                  <c:v>2.8100000000000003E-2</c:v>
                </c:pt>
                <c:pt idx="67">
                  <c:v>3.0699999999999998E-2</c:v>
                </c:pt>
                <c:pt idx="68">
                  <c:v>3.3300000000000003E-2</c:v>
                </c:pt>
                <c:pt idx="69">
                  <c:v>3.5900000000000001E-2</c:v>
                </c:pt>
                <c:pt idx="70">
                  <c:v>3.8400000000000004E-2</c:v>
                </c:pt>
                <c:pt idx="71">
                  <c:v>4.0899999999999999E-2</c:v>
                </c:pt>
                <c:pt idx="72">
                  <c:v>4.3299999999999998E-2</c:v>
                </c:pt>
                <c:pt idx="73">
                  <c:v>4.8299999999999996E-2</c:v>
                </c:pt>
                <c:pt idx="74">
                  <c:v>5.3100000000000001E-2</c:v>
                </c:pt>
                <c:pt idx="75">
                  <c:v>5.7799999999999997E-2</c:v>
                </c:pt>
                <c:pt idx="76">
                  <c:v>6.2399999999999997E-2</c:v>
                </c:pt>
                <c:pt idx="77">
                  <c:v>6.6799999999999998E-2</c:v>
                </c:pt>
                <c:pt idx="78">
                  <c:v>7.1099999999999997E-2</c:v>
                </c:pt>
                <c:pt idx="79">
                  <c:v>7.5300000000000006E-2</c:v>
                </c:pt>
                <c:pt idx="80">
                  <c:v>7.9300000000000009E-2</c:v>
                </c:pt>
                <c:pt idx="81">
                  <c:v>8.3299999999999999E-2</c:v>
                </c:pt>
                <c:pt idx="82">
                  <c:v>8.72E-2</c:v>
                </c:pt>
                <c:pt idx="83">
                  <c:v>9.0900000000000009E-2</c:v>
                </c:pt>
                <c:pt idx="84">
                  <c:v>9.8699999999999996E-2</c:v>
                </c:pt>
                <c:pt idx="85">
                  <c:v>0.1082</c:v>
                </c:pt>
                <c:pt idx="86">
                  <c:v>0.11710000000000001</c:v>
                </c:pt>
                <c:pt idx="87">
                  <c:v>0.12540000000000001</c:v>
                </c:pt>
                <c:pt idx="88">
                  <c:v>0.1331</c:v>
                </c:pt>
                <c:pt idx="89">
                  <c:v>0.14050000000000001</c:v>
                </c:pt>
                <c:pt idx="90">
                  <c:v>0.1474</c:v>
                </c:pt>
                <c:pt idx="91">
                  <c:v>0.154</c:v>
                </c:pt>
                <c:pt idx="92">
                  <c:v>0.16020000000000001</c:v>
                </c:pt>
                <c:pt idx="93">
                  <c:v>0.17330000000000001</c:v>
                </c:pt>
                <c:pt idx="94">
                  <c:v>0.18509999999999999</c:v>
                </c:pt>
                <c:pt idx="95">
                  <c:v>0.19570000000000001</c:v>
                </c:pt>
                <c:pt idx="96">
                  <c:v>0.20539999999999997</c:v>
                </c:pt>
                <c:pt idx="97">
                  <c:v>0.21429999999999999</c:v>
                </c:pt>
                <c:pt idx="98">
                  <c:v>0.2225</c:v>
                </c:pt>
                <c:pt idx="99">
                  <c:v>0.2404</c:v>
                </c:pt>
                <c:pt idx="100">
                  <c:v>0.25569999999999998</c:v>
                </c:pt>
                <c:pt idx="101">
                  <c:v>0.26880000000000004</c:v>
                </c:pt>
                <c:pt idx="102">
                  <c:v>0.2802</c:v>
                </c:pt>
                <c:pt idx="103">
                  <c:v>0.29020000000000001</c:v>
                </c:pt>
                <c:pt idx="104">
                  <c:v>0.29900000000000004</c:v>
                </c:pt>
                <c:pt idx="105">
                  <c:v>0.30680000000000002</c:v>
                </c:pt>
                <c:pt idx="106">
                  <c:v>0.31379999999999997</c:v>
                </c:pt>
                <c:pt idx="107">
                  <c:v>0.3201</c:v>
                </c:pt>
                <c:pt idx="108">
                  <c:v>0.32569999999999999</c:v>
                </c:pt>
                <c:pt idx="109">
                  <c:v>0.33079999999999998</c:v>
                </c:pt>
                <c:pt idx="110">
                  <c:v>0.34310000000000002</c:v>
                </c:pt>
                <c:pt idx="111">
                  <c:v>0.35730000000000001</c:v>
                </c:pt>
                <c:pt idx="112">
                  <c:v>0.36890000000000001</c:v>
                </c:pt>
                <c:pt idx="113">
                  <c:v>0.37869999999999998</c:v>
                </c:pt>
                <c:pt idx="114">
                  <c:v>0.38700000000000001</c:v>
                </c:pt>
                <c:pt idx="115">
                  <c:v>0.39419999999999999</c:v>
                </c:pt>
                <c:pt idx="116">
                  <c:v>0.40049999999999997</c:v>
                </c:pt>
                <c:pt idx="117">
                  <c:v>0.40610000000000002</c:v>
                </c:pt>
                <c:pt idx="118">
                  <c:v>0.41120000000000001</c:v>
                </c:pt>
                <c:pt idx="119">
                  <c:v>0.42560000000000003</c:v>
                </c:pt>
                <c:pt idx="120">
                  <c:v>0.43780000000000002</c:v>
                </c:pt>
                <c:pt idx="121">
                  <c:v>0.44829999999999998</c:v>
                </c:pt>
                <c:pt idx="122">
                  <c:v>0.45759999999999995</c:v>
                </c:pt>
                <c:pt idx="123">
                  <c:v>0.46600000000000003</c:v>
                </c:pt>
                <c:pt idx="124">
                  <c:v>0.47359999999999997</c:v>
                </c:pt>
                <c:pt idx="125">
                  <c:v>0.49809999999999999</c:v>
                </c:pt>
                <c:pt idx="126">
                  <c:v>0.51939999999999997</c:v>
                </c:pt>
                <c:pt idx="127">
                  <c:v>0.5383</c:v>
                </c:pt>
                <c:pt idx="128">
                  <c:v>0.55549999999999999</c:v>
                </c:pt>
                <c:pt idx="129">
                  <c:v>0.57140000000000002</c:v>
                </c:pt>
                <c:pt idx="130">
                  <c:v>0.58630000000000004</c:v>
                </c:pt>
                <c:pt idx="131">
                  <c:v>0.60039999999999993</c:v>
                </c:pt>
                <c:pt idx="132">
                  <c:v>0.61369999999999991</c:v>
                </c:pt>
                <c:pt idx="133">
                  <c:v>0.62649999999999995</c:v>
                </c:pt>
                <c:pt idx="134">
                  <c:v>0.63880000000000003</c:v>
                </c:pt>
                <c:pt idx="135">
                  <c:v>0.65069999999999995</c:v>
                </c:pt>
                <c:pt idx="136">
                  <c:v>0.69409999999999994</c:v>
                </c:pt>
                <c:pt idx="137">
                  <c:v>0.75549999999999995</c:v>
                </c:pt>
                <c:pt idx="138">
                  <c:v>0.81140000000000012</c:v>
                </c:pt>
                <c:pt idx="139">
                  <c:v>0.86270000000000002</c:v>
                </c:pt>
                <c:pt idx="140">
                  <c:v>0.91010000000000013</c:v>
                </c:pt>
                <c:pt idx="141">
                  <c:v>0.95479999999999998</c:v>
                </c:pt>
                <c:pt idx="142">
                  <c:v>0.99740000000000006</c:v>
                </c:pt>
                <c:pt idx="143" formatCode="0.00">
                  <c:v>1.04</c:v>
                </c:pt>
                <c:pt idx="144" formatCode="0.00">
                  <c:v>1.08</c:v>
                </c:pt>
                <c:pt idx="145" formatCode="0.00">
                  <c:v>1.22</c:v>
                </c:pt>
                <c:pt idx="146" formatCode="0.00">
                  <c:v>1.35</c:v>
                </c:pt>
                <c:pt idx="147" formatCode="0.00">
                  <c:v>1.48</c:v>
                </c:pt>
                <c:pt idx="148" formatCode="0.00">
                  <c:v>1.59</c:v>
                </c:pt>
                <c:pt idx="149" formatCode="0.00">
                  <c:v>1.7</c:v>
                </c:pt>
                <c:pt idx="150" formatCode="0.00">
                  <c:v>1.8</c:v>
                </c:pt>
                <c:pt idx="151" formatCode="0.00">
                  <c:v>2.17</c:v>
                </c:pt>
                <c:pt idx="152" formatCode="0.00">
                  <c:v>2.5099999999999998</c:v>
                </c:pt>
                <c:pt idx="153" formatCode="0.00">
                  <c:v>2.82</c:v>
                </c:pt>
                <c:pt idx="154" formatCode="0.00">
                  <c:v>3.11</c:v>
                </c:pt>
                <c:pt idx="155" formatCode="0.00">
                  <c:v>3.39</c:v>
                </c:pt>
                <c:pt idx="156" formatCode="0.00">
                  <c:v>3.66</c:v>
                </c:pt>
                <c:pt idx="157" formatCode="0.00">
                  <c:v>3.92</c:v>
                </c:pt>
                <c:pt idx="158" formatCode="0.00">
                  <c:v>4.18</c:v>
                </c:pt>
                <c:pt idx="159" formatCode="0.00">
                  <c:v>4.4400000000000004</c:v>
                </c:pt>
                <c:pt idx="160" formatCode="0.00">
                  <c:v>4.7</c:v>
                </c:pt>
                <c:pt idx="161" formatCode="0.00">
                  <c:v>4.95</c:v>
                </c:pt>
                <c:pt idx="162" formatCode="0.00">
                  <c:v>5.93</c:v>
                </c:pt>
                <c:pt idx="163" formatCode="0.00">
                  <c:v>7.32</c:v>
                </c:pt>
                <c:pt idx="164" formatCode="0.00">
                  <c:v>8.61</c:v>
                </c:pt>
                <c:pt idx="165" formatCode="0.00">
                  <c:v>9.86</c:v>
                </c:pt>
                <c:pt idx="166" formatCode="0.00">
                  <c:v>11.08</c:v>
                </c:pt>
                <c:pt idx="167" formatCode="0.00">
                  <c:v>12.28</c:v>
                </c:pt>
                <c:pt idx="168" formatCode="0.00">
                  <c:v>13.47</c:v>
                </c:pt>
                <c:pt idx="169" formatCode="0.00">
                  <c:v>14.66</c:v>
                </c:pt>
                <c:pt idx="170" formatCode="0.00">
                  <c:v>15.84</c:v>
                </c:pt>
                <c:pt idx="171" formatCode="0.00">
                  <c:v>20.32</c:v>
                </c:pt>
                <c:pt idx="172" formatCode="0.00">
                  <c:v>24.48</c:v>
                </c:pt>
                <c:pt idx="173" formatCode="0.00">
                  <c:v>28.48</c:v>
                </c:pt>
                <c:pt idx="174" formatCode="0.00">
                  <c:v>32.39</c:v>
                </c:pt>
                <c:pt idx="175" formatCode="0.00">
                  <c:v>36.270000000000003</c:v>
                </c:pt>
                <c:pt idx="176" formatCode="0.00">
                  <c:v>40.130000000000003</c:v>
                </c:pt>
                <c:pt idx="177" formatCode="0.00">
                  <c:v>54.46</c:v>
                </c:pt>
                <c:pt idx="178" formatCode="0.00">
                  <c:v>67.62</c:v>
                </c:pt>
                <c:pt idx="179" formatCode="0.00">
                  <c:v>80.260000000000005</c:v>
                </c:pt>
                <c:pt idx="180" formatCode="0.00">
                  <c:v>92.65</c:v>
                </c:pt>
                <c:pt idx="181" formatCode="0.00">
                  <c:v>104.92</c:v>
                </c:pt>
                <c:pt idx="182" formatCode="0.00">
                  <c:v>117.15</c:v>
                </c:pt>
                <c:pt idx="183" formatCode="0.00">
                  <c:v>129.37</c:v>
                </c:pt>
                <c:pt idx="184" formatCode="0.00">
                  <c:v>141.61000000000001</c:v>
                </c:pt>
                <c:pt idx="185" formatCode="0.00">
                  <c:v>153.88</c:v>
                </c:pt>
                <c:pt idx="186" formatCode="0.00">
                  <c:v>166.19</c:v>
                </c:pt>
                <c:pt idx="187" formatCode="0.00">
                  <c:v>178.53</c:v>
                </c:pt>
                <c:pt idx="188" formatCode="0.00">
                  <c:v>225.39</c:v>
                </c:pt>
                <c:pt idx="189" formatCode="0.00">
                  <c:v>291.47000000000003</c:v>
                </c:pt>
                <c:pt idx="190" formatCode="0.00">
                  <c:v>352.56</c:v>
                </c:pt>
                <c:pt idx="191" formatCode="0.00">
                  <c:v>410.94</c:v>
                </c:pt>
                <c:pt idx="192" formatCode="0.00">
                  <c:v>467.6</c:v>
                </c:pt>
                <c:pt idx="193" formatCode="0.00">
                  <c:v>523.05999999999995</c:v>
                </c:pt>
                <c:pt idx="194" formatCode="0.00">
                  <c:v>577.62</c:v>
                </c:pt>
                <c:pt idx="195" formatCode="0.00">
                  <c:v>631.44000000000005</c:v>
                </c:pt>
                <c:pt idx="196" formatCode="0.00">
                  <c:v>684.62</c:v>
                </c:pt>
                <c:pt idx="197" formatCode="0.00">
                  <c:v>881.49</c:v>
                </c:pt>
                <c:pt idx="198" formatCode="0.0">
                  <c:v>1060</c:v>
                </c:pt>
                <c:pt idx="199" formatCode="0.0">
                  <c:v>1230</c:v>
                </c:pt>
                <c:pt idx="200" formatCode="0.0">
                  <c:v>1380</c:v>
                </c:pt>
                <c:pt idx="201" formatCode="0.0">
                  <c:v>1540</c:v>
                </c:pt>
                <c:pt idx="202" formatCode="0.0">
                  <c:v>1680</c:v>
                </c:pt>
                <c:pt idx="203" formatCode="0.0">
                  <c:v>2210</c:v>
                </c:pt>
                <c:pt idx="204" formatCode="0.0">
                  <c:v>2670</c:v>
                </c:pt>
                <c:pt idx="205" formatCode="0.0">
                  <c:v>3080</c:v>
                </c:pt>
                <c:pt idx="206" formatCode="0.0">
                  <c:v>3470</c:v>
                </c:pt>
                <c:pt idx="207" formatCode="0.0">
                  <c:v>3840</c:v>
                </c:pt>
                <c:pt idx="208" formatCode="0.0">
                  <c:v>4120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08-41DE-A71C-66E4349DFC2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srim129Xe_Mylar!$D$20:$D$228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srim129Xe_Mylar!$P$20:$P$228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3.3E-3</c:v>
                </c:pt>
                <c:pt idx="31">
                  <c:v>3.4000000000000002E-3</c:v>
                </c:pt>
                <c:pt idx="32">
                  <c:v>3.5999999999999999E-3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4.5999999999999999E-3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5.1999999999999998E-3</c:v>
                </c:pt>
                <c:pt idx="40">
                  <c:v>5.4000000000000003E-3</c:v>
                </c:pt>
                <c:pt idx="41">
                  <c:v>5.8000000000000005E-3</c:v>
                </c:pt>
                <c:pt idx="42">
                  <c:v>6.0999999999999995E-3</c:v>
                </c:pt>
                <c:pt idx="43">
                  <c:v>6.5000000000000006E-3</c:v>
                </c:pt>
                <c:pt idx="44">
                  <c:v>6.9000000000000008E-3</c:v>
                </c:pt>
                <c:pt idx="45">
                  <c:v>7.1999999999999998E-3</c:v>
                </c:pt>
                <c:pt idx="46">
                  <c:v>7.6E-3</c:v>
                </c:pt>
                <c:pt idx="47">
                  <c:v>8.2000000000000007E-3</c:v>
                </c:pt>
                <c:pt idx="48">
                  <c:v>8.8999999999999999E-3</c:v>
                </c:pt>
                <c:pt idx="49">
                  <c:v>9.4999999999999998E-3</c:v>
                </c:pt>
                <c:pt idx="50">
                  <c:v>1.0100000000000001E-2</c:v>
                </c:pt>
                <c:pt idx="51">
                  <c:v>1.0699999999999999E-2</c:v>
                </c:pt>
                <c:pt idx="52">
                  <c:v>1.1300000000000001E-2</c:v>
                </c:pt>
                <c:pt idx="53">
                  <c:v>1.1899999999999999E-2</c:v>
                </c:pt>
                <c:pt idx="54">
                  <c:v>1.2500000000000001E-2</c:v>
                </c:pt>
                <c:pt idx="55">
                  <c:v>1.3000000000000001E-2</c:v>
                </c:pt>
                <c:pt idx="56">
                  <c:v>1.3600000000000001E-2</c:v>
                </c:pt>
                <c:pt idx="57">
                  <c:v>1.4099999999999998E-2</c:v>
                </c:pt>
                <c:pt idx="58">
                  <c:v>1.52E-2</c:v>
                </c:pt>
                <c:pt idx="59">
                  <c:v>1.6500000000000001E-2</c:v>
                </c:pt>
                <c:pt idx="60">
                  <c:v>1.78E-2</c:v>
                </c:pt>
                <c:pt idx="61">
                  <c:v>1.9099999999999999E-2</c:v>
                </c:pt>
                <c:pt idx="62">
                  <c:v>2.0399999999999998E-2</c:v>
                </c:pt>
                <c:pt idx="63">
                  <c:v>2.1600000000000001E-2</c:v>
                </c:pt>
                <c:pt idx="64">
                  <c:v>2.29E-2</c:v>
                </c:pt>
                <c:pt idx="65">
                  <c:v>2.41E-2</c:v>
                </c:pt>
                <c:pt idx="66">
                  <c:v>2.53E-2</c:v>
                </c:pt>
                <c:pt idx="67">
                  <c:v>2.7800000000000002E-2</c:v>
                </c:pt>
                <c:pt idx="68">
                  <c:v>3.0199999999999998E-2</c:v>
                </c:pt>
                <c:pt idx="69">
                  <c:v>3.2600000000000004E-2</c:v>
                </c:pt>
                <c:pt idx="70">
                  <c:v>3.4999999999999996E-2</c:v>
                </c:pt>
                <c:pt idx="71">
                  <c:v>3.7400000000000003E-2</c:v>
                </c:pt>
                <c:pt idx="72">
                  <c:v>3.9699999999999999E-2</c:v>
                </c:pt>
                <c:pt idx="73">
                  <c:v>4.4400000000000002E-2</c:v>
                </c:pt>
                <c:pt idx="74">
                  <c:v>4.9099999999999998E-2</c:v>
                </c:pt>
                <c:pt idx="75">
                  <c:v>5.3700000000000005E-2</c:v>
                </c:pt>
                <c:pt idx="76">
                  <c:v>5.8299999999999998E-2</c:v>
                </c:pt>
                <c:pt idx="77">
                  <c:v>6.2899999999999998E-2</c:v>
                </c:pt>
                <c:pt idx="78">
                  <c:v>6.7299999999999999E-2</c:v>
                </c:pt>
                <c:pt idx="79">
                  <c:v>7.1800000000000003E-2</c:v>
                </c:pt>
                <c:pt idx="80">
                  <c:v>7.6200000000000004E-2</c:v>
                </c:pt>
                <c:pt idx="81">
                  <c:v>8.0600000000000005E-2</c:v>
                </c:pt>
                <c:pt idx="82">
                  <c:v>8.4900000000000003E-2</c:v>
                </c:pt>
                <c:pt idx="83">
                  <c:v>8.9200000000000002E-2</c:v>
                </c:pt>
                <c:pt idx="84">
                  <c:v>9.7500000000000003E-2</c:v>
                </c:pt>
                <c:pt idx="85">
                  <c:v>0.10769999999999999</c:v>
                </c:pt>
                <c:pt idx="86">
                  <c:v>0.1176</c:v>
                </c:pt>
                <c:pt idx="87">
                  <c:v>0.12720000000000001</c:v>
                </c:pt>
                <c:pt idx="88">
                  <c:v>0.13640000000000002</c:v>
                </c:pt>
                <c:pt idx="89">
                  <c:v>0.1454</c:v>
                </c:pt>
                <c:pt idx="90">
                  <c:v>0.154</c:v>
                </c:pt>
                <c:pt idx="91">
                  <c:v>0.1623</c:v>
                </c:pt>
                <c:pt idx="92">
                  <c:v>0.1704</c:v>
                </c:pt>
                <c:pt idx="93">
                  <c:v>0.18580000000000002</c:v>
                </c:pt>
                <c:pt idx="94">
                  <c:v>0.2001</c:v>
                </c:pt>
                <c:pt idx="95">
                  <c:v>0.21360000000000001</c:v>
                </c:pt>
                <c:pt idx="96">
                  <c:v>0.2263</c:v>
                </c:pt>
                <c:pt idx="97">
                  <c:v>0.23820000000000002</c:v>
                </c:pt>
                <c:pt idx="98">
                  <c:v>0.24940000000000001</c:v>
                </c:pt>
                <c:pt idx="99">
                  <c:v>0.27</c:v>
                </c:pt>
                <c:pt idx="100">
                  <c:v>0.28849999999999998</c:v>
                </c:pt>
                <c:pt idx="101">
                  <c:v>0.30499999999999999</c:v>
                </c:pt>
                <c:pt idx="102">
                  <c:v>0.32</c:v>
                </c:pt>
                <c:pt idx="103">
                  <c:v>0.33350000000000002</c:v>
                </c:pt>
                <c:pt idx="104">
                  <c:v>0.3458</c:v>
                </c:pt>
                <c:pt idx="105">
                  <c:v>0.3569</c:v>
                </c:pt>
                <c:pt idx="106">
                  <c:v>0.36709999999999998</c:v>
                </c:pt>
                <c:pt idx="107">
                  <c:v>0.3765</c:v>
                </c:pt>
                <c:pt idx="108">
                  <c:v>0.3851</c:v>
                </c:pt>
                <c:pt idx="109">
                  <c:v>0.39300000000000002</c:v>
                </c:pt>
                <c:pt idx="110">
                  <c:v>0.40700000000000003</c:v>
                </c:pt>
                <c:pt idx="111">
                  <c:v>0.42199999999999999</c:v>
                </c:pt>
                <c:pt idx="112">
                  <c:v>0.43459999999999999</c:v>
                </c:pt>
                <c:pt idx="113">
                  <c:v>0.44539999999999996</c:v>
                </c:pt>
                <c:pt idx="114">
                  <c:v>0.45490000000000003</c:v>
                </c:pt>
                <c:pt idx="115">
                  <c:v>0.46319999999999995</c:v>
                </c:pt>
                <c:pt idx="116">
                  <c:v>0.47050000000000003</c:v>
                </c:pt>
                <c:pt idx="117">
                  <c:v>0.47720000000000001</c:v>
                </c:pt>
                <c:pt idx="118">
                  <c:v>0.48310000000000003</c:v>
                </c:pt>
                <c:pt idx="119">
                  <c:v>0.49359999999999998</c:v>
                </c:pt>
                <c:pt idx="120">
                  <c:v>0.50239999999999996</c:v>
                </c:pt>
                <c:pt idx="121">
                  <c:v>0.5101</c:v>
                </c:pt>
                <c:pt idx="122">
                  <c:v>0.51680000000000004</c:v>
                </c:pt>
                <c:pt idx="123">
                  <c:v>0.52279999999999993</c:v>
                </c:pt>
                <c:pt idx="124">
                  <c:v>0.5282</c:v>
                </c:pt>
                <c:pt idx="125">
                  <c:v>0.53769999999999996</c:v>
                </c:pt>
                <c:pt idx="126">
                  <c:v>0.54580000000000006</c:v>
                </c:pt>
                <c:pt idx="127">
                  <c:v>0.55289999999999995</c:v>
                </c:pt>
                <c:pt idx="128">
                  <c:v>0.55919999999999992</c:v>
                </c:pt>
                <c:pt idx="129">
                  <c:v>0.56500000000000006</c:v>
                </c:pt>
                <c:pt idx="130">
                  <c:v>0.57030000000000003</c:v>
                </c:pt>
                <c:pt idx="131">
                  <c:v>0.57510000000000006</c:v>
                </c:pt>
                <c:pt idx="132">
                  <c:v>0.57969999999999999</c:v>
                </c:pt>
                <c:pt idx="133">
                  <c:v>0.58399999999999996</c:v>
                </c:pt>
                <c:pt idx="134">
                  <c:v>0.58810000000000007</c:v>
                </c:pt>
                <c:pt idx="135">
                  <c:v>0.59199999999999997</c:v>
                </c:pt>
                <c:pt idx="136">
                  <c:v>0.59930000000000005</c:v>
                </c:pt>
                <c:pt idx="137">
                  <c:v>0.60759999999999992</c:v>
                </c:pt>
                <c:pt idx="138">
                  <c:v>0.61539999999999995</c:v>
                </c:pt>
                <c:pt idx="139">
                  <c:v>0.62260000000000004</c:v>
                </c:pt>
                <c:pt idx="140">
                  <c:v>0.62939999999999996</c:v>
                </c:pt>
                <c:pt idx="141">
                  <c:v>0.63579999999999992</c:v>
                </c:pt>
                <c:pt idx="142">
                  <c:v>0.64200000000000002</c:v>
                </c:pt>
                <c:pt idx="143">
                  <c:v>0.64790000000000003</c:v>
                </c:pt>
                <c:pt idx="144">
                  <c:v>0.65369999999999995</c:v>
                </c:pt>
                <c:pt idx="145">
                  <c:v>0.66490000000000005</c:v>
                </c:pt>
                <c:pt idx="146">
                  <c:v>0.67549999999999999</c:v>
                </c:pt>
                <c:pt idx="147">
                  <c:v>0.68589999999999995</c:v>
                </c:pt>
                <c:pt idx="148">
                  <c:v>0.69589999999999996</c:v>
                </c:pt>
                <c:pt idx="149">
                  <c:v>0.70579999999999998</c:v>
                </c:pt>
                <c:pt idx="150">
                  <c:v>0.71560000000000001</c:v>
                </c:pt>
                <c:pt idx="151">
                  <c:v>0.7349</c:v>
                </c:pt>
                <c:pt idx="152">
                  <c:v>0.754</c:v>
                </c:pt>
                <c:pt idx="153">
                  <c:v>0.77310000000000001</c:v>
                </c:pt>
                <c:pt idx="154">
                  <c:v>0.79249999999999998</c:v>
                </c:pt>
                <c:pt idx="155">
                  <c:v>0.81199999999999994</c:v>
                </c:pt>
                <c:pt idx="156">
                  <c:v>0.83190000000000008</c:v>
                </c:pt>
                <c:pt idx="157">
                  <c:v>0.85210000000000008</c:v>
                </c:pt>
                <c:pt idx="158">
                  <c:v>0.87280000000000002</c:v>
                </c:pt>
                <c:pt idx="159">
                  <c:v>0.89390000000000003</c:v>
                </c:pt>
                <c:pt idx="160">
                  <c:v>0.91549999999999998</c:v>
                </c:pt>
                <c:pt idx="161">
                  <c:v>0.93770000000000009</c:v>
                </c:pt>
                <c:pt idx="162">
                  <c:v>0.98360000000000003</c:v>
                </c:pt>
                <c:pt idx="163" formatCode="0.00">
                  <c:v>1.04</c:v>
                </c:pt>
                <c:pt idx="164" formatCode="0.00">
                  <c:v>1.1100000000000001</c:v>
                </c:pt>
                <c:pt idx="165" formatCode="0.00">
                  <c:v>1.18</c:v>
                </c:pt>
                <c:pt idx="166" formatCode="0.00">
                  <c:v>1.25</c:v>
                </c:pt>
                <c:pt idx="167" formatCode="0.00">
                  <c:v>1.33</c:v>
                </c:pt>
                <c:pt idx="168" formatCode="0.00">
                  <c:v>1.41</c:v>
                </c:pt>
                <c:pt idx="169" formatCode="0.00">
                  <c:v>1.49</c:v>
                </c:pt>
                <c:pt idx="170" formatCode="0.00">
                  <c:v>1.58</c:v>
                </c:pt>
                <c:pt idx="171" formatCode="0.00">
                  <c:v>1.76</c:v>
                </c:pt>
                <c:pt idx="172" formatCode="0.00">
                  <c:v>1.96</c:v>
                </c:pt>
                <c:pt idx="173" formatCode="0.00">
                  <c:v>2.1800000000000002</c:v>
                </c:pt>
                <c:pt idx="174" formatCode="0.00">
                  <c:v>2.4</c:v>
                </c:pt>
                <c:pt idx="175" formatCode="0.00">
                  <c:v>2.64</c:v>
                </c:pt>
                <c:pt idx="176" formatCode="0.00">
                  <c:v>2.89</c:v>
                </c:pt>
                <c:pt idx="177" formatCode="0.00">
                  <c:v>3.42</c:v>
                </c:pt>
                <c:pt idx="178" formatCode="0.00">
                  <c:v>4</c:v>
                </c:pt>
                <c:pt idx="179" formatCode="0.00">
                  <c:v>4.62</c:v>
                </c:pt>
                <c:pt idx="180" formatCode="0.00">
                  <c:v>5.28</c:v>
                </c:pt>
                <c:pt idx="181" formatCode="0.00">
                  <c:v>5.97</c:v>
                </c:pt>
                <c:pt idx="182" formatCode="0.00">
                  <c:v>6.7</c:v>
                </c:pt>
                <c:pt idx="183" formatCode="0.00">
                  <c:v>7.46</c:v>
                </c:pt>
                <c:pt idx="184" formatCode="0.00">
                  <c:v>8.26</c:v>
                </c:pt>
                <c:pt idx="185" formatCode="0.00">
                  <c:v>9.09</c:v>
                </c:pt>
                <c:pt idx="186" formatCode="0.00">
                  <c:v>9.94</c:v>
                </c:pt>
                <c:pt idx="187" formatCode="0.00">
                  <c:v>10.83</c:v>
                </c:pt>
                <c:pt idx="188" formatCode="0.00">
                  <c:v>12.68</c:v>
                </c:pt>
                <c:pt idx="189" formatCode="0.00">
                  <c:v>15.13</c:v>
                </c:pt>
                <c:pt idx="190" formatCode="0.00">
                  <c:v>17.739999999999998</c:v>
                </c:pt>
                <c:pt idx="191" formatCode="0.00">
                  <c:v>20.47</c:v>
                </c:pt>
                <c:pt idx="192" formatCode="0.00">
                  <c:v>23.33</c:v>
                </c:pt>
                <c:pt idx="193" formatCode="0.00">
                  <c:v>26.3</c:v>
                </c:pt>
                <c:pt idx="194" formatCode="0.00">
                  <c:v>29.36</c:v>
                </c:pt>
                <c:pt idx="195" formatCode="0.00">
                  <c:v>32.53</c:v>
                </c:pt>
                <c:pt idx="196" formatCode="0.00">
                  <c:v>35.770000000000003</c:v>
                </c:pt>
                <c:pt idx="197" formatCode="0.00">
                  <c:v>42.48</c:v>
                </c:pt>
                <c:pt idx="198" formatCode="0.00">
                  <c:v>49.45</c:v>
                </c:pt>
                <c:pt idx="199" formatCode="0.00">
                  <c:v>56.63</c:v>
                </c:pt>
                <c:pt idx="200" formatCode="0.00">
                  <c:v>63.98</c:v>
                </c:pt>
                <c:pt idx="201" formatCode="0.00">
                  <c:v>71.47</c:v>
                </c:pt>
                <c:pt idx="202" formatCode="0.00">
                  <c:v>79.08</c:v>
                </c:pt>
                <c:pt idx="203" formatCode="0.00">
                  <c:v>94.53</c:v>
                </c:pt>
                <c:pt idx="204" formatCode="0.00">
                  <c:v>110.2</c:v>
                </c:pt>
                <c:pt idx="205" formatCode="0.00">
                  <c:v>125.96</c:v>
                </c:pt>
                <c:pt idx="206" formatCode="0.00">
                  <c:v>141.74</c:v>
                </c:pt>
                <c:pt idx="207" formatCode="0.00">
                  <c:v>157.46</c:v>
                </c:pt>
                <c:pt idx="208" formatCode="0.00">
                  <c:v>171.53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08-41DE-A71C-66E4349DF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38728"/>
        <c:axId val="555739120"/>
      </c:scatterChart>
      <c:valAx>
        <c:axId val="5557387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39120"/>
        <c:crosses val="autoZero"/>
        <c:crossBetween val="midCat"/>
        <c:majorUnit val="10"/>
      </c:valAx>
      <c:valAx>
        <c:axId val="5557391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387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srim129Xe_EJ212!$P$5</c:f>
          <c:strCache>
            <c:ptCount val="1"/>
            <c:pt idx="0">
              <c:v>srim129Xe_EJ212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srim129Xe_EJ212!$D$20:$D$228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srim129Xe_EJ212!$E$20:$E$228</c:f>
              <c:numCache>
                <c:formatCode>0.000E+00</c:formatCode>
                <c:ptCount val="209"/>
                <c:pt idx="0">
                  <c:v>0.28989999999999999</c:v>
                </c:pt>
                <c:pt idx="1">
                  <c:v>0.30080000000000001</c:v>
                </c:pt>
                <c:pt idx="2">
                  <c:v>0.31140000000000001</c:v>
                </c:pt>
                <c:pt idx="3">
                  <c:v>0.3216</c:v>
                </c:pt>
                <c:pt idx="4">
                  <c:v>0.33150000000000002</c:v>
                </c:pt>
                <c:pt idx="5">
                  <c:v>0.34110000000000001</c:v>
                </c:pt>
                <c:pt idx="6">
                  <c:v>0.35959999999999998</c:v>
                </c:pt>
                <c:pt idx="7">
                  <c:v>0.38140000000000002</c:v>
                </c:pt>
                <c:pt idx="8">
                  <c:v>0.40200000000000002</c:v>
                </c:pt>
                <c:pt idx="9">
                  <c:v>0.42159999999999997</c:v>
                </c:pt>
                <c:pt idx="10">
                  <c:v>0.44040000000000001</c:v>
                </c:pt>
                <c:pt idx="11">
                  <c:v>0.45839999999999997</c:v>
                </c:pt>
                <c:pt idx="12">
                  <c:v>0.47570000000000001</c:v>
                </c:pt>
                <c:pt idx="13">
                  <c:v>0.4924</c:v>
                </c:pt>
                <c:pt idx="14">
                  <c:v>0.50849999999999995</c:v>
                </c:pt>
                <c:pt idx="15">
                  <c:v>0.5393</c:v>
                </c:pt>
                <c:pt idx="16">
                  <c:v>0.56850000000000001</c:v>
                </c:pt>
                <c:pt idx="17">
                  <c:v>0.59630000000000005</c:v>
                </c:pt>
                <c:pt idx="18">
                  <c:v>0.62280000000000002</c:v>
                </c:pt>
                <c:pt idx="19">
                  <c:v>0.6482</c:v>
                </c:pt>
                <c:pt idx="20">
                  <c:v>0.67269999999999996</c:v>
                </c:pt>
                <c:pt idx="21">
                  <c:v>0.71909999999999996</c:v>
                </c:pt>
                <c:pt idx="22">
                  <c:v>0.76280000000000003</c:v>
                </c:pt>
                <c:pt idx="23">
                  <c:v>0.80400000000000005</c:v>
                </c:pt>
                <c:pt idx="24">
                  <c:v>0.84330000000000005</c:v>
                </c:pt>
                <c:pt idx="25">
                  <c:v>0.88080000000000003</c:v>
                </c:pt>
                <c:pt idx="26">
                  <c:v>0.91669999999999996</c:v>
                </c:pt>
                <c:pt idx="27">
                  <c:v>0.95130000000000003</c:v>
                </c:pt>
                <c:pt idx="28">
                  <c:v>0.98470000000000002</c:v>
                </c:pt>
                <c:pt idx="29">
                  <c:v>1.0169999999999999</c:v>
                </c:pt>
                <c:pt idx="30">
                  <c:v>1.048</c:v>
                </c:pt>
                <c:pt idx="31">
                  <c:v>1.079</c:v>
                </c:pt>
                <c:pt idx="32">
                  <c:v>1.137</c:v>
                </c:pt>
                <c:pt idx="33">
                  <c:v>1.206</c:v>
                </c:pt>
                <c:pt idx="34">
                  <c:v>1.2709999999999999</c:v>
                </c:pt>
                <c:pt idx="35">
                  <c:v>1.333</c:v>
                </c:pt>
                <c:pt idx="36">
                  <c:v>1.393</c:v>
                </c:pt>
                <c:pt idx="37">
                  <c:v>1.4490000000000001</c:v>
                </c:pt>
                <c:pt idx="38">
                  <c:v>1.504</c:v>
                </c:pt>
                <c:pt idx="39">
                  <c:v>1.5569999999999999</c:v>
                </c:pt>
                <c:pt idx="40">
                  <c:v>1.6080000000000001</c:v>
                </c:pt>
                <c:pt idx="41">
                  <c:v>1.706</c:v>
                </c:pt>
                <c:pt idx="42">
                  <c:v>1.798</c:v>
                </c:pt>
                <c:pt idx="43">
                  <c:v>1.8859999999999999</c:v>
                </c:pt>
                <c:pt idx="44">
                  <c:v>1.9690000000000001</c:v>
                </c:pt>
                <c:pt idx="45">
                  <c:v>2.0499999999999998</c:v>
                </c:pt>
                <c:pt idx="46">
                  <c:v>2.1269999999999998</c:v>
                </c:pt>
                <c:pt idx="47">
                  <c:v>2.274</c:v>
                </c:pt>
                <c:pt idx="48">
                  <c:v>2.4119999999999999</c:v>
                </c:pt>
                <c:pt idx="49">
                  <c:v>2.5430000000000001</c:v>
                </c:pt>
                <c:pt idx="50">
                  <c:v>2.6669999999999998</c:v>
                </c:pt>
                <c:pt idx="51">
                  <c:v>2.7850000000000001</c:v>
                </c:pt>
                <c:pt idx="52">
                  <c:v>2.899</c:v>
                </c:pt>
                <c:pt idx="53">
                  <c:v>3.0089999999999999</c:v>
                </c:pt>
                <c:pt idx="54">
                  <c:v>3.1139999999999999</c:v>
                </c:pt>
                <c:pt idx="55">
                  <c:v>3.2160000000000002</c:v>
                </c:pt>
                <c:pt idx="56">
                  <c:v>3.3149999999999999</c:v>
                </c:pt>
                <c:pt idx="57">
                  <c:v>3.411</c:v>
                </c:pt>
                <c:pt idx="58">
                  <c:v>3.5960000000000001</c:v>
                </c:pt>
                <c:pt idx="59">
                  <c:v>3.8140000000000001</c:v>
                </c:pt>
                <c:pt idx="60">
                  <c:v>4.0199999999999996</c:v>
                </c:pt>
                <c:pt idx="61">
                  <c:v>4.1109999999999998</c:v>
                </c:pt>
                <c:pt idx="62">
                  <c:v>4.173</c:v>
                </c:pt>
                <c:pt idx="63">
                  <c:v>4.2510000000000003</c:v>
                </c:pt>
                <c:pt idx="64">
                  <c:v>4.3390000000000004</c:v>
                </c:pt>
                <c:pt idx="65">
                  <c:v>4.43</c:v>
                </c:pt>
                <c:pt idx="66">
                  <c:v>4.5229999999999997</c:v>
                </c:pt>
                <c:pt idx="67">
                  <c:v>4.7080000000000002</c:v>
                </c:pt>
                <c:pt idx="68">
                  <c:v>4.8879999999999999</c:v>
                </c:pt>
                <c:pt idx="69">
                  <c:v>5.0599999999999996</c:v>
                </c:pt>
                <c:pt idx="70">
                  <c:v>5.226</c:v>
                </c:pt>
                <c:pt idx="71">
                  <c:v>5.3869999999999996</c:v>
                </c:pt>
                <c:pt idx="72">
                  <c:v>5.5419999999999998</c:v>
                </c:pt>
                <c:pt idx="73">
                  <c:v>5.8419999999999996</c:v>
                </c:pt>
                <c:pt idx="74">
                  <c:v>6.13</c:v>
                </c:pt>
                <c:pt idx="75">
                  <c:v>6.407</c:v>
                </c:pt>
                <c:pt idx="76">
                  <c:v>6.6749999999999998</c:v>
                </c:pt>
                <c:pt idx="77">
                  <c:v>6.9329999999999998</c:v>
                </c:pt>
                <c:pt idx="78">
                  <c:v>7.1820000000000004</c:v>
                </c:pt>
                <c:pt idx="79">
                  <c:v>7.4210000000000003</c:v>
                </c:pt>
                <c:pt idx="80">
                  <c:v>7.6520000000000001</c:v>
                </c:pt>
                <c:pt idx="81">
                  <c:v>7.875</c:v>
                </c:pt>
                <c:pt idx="82">
                  <c:v>8.0909999999999993</c:v>
                </c:pt>
                <c:pt idx="83">
                  <c:v>8.3010000000000002</c:v>
                </c:pt>
                <c:pt idx="84">
                  <c:v>8.7070000000000007</c:v>
                </c:pt>
                <c:pt idx="85">
                  <c:v>9.1920000000000002</c:v>
                </c:pt>
                <c:pt idx="86">
                  <c:v>9.66</c:v>
                </c:pt>
                <c:pt idx="87">
                  <c:v>10.11</c:v>
                </c:pt>
                <c:pt idx="88">
                  <c:v>10.55</c:v>
                </c:pt>
                <c:pt idx="89">
                  <c:v>10.98</c:v>
                </c:pt>
                <c:pt idx="90">
                  <c:v>11.39</c:v>
                </c:pt>
                <c:pt idx="91">
                  <c:v>11.78</c:v>
                </c:pt>
                <c:pt idx="92">
                  <c:v>12.17</c:v>
                </c:pt>
                <c:pt idx="93">
                  <c:v>12.91</c:v>
                </c:pt>
                <c:pt idx="94">
                  <c:v>13.61</c:v>
                </c:pt>
                <c:pt idx="95">
                  <c:v>14.28</c:v>
                </c:pt>
                <c:pt idx="96">
                  <c:v>14.94</c:v>
                </c:pt>
                <c:pt idx="97">
                  <c:v>15.58</c:v>
                </c:pt>
                <c:pt idx="98">
                  <c:v>16.21</c:v>
                </c:pt>
                <c:pt idx="99">
                  <c:v>17.46</c:v>
                </c:pt>
                <c:pt idx="100">
                  <c:v>18.71</c:v>
                </c:pt>
                <c:pt idx="101">
                  <c:v>19.98</c:v>
                </c:pt>
                <c:pt idx="102">
                  <c:v>21.27</c:v>
                </c:pt>
                <c:pt idx="103">
                  <c:v>22.58</c:v>
                </c:pt>
                <c:pt idx="104">
                  <c:v>23.91</c:v>
                </c:pt>
                <c:pt idx="105">
                  <c:v>25.25</c:v>
                </c:pt>
                <c:pt idx="106">
                  <c:v>26.61</c:v>
                </c:pt>
                <c:pt idx="107">
                  <c:v>27.98</c:v>
                </c:pt>
                <c:pt idx="108">
                  <c:v>29.34</c:v>
                </c:pt>
                <c:pt idx="109">
                  <c:v>30.71</c:v>
                </c:pt>
                <c:pt idx="110">
                  <c:v>33.42</c:v>
                </c:pt>
                <c:pt idx="111">
                  <c:v>36.75</c:v>
                </c:pt>
                <c:pt idx="112">
                  <c:v>39.97</c:v>
                </c:pt>
                <c:pt idx="113">
                  <c:v>43.06</c:v>
                </c:pt>
                <c:pt idx="114">
                  <c:v>46.01</c:v>
                </c:pt>
                <c:pt idx="115">
                  <c:v>48.82</c:v>
                </c:pt>
                <c:pt idx="116">
                  <c:v>51.48</c:v>
                </c:pt>
                <c:pt idx="117">
                  <c:v>54.02</c:v>
                </c:pt>
                <c:pt idx="118">
                  <c:v>56.42</c:v>
                </c:pt>
                <c:pt idx="119">
                  <c:v>60.86</c:v>
                </c:pt>
                <c:pt idx="120">
                  <c:v>64.86</c:v>
                </c:pt>
                <c:pt idx="121">
                  <c:v>68.45</c:v>
                </c:pt>
                <c:pt idx="122">
                  <c:v>71.680000000000007</c:v>
                </c:pt>
                <c:pt idx="123">
                  <c:v>74.56</c:v>
                </c:pt>
                <c:pt idx="124">
                  <c:v>77.13</c:v>
                </c:pt>
                <c:pt idx="125">
                  <c:v>81.47</c:v>
                </c:pt>
                <c:pt idx="126">
                  <c:v>84.89</c:v>
                </c:pt>
                <c:pt idx="127">
                  <c:v>87.6</c:v>
                </c:pt>
                <c:pt idx="128">
                  <c:v>89.74</c:v>
                </c:pt>
                <c:pt idx="129">
                  <c:v>91.45</c:v>
                </c:pt>
                <c:pt idx="130">
                  <c:v>92.82</c:v>
                </c:pt>
                <c:pt idx="131">
                  <c:v>93.91</c:v>
                </c:pt>
                <c:pt idx="132">
                  <c:v>94.78</c:v>
                </c:pt>
                <c:pt idx="133">
                  <c:v>95.48</c:v>
                </c:pt>
                <c:pt idx="134">
                  <c:v>96.03</c:v>
                </c:pt>
                <c:pt idx="135">
                  <c:v>96.46</c:v>
                </c:pt>
                <c:pt idx="136">
                  <c:v>97.05</c:v>
                </c:pt>
                <c:pt idx="137">
                  <c:v>97.39</c:v>
                </c:pt>
                <c:pt idx="138">
                  <c:v>97.45</c:v>
                </c:pt>
                <c:pt idx="139">
                  <c:v>98.42</c:v>
                </c:pt>
                <c:pt idx="140">
                  <c:v>99.03</c:v>
                </c:pt>
                <c:pt idx="141">
                  <c:v>98.77</c:v>
                </c:pt>
                <c:pt idx="142">
                  <c:v>98.37</c:v>
                </c:pt>
                <c:pt idx="143">
                  <c:v>97.94</c:v>
                </c:pt>
                <c:pt idx="144">
                  <c:v>97.48</c:v>
                </c:pt>
                <c:pt idx="145">
                  <c:v>96.5</c:v>
                </c:pt>
                <c:pt idx="146">
                  <c:v>95.45</c:v>
                </c:pt>
                <c:pt idx="147">
                  <c:v>94.36</c:v>
                </c:pt>
                <c:pt idx="148">
                  <c:v>93.23</c:v>
                </c:pt>
                <c:pt idx="149">
                  <c:v>92.07</c:v>
                </c:pt>
                <c:pt idx="150">
                  <c:v>90.9</c:v>
                </c:pt>
                <c:pt idx="151">
                  <c:v>88.55</c:v>
                </c:pt>
                <c:pt idx="152">
                  <c:v>86.2</c:v>
                </c:pt>
                <c:pt idx="153">
                  <c:v>83.89</c:v>
                </c:pt>
                <c:pt idx="154">
                  <c:v>81.63</c:v>
                </c:pt>
                <c:pt idx="155">
                  <c:v>79.44</c:v>
                </c:pt>
                <c:pt idx="156">
                  <c:v>77.33</c:v>
                </c:pt>
                <c:pt idx="157">
                  <c:v>75.3</c:v>
                </c:pt>
                <c:pt idx="158">
                  <c:v>73.34</c:v>
                </c:pt>
                <c:pt idx="159">
                  <c:v>71.47</c:v>
                </c:pt>
                <c:pt idx="160">
                  <c:v>69.680000000000007</c:v>
                </c:pt>
                <c:pt idx="161">
                  <c:v>67.97</c:v>
                </c:pt>
                <c:pt idx="162">
                  <c:v>64.760000000000005</c:v>
                </c:pt>
                <c:pt idx="163">
                  <c:v>61.14</c:v>
                </c:pt>
                <c:pt idx="164">
                  <c:v>57.9</c:v>
                </c:pt>
                <c:pt idx="165">
                  <c:v>54.98</c:v>
                </c:pt>
                <c:pt idx="166">
                  <c:v>52.36</c:v>
                </c:pt>
                <c:pt idx="167">
                  <c:v>49.97</c:v>
                </c:pt>
                <c:pt idx="168">
                  <c:v>47.8</c:v>
                </c:pt>
                <c:pt idx="169">
                  <c:v>45.82</c:v>
                </c:pt>
                <c:pt idx="170">
                  <c:v>44.02</c:v>
                </c:pt>
                <c:pt idx="171">
                  <c:v>40.9</c:v>
                </c:pt>
                <c:pt idx="172">
                  <c:v>38.24</c:v>
                </c:pt>
                <c:pt idx="173">
                  <c:v>35.94</c:v>
                </c:pt>
                <c:pt idx="174">
                  <c:v>33.94</c:v>
                </c:pt>
                <c:pt idx="175">
                  <c:v>32.18</c:v>
                </c:pt>
                <c:pt idx="176">
                  <c:v>30.62</c:v>
                </c:pt>
                <c:pt idx="177">
                  <c:v>27.98</c:v>
                </c:pt>
                <c:pt idx="178">
                  <c:v>25.82</c:v>
                </c:pt>
                <c:pt idx="179">
                  <c:v>24.03</c:v>
                </c:pt>
                <c:pt idx="180">
                  <c:v>22.52</c:v>
                </c:pt>
                <c:pt idx="181">
                  <c:v>21.22</c:v>
                </c:pt>
                <c:pt idx="182">
                  <c:v>20.100000000000001</c:v>
                </c:pt>
                <c:pt idx="183">
                  <c:v>19.11</c:v>
                </c:pt>
                <c:pt idx="184">
                  <c:v>18.25</c:v>
                </c:pt>
                <c:pt idx="185">
                  <c:v>17.48</c:v>
                </c:pt>
                <c:pt idx="186">
                  <c:v>16.79</c:v>
                </c:pt>
                <c:pt idx="187">
                  <c:v>16.170000000000002</c:v>
                </c:pt>
                <c:pt idx="188">
                  <c:v>15.1</c:v>
                </c:pt>
                <c:pt idx="189">
                  <c:v>14</c:v>
                </c:pt>
                <c:pt idx="190">
                  <c:v>13.1</c:v>
                </c:pt>
                <c:pt idx="191">
                  <c:v>12.35</c:v>
                </c:pt>
                <c:pt idx="192">
                  <c:v>11.72</c:v>
                </c:pt>
                <c:pt idx="193">
                  <c:v>11.18</c:v>
                </c:pt>
                <c:pt idx="194">
                  <c:v>10.72</c:v>
                </c:pt>
                <c:pt idx="195">
                  <c:v>10.31</c:v>
                </c:pt>
                <c:pt idx="196">
                  <c:v>9.9570000000000007</c:v>
                </c:pt>
                <c:pt idx="197">
                  <c:v>9.3629999999999995</c:v>
                </c:pt>
                <c:pt idx="198">
                  <c:v>8.8859999999999992</c:v>
                </c:pt>
                <c:pt idx="199">
                  <c:v>8.4960000000000004</c:v>
                </c:pt>
                <c:pt idx="200">
                  <c:v>8.1720000000000006</c:v>
                </c:pt>
                <c:pt idx="201">
                  <c:v>7.899</c:v>
                </c:pt>
                <c:pt idx="202">
                  <c:v>7.6660000000000004</c:v>
                </c:pt>
                <c:pt idx="203">
                  <c:v>7.2930000000000001</c:v>
                </c:pt>
                <c:pt idx="204">
                  <c:v>7.0090000000000003</c:v>
                </c:pt>
                <c:pt idx="205">
                  <c:v>6.7869999999999999</c:v>
                </c:pt>
                <c:pt idx="206">
                  <c:v>6.6109999999999998</c:v>
                </c:pt>
                <c:pt idx="207">
                  <c:v>6.468</c:v>
                </c:pt>
                <c:pt idx="208">
                  <c:v>6.3639999999999999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80-41FB-9F5D-63E388FC0AC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srim129Xe_EJ212!$D$20:$D$228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srim129Xe_EJ212!$F$20:$F$228</c:f>
              <c:numCache>
                <c:formatCode>0.000E+00</c:formatCode>
                <c:ptCount val="209"/>
                <c:pt idx="0">
                  <c:v>3.1680000000000001</c:v>
                </c:pt>
                <c:pt idx="1">
                  <c:v>3.2829999999999999</c:v>
                </c:pt>
                <c:pt idx="2">
                  <c:v>3.3929999999999998</c:v>
                </c:pt>
                <c:pt idx="3">
                  <c:v>3.4990000000000001</c:v>
                </c:pt>
                <c:pt idx="4">
                  <c:v>3.6</c:v>
                </c:pt>
                <c:pt idx="5">
                  <c:v>3.6970000000000001</c:v>
                </c:pt>
                <c:pt idx="6">
                  <c:v>3.8809999999999998</c:v>
                </c:pt>
                <c:pt idx="7">
                  <c:v>4.0949999999999998</c:v>
                </c:pt>
                <c:pt idx="8">
                  <c:v>4.2919999999999998</c:v>
                </c:pt>
                <c:pt idx="9">
                  <c:v>4.4749999999999996</c:v>
                </c:pt>
                <c:pt idx="10">
                  <c:v>4.6470000000000002</c:v>
                </c:pt>
                <c:pt idx="11">
                  <c:v>4.8090000000000002</c:v>
                </c:pt>
                <c:pt idx="12">
                  <c:v>4.9619999999999997</c:v>
                </c:pt>
                <c:pt idx="13">
                  <c:v>5.1059999999999999</c:v>
                </c:pt>
                <c:pt idx="14">
                  <c:v>5.2439999999999998</c:v>
                </c:pt>
                <c:pt idx="15">
                  <c:v>5.5</c:v>
                </c:pt>
                <c:pt idx="16">
                  <c:v>5.734</c:v>
                </c:pt>
                <c:pt idx="17">
                  <c:v>5.95</c:v>
                </c:pt>
                <c:pt idx="18">
                  <c:v>6.15</c:v>
                </c:pt>
                <c:pt idx="19">
                  <c:v>6.3369999999999997</c:v>
                </c:pt>
                <c:pt idx="20">
                  <c:v>6.5119999999999996</c:v>
                </c:pt>
                <c:pt idx="21">
                  <c:v>6.8310000000000004</c:v>
                </c:pt>
                <c:pt idx="22">
                  <c:v>7.117</c:v>
                </c:pt>
                <c:pt idx="23">
                  <c:v>7.3760000000000003</c:v>
                </c:pt>
                <c:pt idx="24">
                  <c:v>7.6109999999999998</c:v>
                </c:pt>
                <c:pt idx="25">
                  <c:v>7.827</c:v>
                </c:pt>
                <c:pt idx="26">
                  <c:v>8.0250000000000004</c:v>
                </c:pt>
                <c:pt idx="27">
                  <c:v>8.2100000000000009</c:v>
                </c:pt>
                <c:pt idx="28">
                  <c:v>8.3810000000000002</c:v>
                </c:pt>
                <c:pt idx="29">
                  <c:v>8.5419999999999998</c:v>
                </c:pt>
                <c:pt idx="30">
                  <c:v>8.6920000000000002</c:v>
                </c:pt>
                <c:pt idx="31">
                  <c:v>8.8330000000000002</c:v>
                </c:pt>
                <c:pt idx="32">
                  <c:v>9.0920000000000005</c:v>
                </c:pt>
                <c:pt idx="33">
                  <c:v>9.3770000000000007</c:v>
                </c:pt>
                <c:pt idx="34">
                  <c:v>9.6289999999999996</c:v>
                </c:pt>
                <c:pt idx="35">
                  <c:v>9.8529999999999998</c:v>
                </c:pt>
                <c:pt idx="36">
                  <c:v>10.050000000000001</c:v>
                </c:pt>
                <c:pt idx="37">
                  <c:v>10.23</c:v>
                </c:pt>
                <c:pt idx="38">
                  <c:v>10.4</c:v>
                </c:pt>
                <c:pt idx="39">
                  <c:v>10.55</c:v>
                </c:pt>
                <c:pt idx="40">
                  <c:v>10.68</c:v>
                </c:pt>
                <c:pt idx="41">
                  <c:v>10.92</c:v>
                </c:pt>
                <c:pt idx="42">
                  <c:v>11.13</c:v>
                </c:pt>
                <c:pt idx="43">
                  <c:v>11.3</c:v>
                </c:pt>
                <c:pt idx="44">
                  <c:v>11.45</c:v>
                </c:pt>
                <c:pt idx="45">
                  <c:v>11.58</c:v>
                </c:pt>
                <c:pt idx="46">
                  <c:v>11.7</c:v>
                </c:pt>
                <c:pt idx="47">
                  <c:v>11.89</c:v>
                </c:pt>
                <c:pt idx="48">
                  <c:v>12.03</c:v>
                </c:pt>
                <c:pt idx="49">
                  <c:v>12.14</c:v>
                </c:pt>
                <c:pt idx="50">
                  <c:v>12.22</c:v>
                </c:pt>
                <c:pt idx="51">
                  <c:v>12.28</c:v>
                </c:pt>
                <c:pt idx="52">
                  <c:v>12.33</c:v>
                </c:pt>
                <c:pt idx="53">
                  <c:v>12.36</c:v>
                </c:pt>
                <c:pt idx="54">
                  <c:v>12.38</c:v>
                </c:pt>
                <c:pt idx="55">
                  <c:v>12.39</c:v>
                </c:pt>
                <c:pt idx="56">
                  <c:v>12.39</c:v>
                </c:pt>
                <c:pt idx="57">
                  <c:v>12.38</c:v>
                </c:pt>
                <c:pt idx="58">
                  <c:v>12.36</c:v>
                </c:pt>
                <c:pt idx="59">
                  <c:v>12.3</c:v>
                </c:pt>
                <c:pt idx="60">
                  <c:v>12.22</c:v>
                </c:pt>
                <c:pt idx="61">
                  <c:v>12.13</c:v>
                </c:pt>
                <c:pt idx="62">
                  <c:v>12.02</c:v>
                </c:pt>
                <c:pt idx="63">
                  <c:v>11.92</c:v>
                </c:pt>
                <c:pt idx="64">
                  <c:v>11.81</c:v>
                </c:pt>
                <c:pt idx="65">
                  <c:v>11.69</c:v>
                </c:pt>
                <c:pt idx="66">
                  <c:v>11.58</c:v>
                </c:pt>
                <c:pt idx="67">
                  <c:v>11.34</c:v>
                </c:pt>
                <c:pt idx="68">
                  <c:v>11.11</c:v>
                </c:pt>
                <c:pt idx="69">
                  <c:v>10.89</c:v>
                </c:pt>
                <c:pt idx="70">
                  <c:v>10.67</c:v>
                </c:pt>
                <c:pt idx="71">
                  <c:v>10.46</c:v>
                </c:pt>
                <c:pt idx="72">
                  <c:v>10.26</c:v>
                </c:pt>
                <c:pt idx="73">
                  <c:v>9.8770000000000007</c:v>
                </c:pt>
                <c:pt idx="74">
                  <c:v>9.5229999999999997</c:v>
                </c:pt>
                <c:pt idx="75">
                  <c:v>9.1959999999999997</c:v>
                </c:pt>
                <c:pt idx="76">
                  <c:v>8.8940000000000001</c:v>
                </c:pt>
                <c:pt idx="77">
                  <c:v>8.6129999999999995</c:v>
                </c:pt>
                <c:pt idx="78">
                  <c:v>8.3520000000000003</c:v>
                </c:pt>
                <c:pt idx="79">
                  <c:v>8.11</c:v>
                </c:pt>
                <c:pt idx="80">
                  <c:v>7.883</c:v>
                </c:pt>
                <c:pt idx="81">
                  <c:v>7.6710000000000003</c:v>
                </c:pt>
                <c:pt idx="82">
                  <c:v>7.4720000000000004</c:v>
                </c:pt>
                <c:pt idx="83">
                  <c:v>7.2839999999999998</c:v>
                </c:pt>
                <c:pt idx="84">
                  <c:v>6.9409999999999998</c:v>
                </c:pt>
                <c:pt idx="85">
                  <c:v>6.5620000000000003</c:v>
                </c:pt>
                <c:pt idx="86">
                  <c:v>6.2290000000000001</c:v>
                </c:pt>
                <c:pt idx="87">
                  <c:v>5.9340000000000002</c:v>
                </c:pt>
                <c:pt idx="88">
                  <c:v>5.67</c:v>
                </c:pt>
                <c:pt idx="89">
                  <c:v>5.4320000000000004</c:v>
                </c:pt>
                <c:pt idx="90">
                  <c:v>5.2160000000000002</c:v>
                </c:pt>
                <c:pt idx="91">
                  <c:v>5.0199999999999996</c:v>
                </c:pt>
                <c:pt idx="92">
                  <c:v>4.84</c:v>
                </c:pt>
                <c:pt idx="93">
                  <c:v>4.5220000000000002</c:v>
                </c:pt>
                <c:pt idx="94">
                  <c:v>4.2489999999999997</c:v>
                </c:pt>
                <c:pt idx="95">
                  <c:v>4.0110000000000001</c:v>
                </c:pt>
                <c:pt idx="96">
                  <c:v>3.8029999999999999</c:v>
                </c:pt>
                <c:pt idx="97">
                  <c:v>3.6179999999999999</c:v>
                </c:pt>
                <c:pt idx="98">
                  <c:v>3.452</c:v>
                </c:pt>
                <c:pt idx="99">
                  <c:v>3.1680000000000001</c:v>
                </c:pt>
                <c:pt idx="100">
                  <c:v>2.9329999999999998</c:v>
                </c:pt>
                <c:pt idx="101">
                  <c:v>2.734</c:v>
                </c:pt>
                <c:pt idx="102">
                  <c:v>2.5640000000000001</c:v>
                </c:pt>
                <c:pt idx="103">
                  <c:v>2.4159999999999999</c:v>
                </c:pt>
                <c:pt idx="104">
                  <c:v>2.286</c:v>
                </c:pt>
                <c:pt idx="105">
                  <c:v>2.1709999999999998</c:v>
                </c:pt>
                <c:pt idx="106">
                  <c:v>2.0680000000000001</c:v>
                </c:pt>
                <c:pt idx="107">
                  <c:v>1.976</c:v>
                </c:pt>
                <c:pt idx="108">
                  <c:v>1.893</c:v>
                </c:pt>
                <c:pt idx="109">
                  <c:v>1.8169999999999999</c:v>
                </c:pt>
                <c:pt idx="110">
                  <c:v>1.6839999999999999</c:v>
                </c:pt>
                <c:pt idx="111">
                  <c:v>1.5449999999999999</c:v>
                </c:pt>
                <c:pt idx="112">
                  <c:v>1.43</c:v>
                </c:pt>
                <c:pt idx="113">
                  <c:v>1.3320000000000001</c:v>
                </c:pt>
                <c:pt idx="114">
                  <c:v>1.248</c:v>
                </c:pt>
                <c:pt idx="115">
                  <c:v>1.175</c:v>
                </c:pt>
                <c:pt idx="116">
                  <c:v>1.111</c:v>
                </c:pt>
                <c:pt idx="117">
                  <c:v>1.054</c:v>
                </c:pt>
                <c:pt idx="118">
                  <c:v>1.0029999999999999</c:v>
                </c:pt>
                <c:pt idx="119">
                  <c:v>0.91600000000000004</c:v>
                </c:pt>
                <c:pt idx="120">
                  <c:v>0.84409999999999996</c:v>
                </c:pt>
                <c:pt idx="121">
                  <c:v>0.78359999999999996</c:v>
                </c:pt>
                <c:pt idx="122">
                  <c:v>0.7319</c:v>
                </c:pt>
                <c:pt idx="123">
                  <c:v>0.68710000000000004</c:v>
                </c:pt>
                <c:pt idx="124">
                  <c:v>0.64790000000000003</c:v>
                </c:pt>
                <c:pt idx="125">
                  <c:v>0.58260000000000001</c:v>
                </c:pt>
                <c:pt idx="126">
                  <c:v>0.53010000000000002</c:v>
                </c:pt>
                <c:pt idx="127">
                  <c:v>0.48699999999999999</c:v>
                </c:pt>
                <c:pt idx="128">
                  <c:v>0.45079999999999998</c:v>
                </c:pt>
                <c:pt idx="129">
                  <c:v>0.42009999999999997</c:v>
                </c:pt>
                <c:pt idx="130">
                  <c:v>0.39350000000000002</c:v>
                </c:pt>
                <c:pt idx="131">
                  <c:v>0.37040000000000001</c:v>
                </c:pt>
                <c:pt idx="132">
                  <c:v>0.35</c:v>
                </c:pt>
                <c:pt idx="133">
                  <c:v>0.33189999999999997</c:v>
                </c:pt>
                <c:pt idx="134">
                  <c:v>0.31569999999999998</c:v>
                </c:pt>
                <c:pt idx="135">
                  <c:v>0.30120000000000002</c:v>
                </c:pt>
                <c:pt idx="136">
                  <c:v>0.27600000000000002</c:v>
                </c:pt>
                <c:pt idx="137">
                  <c:v>0.25019999999999998</c:v>
                </c:pt>
                <c:pt idx="138">
                  <c:v>0.2291</c:v>
                </c:pt>
                <c:pt idx="139">
                  <c:v>0.21160000000000001</c:v>
                </c:pt>
                <c:pt idx="140">
                  <c:v>0.1966</c:v>
                </c:pt>
                <c:pt idx="141">
                  <c:v>0.18379999999999999</c:v>
                </c:pt>
                <c:pt idx="142">
                  <c:v>0.17269999999999999</c:v>
                </c:pt>
                <c:pt idx="143">
                  <c:v>0.16289999999999999</c:v>
                </c:pt>
                <c:pt idx="144">
                  <c:v>0.1542</c:v>
                </c:pt>
                <c:pt idx="145">
                  <c:v>0.13950000000000001</c:v>
                </c:pt>
                <c:pt idx="146">
                  <c:v>0.1275</c:v>
                </c:pt>
                <c:pt idx="147">
                  <c:v>0.1176</c:v>
                </c:pt>
                <c:pt idx="148">
                  <c:v>0.1091</c:v>
                </c:pt>
                <c:pt idx="149">
                  <c:v>0.1019</c:v>
                </c:pt>
                <c:pt idx="150">
                  <c:v>9.5579999999999998E-2</c:v>
                </c:pt>
                <c:pt idx="151">
                  <c:v>8.5190000000000002E-2</c:v>
                </c:pt>
                <c:pt idx="152">
                  <c:v>7.6939999999999995E-2</c:v>
                </c:pt>
                <c:pt idx="153">
                  <c:v>7.0230000000000001E-2</c:v>
                </c:pt>
                <c:pt idx="154">
                  <c:v>6.4649999999999999E-2</c:v>
                </c:pt>
                <c:pt idx="155">
                  <c:v>5.994E-2</c:v>
                </c:pt>
                <c:pt idx="156">
                  <c:v>5.5899999999999998E-2</c:v>
                </c:pt>
                <c:pt idx="157">
                  <c:v>5.2400000000000002E-2</c:v>
                </c:pt>
                <c:pt idx="158">
                  <c:v>4.9329999999999999E-2</c:v>
                </c:pt>
                <c:pt idx="159">
                  <c:v>4.6629999999999998E-2</c:v>
                </c:pt>
                <c:pt idx="160">
                  <c:v>4.4209999999999999E-2</c:v>
                </c:pt>
                <c:pt idx="161">
                  <c:v>4.2049999999999997E-2</c:v>
                </c:pt>
                <c:pt idx="162">
                  <c:v>3.8339999999999999E-2</c:v>
                </c:pt>
                <c:pt idx="163">
                  <c:v>3.456E-2</c:v>
                </c:pt>
                <c:pt idx="164">
                  <c:v>3.15E-2</c:v>
                </c:pt>
                <c:pt idx="165">
                  <c:v>2.896E-2</c:v>
                </c:pt>
                <c:pt idx="166">
                  <c:v>2.681E-2</c:v>
                </c:pt>
                <c:pt idx="167">
                  <c:v>2.4979999999999999E-2</c:v>
                </c:pt>
                <c:pt idx="168">
                  <c:v>2.3390000000000001E-2</c:v>
                </c:pt>
                <c:pt idx="169">
                  <c:v>2.1999999999999999E-2</c:v>
                </c:pt>
                <c:pt idx="170">
                  <c:v>2.078E-2</c:v>
                </c:pt>
                <c:pt idx="171">
                  <c:v>1.8710000000000001E-2</c:v>
                </c:pt>
                <c:pt idx="172">
                  <c:v>1.704E-2</c:v>
                </c:pt>
                <c:pt idx="173">
                  <c:v>1.5650000000000001E-2</c:v>
                </c:pt>
                <c:pt idx="174">
                  <c:v>1.448E-2</c:v>
                </c:pt>
                <c:pt idx="175">
                  <c:v>1.3480000000000001E-2</c:v>
                </c:pt>
                <c:pt idx="176">
                  <c:v>1.261E-2</c:v>
                </c:pt>
                <c:pt idx="177">
                  <c:v>1.119E-2</c:v>
                </c:pt>
                <c:pt idx="178">
                  <c:v>1.0070000000000001E-2</c:v>
                </c:pt>
                <c:pt idx="179">
                  <c:v>9.1590000000000005E-3</c:v>
                </c:pt>
                <c:pt idx="180">
                  <c:v>8.4069999999999995E-3</c:v>
                </c:pt>
                <c:pt idx="181">
                  <c:v>7.7730000000000004E-3</c:v>
                </c:pt>
                <c:pt idx="182">
                  <c:v>7.2319999999999997E-3</c:v>
                </c:pt>
                <c:pt idx="183">
                  <c:v>6.7650000000000002E-3</c:v>
                </c:pt>
                <c:pt idx="184">
                  <c:v>6.3559999999999997E-3</c:v>
                </c:pt>
                <c:pt idx="185">
                  <c:v>5.9959999999999996E-3</c:v>
                </c:pt>
                <c:pt idx="186">
                  <c:v>5.6759999999999996E-3</c:v>
                </c:pt>
                <c:pt idx="187">
                  <c:v>5.3899999999999998E-3</c:v>
                </c:pt>
                <c:pt idx="188">
                  <c:v>4.8999999999999998E-3</c:v>
                </c:pt>
                <c:pt idx="189">
                  <c:v>4.4039999999999999E-3</c:v>
                </c:pt>
                <c:pt idx="190">
                  <c:v>4.0020000000000003E-3</c:v>
                </c:pt>
                <c:pt idx="191">
                  <c:v>3.6709999999999998E-3</c:v>
                </c:pt>
                <c:pt idx="192">
                  <c:v>3.392E-3</c:v>
                </c:pt>
                <c:pt idx="193">
                  <c:v>3.153E-3</c:v>
                </c:pt>
                <c:pt idx="194">
                  <c:v>2.9480000000000001E-3</c:v>
                </c:pt>
                <c:pt idx="195">
                  <c:v>2.7680000000000001E-3</c:v>
                </c:pt>
                <c:pt idx="196">
                  <c:v>2.6099999999999999E-3</c:v>
                </c:pt>
                <c:pt idx="197">
                  <c:v>2.3440000000000002E-3</c:v>
                </c:pt>
                <c:pt idx="198">
                  <c:v>2.1289999999999998E-3</c:v>
                </c:pt>
                <c:pt idx="199">
                  <c:v>1.952E-3</c:v>
                </c:pt>
                <c:pt idx="200">
                  <c:v>1.802E-3</c:v>
                </c:pt>
                <c:pt idx="201">
                  <c:v>1.6750000000000001E-3</c:v>
                </c:pt>
                <c:pt idx="202">
                  <c:v>1.565E-3</c:v>
                </c:pt>
                <c:pt idx="203">
                  <c:v>1.3849999999999999E-3</c:v>
                </c:pt>
                <c:pt idx="204">
                  <c:v>1.243E-3</c:v>
                </c:pt>
                <c:pt idx="205">
                  <c:v>1.129E-3</c:v>
                </c:pt>
                <c:pt idx="206">
                  <c:v>1.034E-3</c:v>
                </c:pt>
                <c:pt idx="207">
                  <c:v>9.5450000000000005E-4</c:v>
                </c:pt>
                <c:pt idx="208">
                  <c:v>8.9300000000000002E-4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80-41FB-9F5D-63E388FC0AC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srim129Xe_EJ212!$D$20:$D$228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srim129Xe_EJ212!$G$20:$G$228</c:f>
              <c:numCache>
                <c:formatCode>0.000E+00</c:formatCode>
                <c:ptCount val="209"/>
                <c:pt idx="0">
                  <c:v>3.4579</c:v>
                </c:pt>
                <c:pt idx="1">
                  <c:v>3.5838000000000001</c:v>
                </c:pt>
                <c:pt idx="2">
                  <c:v>3.7043999999999997</c:v>
                </c:pt>
                <c:pt idx="3">
                  <c:v>3.8206000000000002</c:v>
                </c:pt>
                <c:pt idx="4">
                  <c:v>3.9315000000000002</c:v>
                </c:pt>
                <c:pt idx="5">
                  <c:v>4.0381</c:v>
                </c:pt>
                <c:pt idx="6">
                  <c:v>4.2405999999999997</c:v>
                </c:pt>
                <c:pt idx="7">
                  <c:v>4.4763999999999999</c:v>
                </c:pt>
                <c:pt idx="8">
                  <c:v>4.694</c:v>
                </c:pt>
                <c:pt idx="9">
                  <c:v>4.8965999999999994</c:v>
                </c:pt>
                <c:pt idx="10">
                  <c:v>5.0874000000000006</c:v>
                </c:pt>
                <c:pt idx="11">
                  <c:v>5.2674000000000003</c:v>
                </c:pt>
                <c:pt idx="12">
                  <c:v>5.4376999999999995</c:v>
                </c:pt>
                <c:pt idx="13">
                  <c:v>5.5983999999999998</c:v>
                </c:pt>
                <c:pt idx="14">
                  <c:v>5.7524999999999995</c:v>
                </c:pt>
                <c:pt idx="15">
                  <c:v>6.0392999999999999</c:v>
                </c:pt>
                <c:pt idx="16">
                  <c:v>6.3025000000000002</c:v>
                </c:pt>
                <c:pt idx="17">
                  <c:v>6.5463000000000005</c:v>
                </c:pt>
                <c:pt idx="18">
                  <c:v>6.7728000000000002</c:v>
                </c:pt>
                <c:pt idx="19">
                  <c:v>6.9851999999999999</c:v>
                </c:pt>
                <c:pt idx="20">
                  <c:v>7.1846999999999994</c:v>
                </c:pt>
                <c:pt idx="21">
                  <c:v>7.5501000000000005</c:v>
                </c:pt>
                <c:pt idx="22">
                  <c:v>7.8798000000000004</c:v>
                </c:pt>
                <c:pt idx="23">
                  <c:v>8.18</c:v>
                </c:pt>
                <c:pt idx="24">
                  <c:v>8.4542999999999999</c:v>
                </c:pt>
                <c:pt idx="25">
                  <c:v>8.7078000000000007</c:v>
                </c:pt>
                <c:pt idx="26">
                  <c:v>8.9417000000000009</c:v>
                </c:pt>
                <c:pt idx="27">
                  <c:v>9.1613000000000007</c:v>
                </c:pt>
                <c:pt idx="28">
                  <c:v>9.3657000000000004</c:v>
                </c:pt>
                <c:pt idx="29">
                  <c:v>9.5589999999999993</c:v>
                </c:pt>
                <c:pt idx="30">
                  <c:v>9.74</c:v>
                </c:pt>
                <c:pt idx="31">
                  <c:v>9.9120000000000008</c:v>
                </c:pt>
                <c:pt idx="32">
                  <c:v>10.229000000000001</c:v>
                </c:pt>
                <c:pt idx="33">
                  <c:v>10.583</c:v>
                </c:pt>
                <c:pt idx="34">
                  <c:v>10.899999999999999</c:v>
                </c:pt>
                <c:pt idx="35">
                  <c:v>11.186</c:v>
                </c:pt>
                <c:pt idx="36">
                  <c:v>11.443000000000001</c:v>
                </c:pt>
                <c:pt idx="37">
                  <c:v>11.679</c:v>
                </c:pt>
                <c:pt idx="38">
                  <c:v>11.904</c:v>
                </c:pt>
                <c:pt idx="39">
                  <c:v>12.107000000000001</c:v>
                </c:pt>
                <c:pt idx="40">
                  <c:v>12.288</c:v>
                </c:pt>
                <c:pt idx="41">
                  <c:v>12.625999999999999</c:v>
                </c:pt>
                <c:pt idx="42">
                  <c:v>12.928000000000001</c:v>
                </c:pt>
                <c:pt idx="43">
                  <c:v>13.186</c:v>
                </c:pt>
                <c:pt idx="44">
                  <c:v>13.418999999999999</c:v>
                </c:pt>
                <c:pt idx="45">
                  <c:v>13.629999999999999</c:v>
                </c:pt>
                <c:pt idx="46">
                  <c:v>13.826999999999998</c:v>
                </c:pt>
                <c:pt idx="47">
                  <c:v>14.164000000000001</c:v>
                </c:pt>
                <c:pt idx="48">
                  <c:v>14.442</c:v>
                </c:pt>
                <c:pt idx="49">
                  <c:v>14.683</c:v>
                </c:pt>
                <c:pt idx="50">
                  <c:v>14.887</c:v>
                </c:pt>
                <c:pt idx="51">
                  <c:v>15.065</c:v>
                </c:pt>
                <c:pt idx="52">
                  <c:v>15.228999999999999</c:v>
                </c:pt>
                <c:pt idx="53">
                  <c:v>15.369</c:v>
                </c:pt>
                <c:pt idx="54">
                  <c:v>15.494</c:v>
                </c:pt>
                <c:pt idx="55">
                  <c:v>15.606000000000002</c:v>
                </c:pt>
                <c:pt idx="56">
                  <c:v>15.705</c:v>
                </c:pt>
                <c:pt idx="57">
                  <c:v>15.791</c:v>
                </c:pt>
                <c:pt idx="58">
                  <c:v>15.956</c:v>
                </c:pt>
                <c:pt idx="59">
                  <c:v>16.114000000000001</c:v>
                </c:pt>
                <c:pt idx="60">
                  <c:v>16.240000000000002</c:v>
                </c:pt>
                <c:pt idx="61">
                  <c:v>16.241</c:v>
                </c:pt>
                <c:pt idx="62">
                  <c:v>16.192999999999998</c:v>
                </c:pt>
                <c:pt idx="63">
                  <c:v>16.170999999999999</c:v>
                </c:pt>
                <c:pt idx="64">
                  <c:v>16.149000000000001</c:v>
                </c:pt>
                <c:pt idx="65">
                  <c:v>16.119999999999997</c:v>
                </c:pt>
                <c:pt idx="66">
                  <c:v>16.103000000000002</c:v>
                </c:pt>
                <c:pt idx="67">
                  <c:v>16.048000000000002</c:v>
                </c:pt>
                <c:pt idx="68">
                  <c:v>15.997999999999999</c:v>
                </c:pt>
                <c:pt idx="69">
                  <c:v>15.95</c:v>
                </c:pt>
                <c:pt idx="70">
                  <c:v>15.896000000000001</c:v>
                </c:pt>
                <c:pt idx="71">
                  <c:v>15.847000000000001</c:v>
                </c:pt>
                <c:pt idx="72">
                  <c:v>15.802</c:v>
                </c:pt>
                <c:pt idx="73">
                  <c:v>15.719000000000001</c:v>
                </c:pt>
                <c:pt idx="74">
                  <c:v>15.652999999999999</c:v>
                </c:pt>
                <c:pt idx="75">
                  <c:v>15.603</c:v>
                </c:pt>
                <c:pt idx="76">
                  <c:v>15.568999999999999</c:v>
                </c:pt>
                <c:pt idx="77">
                  <c:v>15.545999999999999</c:v>
                </c:pt>
                <c:pt idx="78">
                  <c:v>15.534000000000001</c:v>
                </c:pt>
                <c:pt idx="79">
                  <c:v>15.530999999999999</c:v>
                </c:pt>
                <c:pt idx="80">
                  <c:v>15.535</c:v>
                </c:pt>
                <c:pt idx="81">
                  <c:v>15.545999999999999</c:v>
                </c:pt>
                <c:pt idx="82">
                  <c:v>15.562999999999999</c:v>
                </c:pt>
                <c:pt idx="83">
                  <c:v>15.585000000000001</c:v>
                </c:pt>
                <c:pt idx="84">
                  <c:v>15.648</c:v>
                </c:pt>
                <c:pt idx="85">
                  <c:v>15.754000000000001</c:v>
                </c:pt>
                <c:pt idx="86">
                  <c:v>15.888999999999999</c:v>
                </c:pt>
                <c:pt idx="87">
                  <c:v>16.044</c:v>
                </c:pt>
                <c:pt idx="88">
                  <c:v>16.22</c:v>
                </c:pt>
                <c:pt idx="89">
                  <c:v>16.411999999999999</c:v>
                </c:pt>
                <c:pt idx="90">
                  <c:v>16.606000000000002</c:v>
                </c:pt>
                <c:pt idx="91">
                  <c:v>16.799999999999997</c:v>
                </c:pt>
                <c:pt idx="92">
                  <c:v>17.009999999999998</c:v>
                </c:pt>
                <c:pt idx="93">
                  <c:v>17.432000000000002</c:v>
                </c:pt>
                <c:pt idx="94">
                  <c:v>17.858999999999998</c:v>
                </c:pt>
                <c:pt idx="95">
                  <c:v>18.291</c:v>
                </c:pt>
                <c:pt idx="96">
                  <c:v>18.742999999999999</c:v>
                </c:pt>
                <c:pt idx="97">
                  <c:v>19.198</c:v>
                </c:pt>
                <c:pt idx="98">
                  <c:v>19.661999999999999</c:v>
                </c:pt>
                <c:pt idx="99">
                  <c:v>20.628</c:v>
                </c:pt>
                <c:pt idx="100">
                  <c:v>21.643000000000001</c:v>
                </c:pt>
                <c:pt idx="101">
                  <c:v>22.713999999999999</c:v>
                </c:pt>
                <c:pt idx="102">
                  <c:v>23.834</c:v>
                </c:pt>
                <c:pt idx="103">
                  <c:v>24.995999999999999</c:v>
                </c:pt>
                <c:pt idx="104">
                  <c:v>26.196000000000002</c:v>
                </c:pt>
                <c:pt idx="105">
                  <c:v>27.420999999999999</c:v>
                </c:pt>
                <c:pt idx="106">
                  <c:v>28.678000000000001</c:v>
                </c:pt>
                <c:pt idx="107">
                  <c:v>29.956</c:v>
                </c:pt>
                <c:pt idx="108">
                  <c:v>31.233000000000001</c:v>
                </c:pt>
                <c:pt idx="109">
                  <c:v>32.527000000000001</c:v>
                </c:pt>
                <c:pt idx="110">
                  <c:v>35.103999999999999</c:v>
                </c:pt>
                <c:pt idx="111">
                  <c:v>38.295000000000002</c:v>
                </c:pt>
                <c:pt idx="112">
                  <c:v>41.4</c:v>
                </c:pt>
                <c:pt idx="113">
                  <c:v>44.392000000000003</c:v>
                </c:pt>
                <c:pt idx="114">
                  <c:v>47.257999999999996</c:v>
                </c:pt>
                <c:pt idx="115">
                  <c:v>49.994999999999997</c:v>
                </c:pt>
                <c:pt idx="116">
                  <c:v>52.590999999999994</c:v>
                </c:pt>
                <c:pt idx="117">
                  <c:v>55.074000000000005</c:v>
                </c:pt>
                <c:pt idx="118">
                  <c:v>57.423000000000002</c:v>
                </c:pt>
                <c:pt idx="119">
                  <c:v>61.775999999999996</c:v>
                </c:pt>
                <c:pt idx="120">
                  <c:v>65.704099999999997</c:v>
                </c:pt>
                <c:pt idx="121">
                  <c:v>69.23360000000001</c:v>
                </c:pt>
                <c:pt idx="122">
                  <c:v>72.411900000000003</c:v>
                </c:pt>
                <c:pt idx="123">
                  <c:v>75.247100000000003</c:v>
                </c:pt>
                <c:pt idx="124">
                  <c:v>77.777900000000002</c:v>
                </c:pt>
                <c:pt idx="125">
                  <c:v>82.052599999999998</c:v>
                </c:pt>
                <c:pt idx="126">
                  <c:v>85.420100000000005</c:v>
                </c:pt>
                <c:pt idx="127">
                  <c:v>88.086999999999989</c:v>
                </c:pt>
                <c:pt idx="128">
                  <c:v>90.190799999999996</c:v>
                </c:pt>
                <c:pt idx="129">
                  <c:v>91.870100000000008</c:v>
                </c:pt>
                <c:pt idx="130">
                  <c:v>93.213499999999996</c:v>
                </c:pt>
                <c:pt idx="131">
                  <c:v>94.2804</c:v>
                </c:pt>
                <c:pt idx="132">
                  <c:v>95.13</c:v>
                </c:pt>
                <c:pt idx="133">
                  <c:v>95.811900000000009</c:v>
                </c:pt>
                <c:pt idx="134">
                  <c:v>96.345700000000008</c:v>
                </c:pt>
                <c:pt idx="135">
                  <c:v>96.761199999999988</c:v>
                </c:pt>
                <c:pt idx="136">
                  <c:v>97.325999999999993</c:v>
                </c:pt>
                <c:pt idx="137">
                  <c:v>97.640200000000007</c:v>
                </c:pt>
                <c:pt idx="138">
                  <c:v>97.679100000000005</c:v>
                </c:pt>
                <c:pt idx="139">
                  <c:v>98.631600000000006</c:v>
                </c:pt>
                <c:pt idx="140">
                  <c:v>99.226600000000005</c:v>
                </c:pt>
                <c:pt idx="141">
                  <c:v>98.953800000000001</c:v>
                </c:pt>
                <c:pt idx="142">
                  <c:v>98.542700000000011</c:v>
                </c:pt>
                <c:pt idx="143">
                  <c:v>98.102899999999991</c:v>
                </c:pt>
                <c:pt idx="144">
                  <c:v>97.634200000000007</c:v>
                </c:pt>
                <c:pt idx="145">
                  <c:v>96.639499999999998</c:v>
                </c:pt>
                <c:pt idx="146">
                  <c:v>95.577500000000001</c:v>
                </c:pt>
                <c:pt idx="147">
                  <c:v>94.477599999999995</c:v>
                </c:pt>
                <c:pt idx="148">
                  <c:v>93.339100000000002</c:v>
                </c:pt>
                <c:pt idx="149">
                  <c:v>92.171899999999994</c:v>
                </c:pt>
                <c:pt idx="150">
                  <c:v>90.995580000000004</c:v>
                </c:pt>
                <c:pt idx="151">
                  <c:v>88.635189999999994</c:v>
                </c:pt>
                <c:pt idx="152">
                  <c:v>86.276939999999996</c:v>
                </c:pt>
                <c:pt idx="153">
                  <c:v>83.960229999999996</c:v>
                </c:pt>
                <c:pt idx="154">
                  <c:v>81.694649999999996</c:v>
                </c:pt>
                <c:pt idx="155">
                  <c:v>79.499939999999995</c:v>
                </c:pt>
                <c:pt idx="156">
                  <c:v>77.385899999999992</c:v>
                </c:pt>
                <c:pt idx="157">
                  <c:v>75.352400000000003</c:v>
                </c:pt>
                <c:pt idx="158">
                  <c:v>73.389330000000001</c:v>
                </c:pt>
                <c:pt idx="159">
                  <c:v>71.516629999999992</c:v>
                </c:pt>
                <c:pt idx="160">
                  <c:v>69.724210000000014</c:v>
                </c:pt>
                <c:pt idx="161">
                  <c:v>68.012050000000002</c:v>
                </c:pt>
                <c:pt idx="162">
                  <c:v>64.79834000000001</c:v>
                </c:pt>
                <c:pt idx="163">
                  <c:v>61.17456</c:v>
                </c:pt>
                <c:pt idx="164">
                  <c:v>57.9315</c:v>
                </c:pt>
                <c:pt idx="165">
                  <c:v>55.008959999999995</c:v>
                </c:pt>
                <c:pt idx="166">
                  <c:v>52.386809999999997</c:v>
                </c:pt>
                <c:pt idx="167">
                  <c:v>49.994979999999998</c:v>
                </c:pt>
                <c:pt idx="168">
                  <c:v>47.823389999999996</c:v>
                </c:pt>
                <c:pt idx="169">
                  <c:v>45.841999999999999</c:v>
                </c:pt>
                <c:pt idx="170">
                  <c:v>44.040780000000005</c:v>
                </c:pt>
                <c:pt idx="171">
                  <c:v>40.918709999999997</c:v>
                </c:pt>
                <c:pt idx="172">
                  <c:v>38.257040000000003</c:v>
                </c:pt>
                <c:pt idx="173">
                  <c:v>35.955649999999999</c:v>
                </c:pt>
                <c:pt idx="174">
                  <c:v>33.954479999999997</c:v>
                </c:pt>
                <c:pt idx="175">
                  <c:v>32.193480000000001</c:v>
                </c:pt>
                <c:pt idx="176">
                  <c:v>30.63261</c:v>
                </c:pt>
                <c:pt idx="177">
                  <c:v>27.99119</c:v>
                </c:pt>
                <c:pt idx="178">
                  <c:v>25.830069999999999</c:v>
                </c:pt>
                <c:pt idx="179">
                  <c:v>24.039159000000001</c:v>
                </c:pt>
                <c:pt idx="180">
                  <c:v>22.528406999999998</c:v>
                </c:pt>
                <c:pt idx="181">
                  <c:v>21.227772999999999</c:v>
                </c:pt>
                <c:pt idx="182">
                  <c:v>20.107232</c:v>
                </c:pt>
                <c:pt idx="183">
                  <c:v>19.116765000000001</c:v>
                </c:pt>
                <c:pt idx="184">
                  <c:v>18.256356</c:v>
                </c:pt>
                <c:pt idx="185">
                  <c:v>17.485996</c:v>
                </c:pt>
                <c:pt idx="186">
                  <c:v>16.795676</c:v>
                </c:pt>
                <c:pt idx="187">
                  <c:v>16.17539</c:v>
                </c:pt>
                <c:pt idx="188">
                  <c:v>15.104899999999999</c:v>
                </c:pt>
                <c:pt idx="189">
                  <c:v>14.004403999999999</c:v>
                </c:pt>
                <c:pt idx="190">
                  <c:v>13.104001999999999</c:v>
                </c:pt>
                <c:pt idx="191">
                  <c:v>12.353671</c:v>
                </c:pt>
                <c:pt idx="192">
                  <c:v>11.723392</c:v>
                </c:pt>
                <c:pt idx="193">
                  <c:v>11.183152999999999</c:v>
                </c:pt>
                <c:pt idx="194">
                  <c:v>10.722948000000001</c:v>
                </c:pt>
                <c:pt idx="195">
                  <c:v>10.312768</c:v>
                </c:pt>
                <c:pt idx="196">
                  <c:v>9.9596100000000014</c:v>
                </c:pt>
                <c:pt idx="197">
                  <c:v>9.3653440000000003</c:v>
                </c:pt>
                <c:pt idx="198">
                  <c:v>8.8881289999999993</c:v>
                </c:pt>
                <c:pt idx="199">
                  <c:v>8.4979519999999997</c:v>
                </c:pt>
                <c:pt idx="200">
                  <c:v>8.1738020000000002</c:v>
                </c:pt>
                <c:pt idx="201">
                  <c:v>7.9006749999999997</c:v>
                </c:pt>
                <c:pt idx="202">
                  <c:v>7.6675650000000006</c:v>
                </c:pt>
                <c:pt idx="203">
                  <c:v>7.2943850000000001</c:v>
                </c:pt>
                <c:pt idx="204">
                  <c:v>7.010243</c:v>
                </c:pt>
                <c:pt idx="205">
                  <c:v>6.7881289999999996</c:v>
                </c:pt>
                <c:pt idx="206">
                  <c:v>6.6120339999999995</c:v>
                </c:pt>
                <c:pt idx="207">
                  <c:v>6.4689544999999997</c:v>
                </c:pt>
                <c:pt idx="208">
                  <c:v>6.3648929999999995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80-41FB-9F5D-63E388FC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46960"/>
        <c:axId val="555742256"/>
      </c:scatterChart>
      <c:valAx>
        <c:axId val="5557469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42256"/>
        <c:crosses val="autoZero"/>
        <c:crossBetween val="midCat"/>
        <c:majorUnit val="10"/>
      </c:valAx>
      <c:valAx>
        <c:axId val="5557422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469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86000193128"/>
          <c:y val="0.57658837492686699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srim129Xe_EJ212!$P$5</c:f>
          <c:strCache>
            <c:ptCount val="1"/>
            <c:pt idx="0">
              <c:v>srim129Xe_EJ212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srim129Xe_EJ212!$D$20:$D$228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srim129Xe_EJ212!$J$20:$J$228</c:f>
              <c:numCache>
                <c:formatCode>0.000</c:formatCode>
                <c:ptCount val="209"/>
                <c:pt idx="0">
                  <c:v>7.7000000000000002E-3</c:v>
                </c:pt>
                <c:pt idx="1">
                  <c:v>7.9000000000000008E-3</c:v>
                </c:pt>
                <c:pt idx="2">
                  <c:v>8.2000000000000007E-3</c:v>
                </c:pt>
                <c:pt idx="3">
                  <c:v>8.4000000000000012E-3</c:v>
                </c:pt>
                <c:pt idx="4">
                  <c:v>8.6999999999999994E-3</c:v>
                </c:pt>
                <c:pt idx="5">
                  <c:v>8.8999999999999999E-3</c:v>
                </c:pt>
                <c:pt idx="6">
                  <c:v>9.2999999999999992E-3</c:v>
                </c:pt>
                <c:pt idx="7">
                  <c:v>9.7999999999999997E-3</c:v>
                </c:pt>
                <c:pt idx="8">
                  <c:v>1.03E-2</c:v>
                </c:pt>
                <c:pt idx="9">
                  <c:v>1.0800000000000001E-2</c:v>
                </c:pt>
                <c:pt idx="10">
                  <c:v>1.1300000000000001E-2</c:v>
                </c:pt>
                <c:pt idx="11">
                  <c:v>1.17E-2</c:v>
                </c:pt>
                <c:pt idx="12">
                  <c:v>1.21E-2</c:v>
                </c:pt>
                <c:pt idx="13">
                  <c:v>1.2500000000000001E-2</c:v>
                </c:pt>
                <c:pt idx="14">
                  <c:v>1.29E-2</c:v>
                </c:pt>
                <c:pt idx="15">
                  <c:v>1.37E-2</c:v>
                </c:pt>
                <c:pt idx="16">
                  <c:v>1.4499999999999999E-2</c:v>
                </c:pt>
                <c:pt idx="17">
                  <c:v>1.52E-2</c:v>
                </c:pt>
                <c:pt idx="18">
                  <c:v>1.5800000000000002E-2</c:v>
                </c:pt>
                <c:pt idx="19">
                  <c:v>1.6500000000000001E-2</c:v>
                </c:pt>
                <c:pt idx="20">
                  <c:v>1.72E-2</c:v>
                </c:pt>
                <c:pt idx="21">
                  <c:v>1.84E-2</c:v>
                </c:pt>
                <c:pt idx="22">
                  <c:v>1.9599999999999999E-2</c:v>
                </c:pt>
                <c:pt idx="23">
                  <c:v>2.07E-2</c:v>
                </c:pt>
                <c:pt idx="24">
                  <c:v>2.18E-2</c:v>
                </c:pt>
                <c:pt idx="25">
                  <c:v>2.29E-2</c:v>
                </c:pt>
                <c:pt idx="26">
                  <c:v>2.3899999999999998E-2</c:v>
                </c:pt>
                <c:pt idx="27">
                  <c:v>2.5000000000000001E-2</c:v>
                </c:pt>
                <c:pt idx="28">
                  <c:v>2.5899999999999999E-2</c:v>
                </c:pt>
                <c:pt idx="29">
                  <c:v>2.69E-2</c:v>
                </c:pt>
                <c:pt idx="30">
                  <c:v>2.7900000000000001E-2</c:v>
                </c:pt>
                <c:pt idx="31">
                  <c:v>2.8799999999999999E-2</c:v>
                </c:pt>
                <c:pt idx="32">
                  <c:v>3.0599999999999999E-2</c:v>
                </c:pt>
                <c:pt idx="33">
                  <c:v>3.2899999999999999E-2</c:v>
                </c:pt>
                <c:pt idx="34">
                  <c:v>3.4999999999999996E-2</c:v>
                </c:pt>
                <c:pt idx="35">
                  <c:v>3.7100000000000001E-2</c:v>
                </c:pt>
                <c:pt idx="36">
                  <c:v>3.9199999999999999E-2</c:v>
                </c:pt>
                <c:pt idx="37">
                  <c:v>4.1200000000000001E-2</c:v>
                </c:pt>
                <c:pt idx="38">
                  <c:v>4.3099999999999999E-2</c:v>
                </c:pt>
                <c:pt idx="39">
                  <c:v>4.5100000000000001E-2</c:v>
                </c:pt>
                <c:pt idx="40">
                  <c:v>4.7E-2</c:v>
                </c:pt>
                <c:pt idx="41">
                  <c:v>5.0700000000000002E-2</c:v>
                </c:pt>
                <c:pt idx="42">
                  <c:v>5.4300000000000001E-2</c:v>
                </c:pt>
                <c:pt idx="43">
                  <c:v>5.7899999999999993E-2</c:v>
                </c:pt>
                <c:pt idx="44">
                  <c:v>6.1399999999999996E-2</c:v>
                </c:pt>
                <c:pt idx="45">
                  <c:v>6.4799999999999996E-2</c:v>
                </c:pt>
                <c:pt idx="46">
                  <c:v>6.8200000000000011E-2</c:v>
                </c:pt>
                <c:pt idx="47">
                  <c:v>7.4899999999999994E-2</c:v>
                </c:pt>
                <c:pt idx="48">
                  <c:v>8.1499999999999989E-2</c:v>
                </c:pt>
                <c:pt idx="49">
                  <c:v>8.7900000000000006E-2</c:v>
                </c:pt>
                <c:pt idx="50">
                  <c:v>9.4199999999999992E-2</c:v>
                </c:pt>
                <c:pt idx="51">
                  <c:v>0.10049999999999999</c:v>
                </c:pt>
                <c:pt idx="52">
                  <c:v>0.10669999999999999</c:v>
                </c:pt>
                <c:pt idx="53">
                  <c:v>0.11279999999999998</c:v>
                </c:pt>
                <c:pt idx="54">
                  <c:v>0.11890000000000001</c:v>
                </c:pt>
                <c:pt idx="55">
                  <c:v>0.125</c:v>
                </c:pt>
                <c:pt idx="56">
                  <c:v>0.13100000000000001</c:v>
                </c:pt>
                <c:pt idx="57">
                  <c:v>0.13700000000000001</c:v>
                </c:pt>
                <c:pt idx="58">
                  <c:v>0.14879999999999999</c:v>
                </c:pt>
                <c:pt idx="59">
                  <c:v>0.16350000000000001</c:v>
                </c:pt>
                <c:pt idx="60">
                  <c:v>0.17809999999999998</c:v>
                </c:pt>
                <c:pt idx="61">
                  <c:v>0.19270000000000001</c:v>
                </c:pt>
                <c:pt idx="62">
                  <c:v>0.20729999999999998</c:v>
                </c:pt>
                <c:pt idx="63">
                  <c:v>0.22189999999999999</c:v>
                </c:pt>
                <c:pt idx="64">
                  <c:v>0.2366</c:v>
                </c:pt>
                <c:pt idx="65">
                  <c:v>0.25129999999999997</c:v>
                </c:pt>
                <c:pt idx="66">
                  <c:v>0.26600000000000001</c:v>
                </c:pt>
                <c:pt idx="67">
                  <c:v>0.29549999999999998</c:v>
                </c:pt>
                <c:pt idx="68">
                  <c:v>0.32519999999999999</c:v>
                </c:pt>
                <c:pt idx="69">
                  <c:v>0.35499999999999998</c:v>
                </c:pt>
                <c:pt idx="70">
                  <c:v>0.38490000000000002</c:v>
                </c:pt>
                <c:pt idx="71">
                  <c:v>0.41489999999999999</c:v>
                </c:pt>
                <c:pt idx="72">
                  <c:v>0.44500000000000001</c:v>
                </c:pt>
                <c:pt idx="73">
                  <c:v>0.50560000000000005</c:v>
                </c:pt>
                <c:pt idx="74">
                  <c:v>0.5665</c:v>
                </c:pt>
                <c:pt idx="75">
                  <c:v>0.62770000000000004</c:v>
                </c:pt>
                <c:pt idx="76">
                  <c:v>0.68910000000000005</c:v>
                </c:pt>
                <c:pt idx="77">
                  <c:v>0.75069999999999992</c:v>
                </c:pt>
                <c:pt idx="78">
                  <c:v>0.81240000000000001</c:v>
                </c:pt>
                <c:pt idx="79">
                  <c:v>0.87409999999999999</c:v>
                </c:pt>
                <c:pt idx="80">
                  <c:v>0.93589999999999995</c:v>
                </c:pt>
                <c:pt idx="81">
                  <c:v>0.99770000000000003</c:v>
                </c:pt>
                <c:pt idx="82" formatCode="0.00">
                  <c:v>1.06</c:v>
                </c:pt>
                <c:pt idx="83" formatCode="0.00">
                  <c:v>1.1200000000000001</c:v>
                </c:pt>
                <c:pt idx="84" formatCode="0.00">
                  <c:v>1.24</c:v>
                </c:pt>
                <c:pt idx="85" formatCode="0.00">
                  <c:v>1.4</c:v>
                </c:pt>
                <c:pt idx="86" formatCode="0.00">
                  <c:v>1.55</c:v>
                </c:pt>
                <c:pt idx="87" formatCode="0.00">
                  <c:v>1.7</c:v>
                </c:pt>
                <c:pt idx="88" formatCode="0.00">
                  <c:v>1.85</c:v>
                </c:pt>
                <c:pt idx="89" formatCode="0.00">
                  <c:v>2</c:v>
                </c:pt>
                <c:pt idx="90" formatCode="0.00">
                  <c:v>2.14</c:v>
                </c:pt>
                <c:pt idx="91" formatCode="0.00">
                  <c:v>2.29</c:v>
                </c:pt>
                <c:pt idx="92" formatCode="0.00">
                  <c:v>2.4300000000000002</c:v>
                </c:pt>
                <c:pt idx="93" formatCode="0.00">
                  <c:v>2.71</c:v>
                </c:pt>
                <c:pt idx="94" formatCode="0.00">
                  <c:v>2.99</c:v>
                </c:pt>
                <c:pt idx="95" formatCode="0.00">
                  <c:v>3.26</c:v>
                </c:pt>
                <c:pt idx="96" formatCode="0.00">
                  <c:v>3.52</c:v>
                </c:pt>
                <c:pt idx="97" formatCode="0.00">
                  <c:v>3.77</c:v>
                </c:pt>
                <c:pt idx="98" formatCode="0.00">
                  <c:v>4.0199999999999996</c:v>
                </c:pt>
                <c:pt idx="99" formatCode="0.00">
                  <c:v>4.5</c:v>
                </c:pt>
                <c:pt idx="100" formatCode="0.00">
                  <c:v>4.96</c:v>
                </c:pt>
                <c:pt idx="101" formatCode="0.00">
                  <c:v>5.4</c:v>
                </c:pt>
                <c:pt idx="102" formatCode="0.00">
                  <c:v>5.82</c:v>
                </c:pt>
                <c:pt idx="103" formatCode="0.00">
                  <c:v>6.22</c:v>
                </c:pt>
                <c:pt idx="104" formatCode="0.00">
                  <c:v>6.6</c:v>
                </c:pt>
                <c:pt idx="105" formatCode="0.00">
                  <c:v>6.96</c:v>
                </c:pt>
                <c:pt idx="106" formatCode="0.00">
                  <c:v>7.31</c:v>
                </c:pt>
                <c:pt idx="107" formatCode="0.00">
                  <c:v>7.64</c:v>
                </c:pt>
                <c:pt idx="108" formatCode="0.00">
                  <c:v>7.96</c:v>
                </c:pt>
                <c:pt idx="109" formatCode="0.00">
                  <c:v>8.26</c:v>
                </c:pt>
                <c:pt idx="110" formatCode="0.00">
                  <c:v>8.84</c:v>
                </c:pt>
                <c:pt idx="111" formatCode="0.00">
                  <c:v>9.5</c:v>
                </c:pt>
                <c:pt idx="112" formatCode="0.00">
                  <c:v>10.119999999999999</c:v>
                </c:pt>
                <c:pt idx="113" formatCode="0.00">
                  <c:v>10.68</c:v>
                </c:pt>
                <c:pt idx="114" formatCode="0.00">
                  <c:v>11.22</c:v>
                </c:pt>
                <c:pt idx="115" formatCode="0.00">
                  <c:v>11.72</c:v>
                </c:pt>
                <c:pt idx="116" formatCode="0.00">
                  <c:v>12.19</c:v>
                </c:pt>
                <c:pt idx="117" formatCode="0.00">
                  <c:v>12.65</c:v>
                </c:pt>
                <c:pt idx="118" formatCode="0.00">
                  <c:v>13.08</c:v>
                </c:pt>
                <c:pt idx="119" formatCode="0.00">
                  <c:v>13.9</c:v>
                </c:pt>
                <c:pt idx="120" formatCode="0.00">
                  <c:v>14.67</c:v>
                </c:pt>
                <c:pt idx="121" formatCode="0.00">
                  <c:v>15.39</c:v>
                </c:pt>
                <c:pt idx="122" formatCode="0.00">
                  <c:v>16.079999999999998</c:v>
                </c:pt>
                <c:pt idx="123" formatCode="0.00">
                  <c:v>16.739999999999998</c:v>
                </c:pt>
                <c:pt idx="124" formatCode="0.00">
                  <c:v>17.38</c:v>
                </c:pt>
                <c:pt idx="125" formatCode="0.00">
                  <c:v>18.600000000000001</c:v>
                </c:pt>
                <c:pt idx="126" formatCode="0.00">
                  <c:v>19.77</c:v>
                </c:pt>
                <c:pt idx="127" formatCode="0.00">
                  <c:v>20.89</c:v>
                </c:pt>
                <c:pt idx="128" formatCode="0.00">
                  <c:v>21.99</c:v>
                </c:pt>
                <c:pt idx="129" formatCode="0.00">
                  <c:v>23.06</c:v>
                </c:pt>
                <c:pt idx="130" formatCode="0.00">
                  <c:v>24.12</c:v>
                </c:pt>
                <c:pt idx="131" formatCode="0.00">
                  <c:v>25.16</c:v>
                </c:pt>
                <c:pt idx="132" formatCode="0.00">
                  <c:v>26.19</c:v>
                </c:pt>
                <c:pt idx="133" formatCode="0.00">
                  <c:v>27.22</c:v>
                </c:pt>
                <c:pt idx="134" formatCode="0.00">
                  <c:v>28.23</c:v>
                </c:pt>
                <c:pt idx="135" formatCode="0.00">
                  <c:v>29.25</c:v>
                </c:pt>
                <c:pt idx="136" formatCode="0.00">
                  <c:v>31.26</c:v>
                </c:pt>
                <c:pt idx="137" formatCode="0.00">
                  <c:v>33.770000000000003</c:v>
                </c:pt>
                <c:pt idx="138" formatCode="0.00">
                  <c:v>36.270000000000003</c:v>
                </c:pt>
                <c:pt idx="139" formatCode="0.00">
                  <c:v>38.76</c:v>
                </c:pt>
                <c:pt idx="140" formatCode="0.00">
                  <c:v>41.23</c:v>
                </c:pt>
                <c:pt idx="141" formatCode="0.00">
                  <c:v>43.69</c:v>
                </c:pt>
                <c:pt idx="142" formatCode="0.00">
                  <c:v>46.17</c:v>
                </c:pt>
                <c:pt idx="143" formatCode="0.00">
                  <c:v>48.65</c:v>
                </c:pt>
                <c:pt idx="144" formatCode="0.00">
                  <c:v>51.15</c:v>
                </c:pt>
                <c:pt idx="145" formatCode="0.00">
                  <c:v>56.18</c:v>
                </c:pt>
                <c:pt idx="146" formatCode="0.00">
                  <c:v>61.27</c:v>
                </c:pt>
                <c:pt idx="147" formatCode="0.00">
                  <c:v>66.41</c:v>
                </c:pt>
                <c:pt idx="148" formatCode="0.00">
                  <c:v>71.62</c:v>
                </c:pt>
                <c:pt idx="149" formatCode="0.00">
                  <c:v>76.89</c:v>
                </c:pt>
                <c:pt idx="150" formatCode="0.00">
                  <c:v>82.22</c:v>
                </c:pt>
                <c:pt idx="151" formatCode="0.00">
                  <c:v>93.11</c:v>
                </c:pt>
                <c:pt idx="152" formatCode="0.00">
                  <c:v>104.29</c:v>
                </c:pt>
                <c:pt idx="153" formatCode="0.00">
                  <c:v>115.78</c:v>
                </c:pt>
                <c:pt idx="154" formatCode="0.00">
                  <c:v>127.58</c:v>
                </c:pt>
                <c:pt idx="155" formatCode="0.00">
                  <c:v>139.72</c:v>
                </c:pt>
                <c:pt idx="156" formatCode="0.00">
                  <c:v>152.18</c:v>
                </c:pt>
                <c:pt idx="157" formatCode="0.00">
                  <c:v>164.99</c:v>
                </c:pt>
                <c:pt idx="158" formatCode="0.00">
                  <c:v>178.13</c:v>
                </c:pt>
                <c:pt idx="159" formatCode="0.00">
                  <c:v>191.63</c:v>
                </c:pt>
                <c:pt idx="160" formatCode="0.00">
                  <c:v>205.47</c:v>
                </c:pt>
                <c:pt idx="161" formatCode="0.00">
                  <c:v>219.67</c:v>
                </c:pt>
                <c:pt idx="162" formatCode="0.00">
                  <c:v>249.13</c:v>
                </c:pt>
                <c:pt idx="163" formatCode="0.00">
                  <c:v>287.95999999999998</c:v>
                </c:pt>
                <c:pt idx="164" formatCode="0.00">
                  <c:v>329.03</c:v>
                </c:pt>
                <c:pt idx="165" formatCode="0.00">
                  <c:v>372.34</c:v>
                </c:pt>
                <c:pt idx="166" formatCode="0.00">
                  <c:v>417.88</c:v>
                </c:pt>
                <c:pt idx="167" formatCode="0.00">
                  <c:v>465.65</c:v>
                </c:pt>
                <c:pt idx="168" formatCode="0.00">
                  <c:v>515.64</c:v>
                </c:pt>
                <c:pt idx="169" formatCode="0.00">
                  <c:v>567.85</c:v>
                </c:pt>
                <c:pt idx="170" formatCode="0.00">
                  <c:v>622.26</c:v>
                </c:pt>
                <c:pt idx="171" formatCode="0.00">
                  <c:v>737.46</c:v>
                </c:pt>
                <c:pt idx="172" formatCode="0.00">
                  <c:v>861.05</c:v>
                </c:pt>
                <c:pt idx="173" formatCode="0.00">
                  <c:v>992.89</c:v>
                </c:pt>
                <c:pt idx="174" formatCode="0.0">
                  <c:v>1130</c:v>
                </c:pt>
                <c:pt idx="175" formatCode="0.0">
                  <c:v>1280</c:v>
                </c:pt>
                <c:pt idx="176" formatCode="0.0">
                  <c:v>1440</c:v>
                </c:pt>
                <c:pt idx="177" formatCode="0.0">
                  <c:v>1770</c:v>
                </c:pt>
                <c:pt idx="178" formatCode="0.0">
                  <c:v>2130</c:v>
                </c:pt>
                <c:pt idx="179" formatCode="0.0">
                  <c:v>2530</c:v>
                </c:pt>
                <c:pt idx="180" formatCode="0.0">
                  <c:v>2950</c:v>
                </c:pt>
                <c:pt idx="181" formatCode="0.0">
                  <c:v>3390</c:v>
                </c:pt>
                <c:pt idx="182" formatCode="0.0">
                  <c:v>3870</c:v>
                </c:pt>
                <c:pt idx="183" formatCode="0.0">
                  <c:v>4370</c:v>
                </c:pt>
                <c:pt idx="184" formatCode="0.0">
                  <c:v>4890</c:v>
                </c:pt>
                <c:pt idx="185" formatCode="0.0">
                  <c:v>5440</c:v>
                </c:pt>
                <c:pt idx="186" formatCode="0.0">
                  <c:v>6010</c:v>
                </c:pt>
                <c:pt idx="187" formatCode="0.0">
                  <c:v>6600</c:v>
                </c:pt>
                <c:pt idx="188" formatCode="0.0">
                  <c:v>7850</c:v>
                </c:pt>
                <c:pt idx="189" formatCode="0.0">
                  <c:v>9530</c:v>
                </c:pt>
                <c:pt idx="190" formatCode="0.0">
                  <c:v>11340</c:v>
                </c:pt>
                <c:pt idx="191" formatCode="0.0">
                  <c:v>13260</c:v>
                </c:pt>
                <c:pt idx="192" formatCode="0.0">
                  <c:v>15290</c:v>
                </c:pt>
                <c:pt idx="193" formatCode="0.0">
                  <c:v>17430</c:v>
                </c:pt>
                <c:pt idx="194" formatCode="0.0">
                  <c:v>19660</c:v>
                </c:pt>
                <c:pt idx="195" formatCode="0.0">
                  <c:v>21990</c:v>
                </c:pt>
                <c:pt idx="196" formatCode="0.0">
                  <c:v>24400</c:v>
                </c:pt>
                <c:pt idx="197" formatCode="0.0">
                  <c:v>29460</c:v>
                </c:pt>
                <c:pt idx="198" formatCode="0.0">
                  <c:v>34820</c:v>
                </c:pt>
                <c:pt idx="199" formatCode="0.0">
                  <c:v>40450</c:v>
                </c:pt>
                <c:pt idx="200" formatCode="0.0">
                  <c:v>46310</c:v>
                </c:pt>
                <c:pt idx="201" formatCode="0.0">
                  <c:v>52400</c:v>
                </c:pt>
                <c:pt idx="202" formatCode="0.0">
                  <c:v>58680</c:v>
                </c:pt>
                <c:pt idx="203" formatCode="0.0">
                  <c:v>71750</c:v>
                </c:pt>
                <c:pt idx="204" formatCode="0.0">
                  <c:v>85430</c:v>
                </c:pt>
                <c:pt idx="205" formatCode="0.0">
                  <c:v>99600</c:v>
                </c:pt>
                <c:pt idx="206" formatCode="0.0">
                  <c:v>114200</c:v>
                </c:pt>
                <c:pt idx="207" formatCode="0.0">
                  <c:v>129150</c:v>
                </c:pt>
                <c:pt idx="208" formatCode="0.0">
                  <c:v>142860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D7-4561-90D2-4046941CCF0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srim129Xe_EJ212!$D$20:$D$228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srim129Xe_EJ212!$M$20:$M$228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1.7000000000000001E-3</c:v>
                </c:pt>
                <c:pt idx="3">
                  <c:v>1.8E-3</c:v>
                </c:pt>
                <c:pt idx="4">
                  <c:v>1.8E-3</c:v>
                </c:pt>
                <c:pt idx="5">
                  <c:v>1.9E-3</c:v>
                </c:pt>
                <c:pt idx="6">
                  <c:v>2E-3</c:v>
                </c:pt>
                <c:pt idx="7">
                  <c:v>2E-3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2.3E-3</c:v>
                </c:pt>
                <c:pt idx="11">
                  <c:v>2.4000000000000002E-3</c:v>
                </c:pt>
                <c:pt idx="12">
                  <c:v>2.5000000000000001E-3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2.7000000000000001E-3</c:v>
                </c:pt>
                <c:pt idx="16">
                  <c:v>2.9000000000000002E-3</c:v>
                </c:pt>
                <c:pt idx="17">
                  <c:v>3.0000000000000001E-3</c:v>
                </c:pt>
                <c:pt idx="18">
                  <c:v>3.0999999999999999E-3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3.5000000000000005E-3</c:v>
                </c:pt>
                <c:pt idx="22">
                  <c:v>3.6999999999999997E-3</c:v>
                </c:pt>
                <c:pt idx="23">
                  <c:v>3.8999999999999998E-3</c:v>
                </c:pt>
                <c:pt idx="24">
                  <c:v>4.0000000000000001E-3</c:v>
                </c:pt>
                <c:pt idx="25">
                  <c:v>4.2000000000000006E-3</c:v>
                </c:pt>
                <c:pt idx="26">
                  <c:v>4.3999999999999994E-3</c:v>
                </c:pt>
                <c:pt idx="27">
                  <c:v>4.4999999999999997E-3</c:v>
                </c:pt>
                <c:pt idx="28">
                  <c:v>4.5999999999999999E-3</c:v>
                </c:pt>
                <c:pt idx="29">
                  <c:v>4.8000000000000004E-3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5.5999999999999999E-3</c:v>
                </c:pt>
                <c:pt idx="34">
                  <c:v>5.8999999999999999E-3</c:v>
                </c:pt>
                <c:pt idx="35">
                  <c:v>6.1999999999999998E-3</c:v>
                </c:pt>
                <c:pt idx="36">
                  <c:v>6.5000000000000006E-3</c:v>
                </c:pt>
                <c:pt idx="37">
                  <c:v>6.8000000000000005E-3</c:v>
                </c:pt>
                <c:pt idx="38">
                  <c:v>7.000000000000001E-3</c:v>
                </c:pt>
                <c:pt idx="39">
                  <c:v>7.2999999999999992E-3</c:v>
                </c:pt>
                <c:pt idx="40">
                  <c:v>7.4999999999999997E-3</c:v>
                </c:pt>
                <c:pt idx="41">
                  <c:v>8.0000000000000002E-3</c:v>
                </c:pt>
                <c:pt idx="42">
                  <c:v>8.5000000000000006E-3</c:v>
                </c:pt>
                <c:pt idx="43">
                  <c:v>8.8999999999999999E-3</c:v>
                </c:pt>
                <c:pt idx="44">
                  <c:v>9.4000000000000004E-3</c:v>
                </c:pt>
                <c:pt idx="45">
                  <c:v>9.7999999999999997E-3</c:v>
                </c:pt>
                <c:pt idx="46">
                  <c:v>1.0199999999999999E-2</c:v>
                </c:pt>
                <c:pt idx="47">
                  <c:v>1.0999999999999999E-2</c:v>
                </c:pt>
                <c:pt idx="48">
                  <c:v>1.18E-2</c:v>
                </c:pt>
                <c:pt idx="49">
                  <c:v>1.26E-2</c:v>
                </c:pt>
                <c:pt idx="50">
                  <c:v>1.3300000000000001E-2</c:v>
                </c:pt>
                <c:pt idx="51">
                  <c:v>1.4000000000000002E-2</c:v>
                </c:pt>
                <c:pt idx="52">
                  <c:v>1.47E-2</c:v>
                </c:pt>
                <c:pt idx="53">
                  <c:v>1.54E-2</c:v>
                </c:pt>
                <c:pt idx="54">
                  <c:v>1.61E-2</c:v>
                </c:pt>
                <c:pt idx="55">
                  <c:v>1.67E-2</c:v>
                </c:pt>
                <c:pt idx="56">
                  <c:v>1.7399999999999999E-2</c:v>
                </c:pt>
                <c:pt idx="57">
                  <c:v>1.7999999999999999E-2</c:v>
                </c:pt>
                <c:pt idx="58">
                  <c:v>1.9300000000000001E-2</c:v>
                </c:pt>
                <c:pt idx="59">
                  <c:v>2.0899999999999998E-2</c:v>
                </c:pt>
                <c:pt idx="60">
                  <c:v>2.24E-2</c:v>
                </c:pt>
                <c:pt idx="61">
                  <c:v>2.3899999999999998E-2</c:v>
                </c:pt>
                <c:pt idx="62">
                  <c:v>2.5399999999999999E-2</c:v>
                </c:pt>
                <c:pt idx="63">
                  <c:v>2.69E-2</c:v>
                </c:pt>
                <c:pt idx="64">
                  <c:v>2.8299999999999999E-2</c:v>
                </c:pt>
                <c:pt idx="65">
                  <c:v>2.9699999999999997E-2</c:v>
                </c:pt>
                <c:pt idx="66">
                  <c:v>3.1099999999999999E-2</c:v>
                </c:pt>
                <c:pt idx="67">
                  <c:v>3.4000000000000002E-2</c:v>
                </c:pt>
                <c:pt idx="68">
                  <c:v>3.6799999999999999E-2</c:v>
                </c:pt>
                <c:pt idx="69">
                  <c:v>3.95E-2</c:v>
                </c:pt>
                <c:pt idx="70">
                  <c:v>4.2200000000000001E-2</c:v>
                </c:pt>
                <c:pt idx="71">
                  <c:v>4.48E-2</c:v>
                </c:pt>
                <c:pt idx="72">
                  <c:v>4.7399999999999998E-2</c:v>
                </c:pt>
                <c:pt idx="73">
                  <c:v>5.2700000000000004E-2</c:v>
                </c:pt>
                <c:pt idx="74">
                  <c:v>5.7799999999999997E-2</c:v>
                </c:pt>
                <c:pt idx="75">
                  <c:v>6.2700000000000006E-2</c:v>
                </c:pt>
                <c:pt idx="76">
                  <c:v>6.7500000000000004E-2</c:v>
                </c:pt>
                <c:pt idx="77">
                  <c:v>7.2099999999999997E-2</c:v>
                </c:pt>
                <c:pt idx="78">
                  <c:v>7.6499999999999999E-2</c:v>
                </c:pt>
                <c:pt idx="79">
                  <c:v>8.0800000000000011E-2</c:v>
                </c:pt>
                <c:pt idx="80">
                  <c:v>8.4999999999999992E-2</c:v>
                </c:pt>
                <c:pt idx="81">
                  <c:v>8.9099999999999999E-2</c:v>
                </c:pt>
                <c:pt idx="82">
                  <c:v>9.2999999999999999E-2</c:v>
                </c:pt>
                <c:pt idx="83">
                  <c:v>9.69E-2</c:v>
                </c:pt>
                <c:pt idx="84">
                  <c:v>0.10500000000000001</c:v>
                </c:pt>
                <c:pt idx="85">
                  <c:v>0.1149</c:v>
                </c:pt>
                <c:pt idx="86">
                  <c:v>0.12410000000000002</c:v>
                </c:pt>
                <c:pt idx="87">
                  <c:v>0.13269999999999998</c:v>
                </c:pt>
                <c:pt idx="88">
                  <c:v>0.14079999999999998</c:v>
                </c:pt>
                <c:pt idx="89">
                  <c:v>0.1484</c:v>
                </c:pt>
                <c:pt idx="90">
                  <c:v>0.15560000000000002</c:v>
                </c:pt>
                <c:pt idx="91">
                  <c:v>0.16240000000000002</c:v>
                </c:pt>
                <c:pt idx="92">
                  <c:v>0.16880000000000001</c:v>
                </c:pt>
                <c:pt idx="93">
                  <c:v>0.18280000000000002</c:v>
                </c:pt>
                <c:pt idx="94">
                  <c:v>0.19550000000000001</c:v>
                </c:pt>
                <c:pt idx="95">
                  <c:v>0.2069</c:v>
                </c:pt>
                <c:pt idx="96">
                  <c:v>0.21729999999999999</c:v>
                </c:pt>
                <c:pt idx="97">
                  <c:v>0.22690000000000002</c:v>
                </c:pt>
                <c:pt idx="98">
                  <c:v>0.23570000000000002</c:v>
                </c:pt>
                <c:pt idx="99">
                  <c:v>0.25590000000000002</c:v>
                </c:pt>
                <c:pt idx="100">
                  <c:v>0.27310000000000001</c:v>
                </c:pt>
                <c:pt idx="101">
                  <c:v>0.28789999999999999</c:v>
                </c:pt>
                <c:pt idx="102">
                  <c:v>0.30080000000000001</c:v>
                </c:pt>
                <c:pt idx="103">
                  <c:v>0.31209999999999999</c:v>
                </c:pt>
                <c:pt idx="104">
                  <c:v>0.32200000000000001</c:v>
                </c:pt>
                <c:pt idx="105">
                  <c:v>0.33090000000000003</c:v>
                </c:pt>
                <c:pt idx="106">
                  <c:v>0.33879999999999999</c:v>
                </c:pt>
                <c:pt idx="107">
                  <c:v>0.3458</c:v>
                </c:pt>
                <c:pt idx="108">
                  <c:v>0.35219999999999996</c:v>
                </c:pt>
                <c:pt idx="109">
                  <c:v>0.35799999999999998</c:v>
                </c:pt>
                <c:pt idx="110">
                  <c:v>0.3725</c:v>
                </c:pt>
                <c:pt idx="111">
                  <c:v>0.38950000000000001</c:v>
                </c:pt>
                <c:pt idx="112">
                  <c:v>0.40339999999999998</c:v>
                </c:pt>
                <c:pt idx="113">
                  <c:v>0.41489999999999999</c:v>
                </c:pt>
                <c:pt idx="114">
                  <c:v>0.42469999999999997</c:v>
                </c:pt>
                <c:pt idx="115">
                  <c:v>0.43319999999999997</c:v>
                </c:pt>
                <c:pt idx="116">
                  <c:v>0.44059999999999999</c:v>
                </c:pt>
                <c:pt idx="117">
                  <c:v>0.44729999999999998</c:v>
                </c:pt>
                <c:pt idx="118">
                  <c:v>0.45319999999999999</c:v>
                </c:pt>
                <c:pt idx="119">
                  <c:v>0.47070000000000001</c:v>
                </c:pt>
                <c:pt idx="120">
                  <c:v>0.48529999999999995</c:v>
                </c:pt>
                <c:pt idx="121">
                  <c:v>0.49800000000000005</c:v>
                </c:pt>
                <c:pt idx="122">
                  <c:v>0.5091</c:v>
                </c:pt>
                <c:pt idx="123">
                  <c:v>0.51910000000000001</c:v>
                </c:pt>
                <c:pt idx="124">
                  <c:v>0.52810000000000001</c:v>
                </c:pt>
                <c:pt idx="125">
                  <c:v>0.55780000000000007</c:v>
                </c:pt>
                <c:pt idx="126">
                  <c:v>0.58330000000000004</c:v>
                </c:pt>
                <c:pt idx="127">
                  <c:v>0.60609999999999997</c:v>
                </c:pt>
                <c:pt idx="128">
                  <c:v>0.62680000000000002</c:v>
                </c:pt>
                <c:pt idx="129">
                  <c:v>0.64600000000000002</c:v>
                </c:pt>
                <c:pt idx="130">
                  <c:v>0.66399999999999992</c:v>
                </c:pt>
                <c:pt idx="131">
                  <c:v>0.68099999999999994</c:v>
                </c:pt>
                <c:pt idx="132">
                  <c:v>0.69720000000000004</c:v>
                </c:pt>
                <c:pt idx="133">
                  <c:v>0.71279999999999999</c:v>
                </c:pt>
                <c:pt idx="134">
                  <c:v>0.7278</c:v>
                </c:pt>
                <c:pt idx="135">
                  <c:v>0.74240000000000006</c:v>
                </c:pt>
                <c:pt idx="136">
                  <c:v>0.79630000000000001</c:v>
                </c:pt>
                <c:pt idx="137">
                  <c:v>0.87270000000000003</c:v>
                </c:pt>
                <c:pt idx="138">
                  <c:v>0.94269999999999998</c:v>
                </c:pt>
                <c:pt idx="139" formatCode="0.00">
                  <c:v>1.01</c:v>
                </c:pt>
                <c:pt idx="140" formatCode="0.00">
                  <c:v>1.07</c:v>
                </c:pt>
                <c:pt idx="141" formatCode="0.00">
                  <c:v>1.1200000000000001</c:v>
                </c:pt>
                <c:pt idx="142" formatCode="0.00">
                  <c:v>1.18</c:v>
                </c:pt>
                <c:pt idx="143" formatCode="0.00">
                  <c:v>1.23</c:v>
                </c:pt>
                <c:pt idx="144" formatCode="0.00">
                  <c:v>1.28</c:v>
                </c:pt>
                <c:pt idx="145" formatCode="0.00">
                  <c:v>1.46</c:v>
                </c:pt>
                <c:pt idx="146" formatCode="0.00">
                  <c:v>1.63</c:v>
                </c:pt>
                <c:pt idx="147" formatCode="0.00">
                  <c:v>1.79</c:v>
                </c:pt>
                <c:pt idx="148" formatCode="0.00">
                  <c:v>1.93</c:v>
                </c:pt>
                <c:pt idx="149" formatCode="0.00">
                  <c:v>2.0699999999999998</c:v>
                </c:pt>
                <c:pt idx="150" formatCode="0.00">
                  <c:v>2.21</c:v>
                </c:pt>
                <c:pt idx="151" formatCode="0.00">
                  <c:v>2.69</c:v>
                </c:pt>
                <c:pt idx="152" formatCode="0.00">
                  <c:v>3.12</c:v>
                </c:pt>
                <c:pt idx="153" formatCode="0.00">
                  <c:v>3.52</c:v>
                </c:pt>
                <c:pt idx="154" formatCode="0.00">
                  <c:v>3.9</c:v>
                </c:pt>
                <c:pt idx="155" formatCode="0.00">
                  <c:v>4.26</c:v>
                </c:pt>
                <c:pt idx="156" formatCode="0.00">
                  <c:v>4.6100000000000003</c:v>
                </c:pt>
                <c:pt idx="157" formatCode="0.00">
                  <c:v>4.95</c:v>
                </c:pt>
                <c:pt idx="158" formatCode="0.00">
                  <c:v>5.29</c:v>
                </c:pt>
                <c:pt idx="159" formatCode="0.00">
                  <c:v>5.63</c:v>
                </c:pt>
                <c:pt idx="160" formatCode="0.00">
                  <c:v>5.96</c:v>
                </c:pt>
                <c:pt idx="161" formatCode="0.00">
                  <c:v>6.29</c:v>
                </c:pt>
                <c:pt idx="162" formatCode="0.00">
                  <c:v>7.54</c:v>
                </c:pt>
                <c:pt idx="163" formatCode="0.00">
                  <c:v>9.33</c:v>
                </c:pt>
                <c:pt idx="164" formatCode="0.00">
                  <c:v>10.99</c:v>
                </c:pt>
                <c:pt idx="165" formatCode="0.00">
                  <c:v>12.59</c:v>
                </c:pt>
                <c:pt idx="166" formatCode="0.00">
                  <c:v>14.14</c:v>
                </c:pt>
                <c:pt idx="167" formatCode="0.00">
                  <c:v>15.67</c:v>
                </c:pt>
                <c:pt idx="168" formatCode="0.00">
                  <c:v>17.190000000000001</c:v>
                </c:pt>
                <c:pt idx="169" formatCode="0.00">
                  <c:v>18.71</c:v>
                </c:pt>
                <c:pt idx="170" formatCode="0.00">
                  <c:v>20.239999999999998</c:v>
                </c:pt>
                <c:pt idx="171" formatCode="0.00">
                  <c:v>25.98</c:v>
                </c:pt>
                <c:pt idx="172" formatCode="0.00">
                  <c:v>31.32</c:v>
                </c:pt>
                <c:pt idx="173" formatCode="0.00">
                  <c:v>36.450000000000003</c:v>
                </c:pt>
                <c:pt idx="174" formatCode="0.00">
                  <c:v>41.48</c:v>
                </c:pt>
                <c:pt idx="175" formatCode="0.00">
                  <c:v>46.46</c:v>
                </c:pt>
                <c:pt idx="176" formatCode="0.00">
                  <c:v>51.42</c:v>
                </c:pt>
                <c:pt idx="177" formatCode="0.00">
                  <c:v>69.83</c:v>
                </c:pt>
                <c:pt idx="178" formatCode="0.00">
                  <c:v>86.75</c:v>
                </c:pt>
                <c:pt idx="179" formatCode="0.00">
                  <c:v>102.99</c:v>
                </c:pt>
                <c:pt idx="180" formatCode="0.00">
                  <c:v>118.92</c:v>
                </c:pt>
                <c:pt idx="181" formatCode="0.00">
                  <c:v>134.71</c:v>
                </c:pt>
                <c:pt idx="182" formatCode="0.00">
                  <c:v>150.43</c:v>
                </c:pt>
                <c:pt idx="183" formatCode="0.00">
                  <c:v>166.16</c:v>
                </c:pt>
                <c:pt idx="184" formatCode="0.00">
                  <c:v>181.91</c:v>
                </c:pt>
                <c:pt idx="185" formatCode="0.00">
                  <c:v>197.7</c:v>
                </c:pt>
                <c:pt idx="186" formatCode="0.00">
                  <c:v>213.54</c:v>
                </c:pt>
                <c:pt idx="187" formatCode="0.00">
                  <c:v>229.44</c:v>
                </c:pt>
                <c:pt idx="188" formatCode="0.00">
                  <c:v>289.8</c:v>
                </c:pt>
                <c:pt idx="189" formatCode="0.00">
                  <c:v>374.91</c:v>
                </c:pt>
                <c:pt idx="190" formatCode="0.00">
                  <c:v>453.63</c:v>
                </c:pt>
                <c:pt idx="191" formatCode="0.00">
                  <c:v>528.87</c:v>
                </c:pt>
                <c:pt idx="192" formatCode="0.00">
                  <c:v>601.91999999999996</c:v>
                </c:pt>
                <c:pt idx="193" formatCode="0.00">
                  <c:v>673.45</c:v>
                </c:pt>
                <c:pt idx="194" formatCode="0.00">
                  <c:v>743.83</c:v>
                </c:pt>
                <c:pt idx="195" formatCode="0.00">
                  <c:v>813.27</c:v>
                </c:pt>
                <c:pt idx="196" formatCode="0.00">
                  <c:v>881.92</c:v>
                </c:pt>
                <c:pt idx="197" formatCode="0.0">
                  <c:v>1140</c:v>
                </c:pt>
                <c:pt idx="198" formatCode="0.0">
                  <c:v>1370</c:v>
                </c:pt>
                <c:pt idx="199" formatCode="0.0">
                  <c:v>1580</c:v>
                </c:pt>
                <c:pt idx="200" formatCode="0.0">
                  <c:v>1790</c:v>
                </c:pt>
                <c:pt idx="201" formatCode="0.0">
                  <c:v>1980</c:v>
                </c:pt>
                <c:pt idx="202" formatCode="0.0">
                  <c:v>2170</c:v>
                </c:pt>
                <c:pt idx="203" formatCode="0.0">
                  <c:v>2850</c:v>
                </c:pt>
                <c:pt idx="204" formatCode="0.0">
                  <c:v>3450</c:v>
                </c:pt>
                <c:pt idx="205" formatCode="0.0">
                  <c:v>3990</c:v>
                </c:pt>
                <c:pt idx="206" formatCode="0.0">
                  <c:v>4490</c:v>
                </c:pt>
                <c:pt idx="207" formatCode="0.0">
                  <c:v>4960</c:v>
                </c:pt>
                <c:pt idx="208" formatCode="0.0">
                  <c:v>5330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D7-4561-90D2-4046941CCF0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srim129Xe_EJ212!$D$20:$D$228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srim129Xe_EJ212!$P$20:$P$228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3.5000000000000005E-3</c:v>
                </c:pt>
                <c:pt idx="28">
                  <c:v>3.5999999999999999E-3</c:v>
                </c:pt>
                <c:pt idx="29">
                  <c:v>3.6999999999999997E-3</c:v>
                </c:pt>
                <c:pt idx="30">
                  <c:v>3.8999999999999998E-3</c:v>
                </c:pt>
                <c:pt idx="31">
                  <c:v>4.0000000000000001E-3</c:v>
                </c:pt>
                <c:pt idx="32">
                  <c:v>4.2000000000000006E-3</c:v>
                </c:pt>
                <c:pt idx="33">
                  <c:v>4.4999999999999997E-3</c:v>
                </c:pt>
                <c:pt idx="34">
                  <c:v>4.8000000000000004E-3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5.4999999999999997E-3</c:v>
                </c:pt>
                <c:pt idx="38">
                  <c:v>5.8000000000000005E-3</c:v>
                </c:pt>
                <c:pt idx="39">
                  <c:v>6.0000000000000001E-3</c:v>
                </c:pt>
                <c:pt idx="40">
                  <c:v>6.1999999999999998E-3</c:v>
                </c:pt>
                <c:pt idx="41">
                  <c:v>6.7000000000000002E-3</c:v>
                </c:pt>
                <c:pt idx="42">
                  <c:v>7.0999999999999995E-3</c:v>
                </c:pt>
                <c:pt idx="43">
                  <c:v>7.4999999999999997E-3</c:v>
                </c:pt>
                <c:pt idx="44">
                  <c:v>7.9000000000000008E-3</c:v>
                </c:pt>
                <c:pt idx="45">
                  <c:v>8.3000000000000001E-3</c:v>
                </c:pt>
                <c:pt idx="46">
                  <c:v>8.6999999999999994E-3</c:v>
                </c:pt>
                <c:pt idx="47">
                  <c:v>9.4999999999999998E-3</c:v>
                </c:pt>
                <c:pt idx="48">
                  <c:v>1.0199999999999999E-2</c:v>
                </c:pt>
                <c:pt idx="49">
                  <c:v>1.09E-2</c:v>
                </c:pt>
                <c:pt idx="50">
                  <c:v>1.1600000000000001E-2</c:v>
                </c:pt>
                <c:pt idx="51">
                  <c:v>1.23E-2</c:v>
                </c:pt>
                <c:pt idx="52">
                  <c:v>1.29E-2</c:v>
                </c:pt>
                <c:pt idx="53">
                  <c:v>1.3600000000000001E-2</c:v>
                </c:pt>
                <c:pt idx="54">
                  <c:v>1.4199999999999999E-2</c:v>
                </c:pt>
                <c:pt idx="55">
                  <c:v>1.49E-2</c:v>
                </c:pt>
                <c:pt idx="56">
                  <c:v>1.55E-2</c:v>
                </c:pt>
                <c:pt idx="57">
                  <c:v>1.61E-2</c:v>
                </c:pt>
                <c:pt idx="58">
                  <c:v>1.7299999999999999E-2</c:v>
                </c:pt>
                <c:pt idx="59">
                  <c:v>1.8800000000000001E-2</c:v>
                </c:pt>
                <c:pt idx="60">
                  <c:v>2.0200000000000003E-2</c:v>
                </c:pt>
                <c:pt idx="61">
                  <c:v>2.1600000000000001E-2</c:v>
                </c:pt>
                <c:pt idx="62">
                  <c:v>2.3E-2</c:v>
                </c:pt>
                <c:pt idx="63">
                  <c:v>2.4399999999999998E-2</c:v>
                </c:pt>
                <c:pt idx="64">
                  <c:v>2.5700000000000001E-2</c:v>
                </c:pt>
                <c:pt idx="65">
                  <c:v>2.7100000000000003E-2</c:v>
                </c:pt>
                <c:pt idx="66">
                  <c:v>2.8399999999999998E-2</c:v>
                </c:pt>
                <c:pt idx="67">
                  <c:v>3.1099999999999999E-2</c:v>
                </c:pt>
                <c:pt idx="68">
                  <c:v>3.3700000000000001E-2</c:v>
                </c:pt>
                <c:pt idx="69">
                  <c:v>3.6299999999999999E-2</c:v>
                </c:pt>
                <c:pt idx="70">
                  <c:v>3.8900000000000004E-2</c:v>
                </c:pt>
                <c:pt idx="71">
                  <c:v>4.1499999999999995E-2</c:v>
                </c:pt>
                <c:pt idx="72">
                  <c:v>4.3999999999999997E-2</c:v>
                </c:pt>
                <c:pt idx="73">
                  <c:v>4.9000000000000002E-2</c:v>
                </c:pt>
                <c:pt idx="74">
                  <c:v>5.4000000000000006E-2</c:v>
                </c:pt>
                <c:pt idx="75">
                  <c:v>5.8899999999999994E-2</c:v>
                </c:pt>
                <c:pt idx="76">
                  <c:v>6.3799999999999996E-2</c:v>
                </c:pt>
                <c:pt idx="77">
                  <c:v>6.8500000000000005E-2</c:v>
                </c:pt>
                <c:pt idx="78">
                  <c:v>7.3300000000000004E-2</c:v>
                </c:pt>
                <c:pt idx="79">
                  <c:v>7.7899999999999997E-2</c:v>
                </c:pt>
                <c:pt idx="80">
                  <c:v>8.249999999999999E-2</c:v>
                </c:pt>
                <c:pt idx="81">
                  <c:v>8.6999999999999994E-2</c:v>
                </c:pt>
                <c:pt idx="82">
                  <c:v>9.1499999999999998E-2</c:v>
                </c:pt>
                <c:pt idx="83">
                  <c:v>9.5899999999999999E-2</c:v>
                </c:pt>
                <c:pt idx="84">
                  <c:v>0.1046</c:v>
                </c:pt>
                <c:pt idx="85">
                  <c:v>0.11510000000000001</c:v>
                </c:pt>
                <c:pt idx="86">
                  <c:v>0.12529999999999999</c:v>
                </c:pt>
                <c:pt idx="87">
                  <c:v>0.1351</c:v>
                </c:pt>
                <c:pt idx="88">
                  <c:v>0.14460000000000001</c:v>
                </c:pt>
                <c:pt idx="89">
                  <c:v>0.1537</c:v>
                </c:pt>
                <c:pt idx="90">
                  <c:v>0.16259999999999999</c:v>
                </c:pt>
                <c:pt idx="91">
                  <c:v>0.1711</c:v>
                </c:pt>
                <c:pt idx="92">
                  <c:v>0.1794</c:v>
                </c:pt>
                <c:pt idx="93">
                  <c:v>0.1951</c:v>
                </c:pt>
                <c:pt idx="94">
                  <c:v>0.20990000000000003</c:v>
                </c:pt>
                <c:pt idx="95">
                  <c:v>0.2238</c:v>
                </c:pt>
                <c:pt idx="96">
                  <c:v>0.23679999999999998</c:v>
                </c:pt>
                <c:pt idx="97">
                  <c:v>0.24910000000000002</c:v>
                </c:pt>
                <c:pt idx="98">
                  <c:v>0.26070000000000004</c:v>
                </c:pt>
                <c:pt idx="99">
                  <c:v>0.28210000000000002</c:v>
                </c:pt>
                <c:pt idx="100">
                  <c:v>0.30130000000000001</c:v>
                </c:pt>
                <c:pt idx="101">
                  <c:v>0.31859999999999999</c:v>
                </c:pt>
                <c:pt idx="102">
                  <c:v>0.3342</c:v>
                </c:pt>
                <c:pt idx="103">
                  <c:v>0.34839999999999999</c:v>
                </c:pt>
                <c:pt idx="104">
                  <c:v>0.36120000000000002</c:v>
                </c:pt>
                <c:pt idx="105">
                  <c:v>0.373</c:v>
                </c:pt>
                <c:pt idx="106">
                  <c:v>0.38370000000000004</c:v>
                </c:pt>
                <c:pt idx="107">
                  <c:v>0.39350000000000002</c:v>
                </c:pt>
                <c:pt idx="108">
                  <c:v>0.40250000000000002</c:v>
                </c:pt>
                <c:pt idx="109">
                  <c:v>0.41079999999999994</c:v>
                </c:pt>
                <c:pt idx="110">
                  <c:v>0.42560000000000003</c:v>
                </c:pt>
                <c:pt idx="111">
                  <c:v>0.44130000000000003</c:v>
                </c:pt>
                <c:pt idx="112">
                  <c:v>0.45450000000000002</c:v>
                </c:pt>
                <c:pt idx="113">
                  <c:v>0.46589999999999998</c:v>
                </c:pt>
                <c:pt idx="114">
                  <c:v>0.47569999999999996</c:v>
                </c:pt>
                <c:pt idx="115">
                  <c:v>0.48440000000000005</c:v>
                </c:pt>
                <c:pt idx="116">
                  <c:v>0.49210000000000004</c:v>
                </c:pt>
                <c:pt idx="117">
                  <c:v>0.499</c:v>
                </c:pt>
                <c:pt idx="118">
                  <c:v>0.50519999999999998</c:v>
                </c:pt>
                <c:pt idx="119">
                  <c:v>0.51600000000000001</c:v>
                </c:pt>
                <c:pt idx="120">
                  <c:v>0.52510000000000001</c:v>
                </c:pt>
                <c:pt idx="121">
                  <c:v>0.53300000000000003</c:v>
                </c:pt>
                <c:pt idx="122">
                  <c:v>0.54</c:v>
                </c:pt>
                <c:pt idx="123">
                  <c:v>0.54610000000000003</c:v>
                </c:pt>
                <c:pt idx="124">
                  <c:v>0.55159999999999998</c:v>
                </c:pt>
                <c:pt idx="125">
                  <c:v>0.56130000000000002</c:v>
                </c:pt>
                <c:pt idx="126">
                  <c:v>0.5696</c:v>
                </c:pt>
                <c:pt idx="127">
                  <c:v>0.57679999999999998</c:v>
                </c:pt>
                <c:pt idx="128">
                  <c:v>0.58319999999999994</c:v>
                </c:pt>
                <c:pt idx="129">
                  <c:v>0.58909999999999996</c:v>
                </c:pt>
                <c:pt idx="130">
                  <c:v>0.59450000000000003</c:v>
                </c:pt>
                <c:pt idx="131">
                  <c:v>0.59950000000000003</c:v>
                </c:pt>
                <c:pt idx="132">
                  <c:v>0.60419999999999996</c:v>
                </c:pt>
                <c:pt idx="133">
                  <c:v>0.60860000000000003</c:v>
                </c:pt>
                <c:pt idx="134">
                  <c:v>0.61280000000000001</c:v>
                </c:pt>
                <c:pt idx="135">
                  <c:v>0.61680000000000001</c:v>
                </c:pt>
                <c:pt idx="136">
                  <c:v>0.62430000000000008</c:v>
                </c:pt>
                <c:pt idx="137">
                  <c:v>0.63300000000000001</c:v>
                </c:pt>
                <c:pt idx="138">
                  <c:v>0.6411</c:v>
                </c:pt>
                <c:pt idx="139">
                  <c:v>0.64870000000000005</c:v>
                </c:pt>
                <c:pt idx="140">
                  <c:v>0.65590000000000004</c:v>
                </c:pt>
                <c:pt idx="141">
                  <c:v>0.66269999999999996</c:v>
                </c:pt>
                <c:pt idx="142">
                  <c:v>0.6694</c:v>
                </c:pt>
                <c:pt idx="143">
                  <c:v>0.67579999999999996</c:v>
                </c:pt>
                <c:pt idx="144">
                  <c:v>0.68200000000000005</c:v>
                </c:pt>
                <c:pt idx="145">
                  <c:v>0.69420000000000004</c:v>
                </c:pt>
                <c:pt idx="146">
                  <c:v>0.70589999999999997</c:v>
                </c:pt>
                <c:pt idx="147">
                  <c:v>0.71740000000000004</c:v>
                </c:pt>
                <c:pt idx="148">
                  <c:v>0.72870000000000001</c:v>
                </c:pt>
                <c:pt idx="149">
                  <c:v>0.7399</c:v>
                </c:pt>
                <c:pt idx="150">
                  <c:v>0.75090000000000001</c:v>
                </c:pt>
                <c:pt idx="151">
                  <c:v>0.77300000000000002</c:v>
                </c:pt>
                <c:pt idx="152">
                  <c:v>0.79509999999999992</c:v>
                </c:pt>
                <c:pt idx="153">
                  <c:v>0.8173999999999999</c:v>
                </c:pt>
                <c:pt idx="154">
                  <c:v>0.84000000000000008</c:v>
                </c:pt>
                <c:pt idx="155">
                  <c:v>0.8630000000000001</c:v>
                </c:pt>
                <c:pt idx="156">
                  <c:v>0.88650000000000007</c:v>
                </c:pt>
                <c:pt idx="157">
                  <c:v>0.91050000000000009</c:v>
                </c:pt>
                <c:pt idx="158">
                  <c:v>0.93510000000000004</c:v>
                </c:pt>
                <c:pt idx="159">
                  <c:v>0.96029999999999993</c:v>
                </c:pt>
                <c:pt idx="160">
                  <c:v>0.98599999999999999</c:v>
                </c:pt>
                <c:pt idx="161" formatCode="0.00">
                  <c:v>1.01</c:v>
                </c:pt>
                <c:pt idx="162" formatCode="0.00">
                  <c:v>1.07</c:v>
                </c:pt>
                <c:pt idx="163" formatCode="0.00">
                  <c:v>1.1399999999999999</c:v>
                </c:pt>
                <c:pt idx="164" formatCode="0.00">
                  <c:v>1.22</c:v>
                </c:pt>
                <c:pt idx="165" formatCode="0.00">
                  <c:v>1.3</c:v>
                </c:pt>
                <c:pt idx="166" formatCode="0.00">
                  <c:v>1.38</c:v>
                </c:pt>
                <c:pt idx="167" formatCode="0.00">
                  <c:v>1.47</c:v>
                </c:pt>
                <c:pt idx="168" formatCode="0.00">
                  <c:v>1.57</c:v>
                </c:pt>
                <c:pt idx="169" formatCode="0.00">
                  <c:v>1.67</c:v>
                </c:pt>
                <c:pt idx="170" formatCode="0.00">
                  <c:v>1.77</c:v>
                </c:pt>
                <c:pt idx="171" formatCode="0.00">
                  <c:v>1.99</c:v>
                </c:pt>
                <c:pt idx="172" formatCode="0.00">
                  <c:v>2.2200000000000002</c:v>
                </c:pt>
                <c:pt idx="173" formatCode="0.00">
                  <c:v>2.4700000000000002</c:v>
                </c:pt>
                <c:pt idx="174" formatCode="0.00">
                  <c:v>2.74</c:v>
                </c:pt>
                <c:pt idx="175" formatCode="0.00">
                  <c:v>3.02</c:v>
                </c:pt>
                <c:pt idx="176" formatCode="0.00">
                  <c:v>3.31</c:v>
                </c:pt>
                <c:pt idx="177" formatCode="0.00">
                  <c:v>3.93</c:v>
                </c:pt>
                <c:pt idx="178" formatCode="0.00">
                  <c:v>4.6100000000000003</c:v>
                </c:pt>
                <c:pt idx="179" formatCode="0.00">
                  <c:v>5.33</c:v>
                </c:pt>
                <c:pt idx="180" formatCode="0.00">
                  <c:v>6.1</c:v>
                </c:pt>
                <c:pt idx="181" formatCode="0.00">
                  <c:v>6.91</c:v>
                </c:pt>
                <c:pt idx="182" formatCode="0.00">
                  <c:v>7.76</c:v>
                </c:pt>
                <c:pt idx="183" formatCode="0.00">
                  <c:v>8.66</c:v>
                </c:pt>
                <c:pt idx="184" formatCode="0.00">
                  <c:v>9.59</c:v>
                </c:pt>
                <c:pt idx="185" formatCode="0.00">
                  <c:v>10.55</c:v>
                </c:pt>
                <c:pt idx="186" formatCode="0.00">
                  <c:v>11.55</c:v>
                </c:pt>
                <c:pt idx="187" formatCode="0.00">
                  <c:v>12.59</c:v>
                </c:pt>
                <c:pt idx="188" formatCode="0.00">
                  <c:v>14.75</c:v>
                </c:pt>
                <c:pt idx="189" formatCode="0.00">
                  <c:v>17.62</c:v>
                </c:pt>
                <c:pt idx="190" formatCode="0.00">
                  <c:v>20.67</c:v>
                </c:pt>
                <c:pt idx="191" formatCode="0.00">
                  <c:v>23.87</c:v>
                </c:pt>
                <c:pt idx="192" formatCode="0.00">
                  <c:v>27.21</c:v>
                </c:pt>
                <c:pt idx="193" formatCode="0.00">
                  <c:v>30.69</c:v>
                </c:pt>
                <c:pt idx="194" formatCode="0.00">
                  <c:v>34.28</c:v>
                </c:pt>
                <c:pt idx="195" formatCode="0.00">
                  <c:v>37.99</c:v>
                </c:pt>
                <c:pt idx="196" formatCode="0.00">
                  <c:v>41.79</c:v>
                </c:pt>
                <c:pt idx="197" formatCode="0.00">
                  <c:v>49.66</c:v>
                </c:pt>
                <c:pt idx="198" formatCode="0.00">
                  <c:v>57.83</c:v>
                </c:pt>
                <c:pt idx="199" formatCode="0.00">
                  <c:v>66.260000000000005</c:v>
                </c:pt>
                <c:pt idx="200" formatCode="0.00">
                  <c:v>74.89</c:v>
                </c:pt>
                <c:pt idx="201" formatCode="0.00">
                  <c:v>83.69</c:v>
                </c:pt>
                <c:pt idx="202" formatCode="0.00">
                  <c:v>92.62</c:v>
                </c:pt>
                <c:pt idx="203" formatCode="0.00">
                  <c:v>110.79</c:v>
                </c:pt>
                <c:pt idx="204" formatCode="0.00">
                  <c:v>129.22999999999999</c:v>
                </c:pt>
                <c:pt idx="205" formatCode="0.00">
                  <c:v>147.79</c:v>
                </c:pt>
                <c:pt idx="206" formatCode="0.00">
                  <c:v>166.38</c:v>
                </c:pt>
                <c:pt idx="207" formatCode="0.00">
                  <c:v>184.92</c:v>
                </c:pt>
                <c:pt idx="208" formatCode="0.00">
                  <c:v>201.53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D7-4561-90D2-4046941CC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35592"/>
        <c:axId val="555740296"/>
      </c:scatterChart>
      <c:valAx>
        <c:axId val="5557355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40296"/>
        <c:crosses val="autoZero"/>
        <c:crossBetween val="midCat"/>
        <c:majorUnit val="10"/>
      </c:valAx>
      <c:valAx>
        <c:axId val="5557402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355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srim129Xe_Si!$P$5</c:f>
          <c:strCache>
            <c:ptCount val="1"/>
            <c:pt idx="0">
              <c:v>srim129Xe_Si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srim129Xe_Si!$D$20:$D$228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srim129Xe_Si!$J$20:$J$228</c:f>
              <c:numCache>
                <c:formatCode>0.000</c:formatCode>
                <c:ptCount val="209"/>
                <c:pt idx="0">
                  <c:v>4.3999999999999994E-3</c:v>
                </c:pt>
                <c:pt idx="1">
                  <c:v>4.4999999999999997E-3</c:v>
                </c:pt>
                <c:pt idx="2">
                  <c:v>4.5999999999999999E-3</c:v>
                </c:pt>
                <c:pt idx="3">
                  <c:v>4.8000000000000004E-3</c:v>
                </c:pt>
                <c:pt idx="4">
                  <c:v>4.8999999999999998E-3</c:v>
                </c:pt>
                <c:pt idx="5">
                  <c:v>5.0000000000000001E-3</c:v>
                </c:pt>
                <c:pt idx="6">
                  <c:v>5.3E-3</c:v>
                </c:pt>
                <c:pt idx="7">
                  <c:v>5.5999999999999999E-3</c:v>
                </c:pt>
                <c:pt idx="8">
                  <c:v>5.8999999999999999E-3</c:v>
                </c:pt>
                <c:pt idx="9">
                  <c:v>6.0999999999999995E-3</c:v>
                </c:pt>
                <c:pt idx="10">
                  <c:v>6.4000000000000003E-3</c:v>
                </c:pt>
                <c:pt idx="11">
                  <c:v>6.6E-3</c:v>
                </c:pt>
                <c:pt idx="12">
                  <c:v>6.9000000000000008E-3</c:v>
                </c:pt>
                <c:pt idx="13">
                  <c:v>7.0999999999999995E-3</c:v>
                </c:pt>
                <c:pt idx="14">
                  <c:v>7.2999999999999992E-3</c:v>
                </c:pt>
                <c:pt idx="15">
                  <c:v>7.7999999999999996E-3</c:v>
                </c:pt>
                <c:pt idx="16">
                  <c:v>8.2000000000000007E-3</c:v>
                </c:pt>
                <c:pt idx="17">
                  <c:v>8.6E-3</c:v>
                </c:pt>
                <c:pt idx="18">
                  <c:v>8.9999999999999993E-3</c:v>
                </c:pt>
                <c:pt idx="19">
                  <c:v>9.4000000000000004E-3</c:v>
                </c:pt>
                <c:pt idx="20">
                  <c:v>9.7000000000000003E-3</c:v>
                </c:pt>
                <c:pt idx="21">
                  <c:v>1.04E-2</c:v>
                </c:pt>
                <c:pt idx="22">
                  <c:v>1.11E-2</c:v>
                </c:pt>
                <c:pt idx="23">
                  <c:v>1.18E-2</c:v>
                </c:pt>
                <c:pt idx="24">
                  <c:v>1.24E-2</c:v>
                </c:pt>
                <c:pt idx="25">
                  <c:v>1.3000000000000001E-2</c:v>
                </c:pt>
                <c:pt idx="26">
                  <c:v>1.3600000000000001E-2</c:v>
                </c:pt>
                <c:pt idx="27">
                  <c:v>1.4199999999999999E-2</c:v>
                </c:pt>
                <c:pt idx="28">
                  <c:v>1.4799999999999999E-2</c:v>
                </c:pt>
                <c:pt idx="29">
                  <c:v>1.5299999999999999E-2</c:v>
                </c:pt>
                <c:pt idx="30">
                  <c:v>1.5900000000000001E-2</c:v>
                </c:pt>
                <c:pt idx="31">
                  <c:v>1.6400000000000001E-2</c:v>
                </c:pt>
                <c:pt idx="32">
                  <c:v>1.7499999999999998E-2</c:v>
                </c:pt>
                <c:pt idx="33">
                  <c:v>1.8800000000000001E-2</c:v>
                </c:pt>
                <c:pt idx="34">
                  <c:v>0.02</c:v>
                </c:pt>
                <c:pt idx="35">
                  <c:v>2.12E-2</c:v>
                </c:pt>
                <c:pt idx="36">
                  <c:v>2.24E-2</c:v>
                </c:pt>
                <c:pt idx="37">
                  <c:v>2.3599999999999999E-2</c:v>
                </c:pt>
                <c:pt idx="38">
                  <c:v>2.47E-2</c:v>
                </c:pt>
                <c:pt idx="39">
                  <c:v>2.5899999999999999E-2</c:v>
                </c:pt>
                <c:pt idx="40">
                  <c:v>2.7000000000000003E-2</c:v>
                </c:pt>
                <c:pt idx="41">
                  <c:v>2.9099999999999997E-2</c:v>
                </c:pt>
                <c:pt idx="42">
                  <c:v>3.1300000000000001E-2</c:v>
                </c:pt>
                <c:pt idx="43">
                  <c:v>3.3399999999999999E-2</c:v>
                </c:pt>
                <c:pt idx="44">
                  <c:v>3.5400000000000001E-2</c:v>
                </c:pt>
                <c:pt idx="45">
                  <c:v>3.7400000000000003E-2</c:v>
                </c:pt>
                <c:pt idx="46">
                  <c:v>3.9400000000000004E-2</c:v>
                </c:pt>
                <c:pt idx="47">
                  <c:v>4.3400000000000001E-2</c:v>
                </c:pt>
                <c:pt idx="48">
                  <c:v>4.7199999999999999E-2</c:v>
                </c:pt>
                <c:pt idx="49">
                  <c:v>5.1000000000000004E-2</c:v>
                </c:pt>
                <c:pt idx="50">
                  <c:v>5.4800000000000001E-2</c:v>
                </c:pt>
                <c:pt idx="51">
                  <c:v>5.8499999999999996E-2</c:v>
                </c:pt>
                <c:pt idx="52">
                  <c:v>6.2199999999999998E-2</c:v>
                </c:pt>
                <c:pt idx="53">
                  <c:v>6.5799999999999997E-2</c:v>
                </c:pt>
                <c:pt idx="54">
                  <c:v>6.9499999999999992E-2</c:v>
                </c:pt>
                <c:pt idx="55">
                  <c:v>7.3099999999999998E-2</c:v>
                </c:pt>
                <c:pt idx="56">
                  <c:v>7.6700000000000004E-2</c:v>
                </c:pt>
                <c:pt idx="57">
                  <c:v>8.030000000000001E-2</c:v>
                </c:pt>
                <c:pt idx="58">
                  <c:v>8.7400000000000005E-2</c:v>
                </c:pt>
                <c:pt idx="59">
                  <c:v>9.6299999999999997E-2</c:v>
                </c:pt>
                <c:pt idx="60">
                  <c:v>0.1052</c:v>
                </c:pt>
                <c:pt idx="61">
                  <c:v>0.11399999999999999</c:v>
                </c:pt>
                <c:pt idx="62">
                  <c:v>0.1227</c:v>
                </c:pt>
                <c:pt idx="63">
                  <c:v>0.13150000000000001</c:v>
                </c:pt>
                <c:pt idx="64">
                  <c:v>0.14019999999999999</c:v>
                </c:pt>
                <c:pt idx="65">
                  <c:v>0.14899999999999999</c:v>
                </c:pt>
                <c:pt idx="66">
                  <c:v>0.15770000000000001</c:v>
                </c:pt>
                <c:pt idx="67">
                  <c:v>0.17529999999999998</c:v>
                </c:pt>
                <c:pt idx="68">
                  <c:v>0.193</c:v>
                </c:pt>
                <c:pt idx="69">
                  <c:v>0.21080000000000002</c:v>
                </c:pt>
                <c:pt idx="70">
                  <c:v>0.22869999999999999</c:v>
                </c:pt>
                <c:pt idx="71">
                  <c:v>0.24679999999999999</c:v>
                </c:pt>
                <c:pt idx="72">
                  <c:v>0.26500000000000001</c:v>
                </c:pt>
                <c:pt idx="73">
                  <c:v>0.30179999999999996</c:v>
                </c:pt>
                <c:pt idx="74">
                  <c:v>0.33900000000000002</c:v>
                </c:pt>
                <c:pt idx="75">
                  <c:v>0.37659999999999999</c:v>
                </c:pt>
                <c:pt idx="76">
                  <c:v>0.41459999999999997</c:v>
                </c:pt>
                <c:pt idx="77">
                  <c:v>0.45279999999999998</c:v>
                </c:pt>
                <c:pt idx="78">
                  <c:v>0.49119999999999997</c:v>
                </c:pt>
                <c:pt idx="79">
                  <c:v>0.52980000000000005</c:v>
                </c:pt>
                <c:pt idx="80">
                  <c:v>0.56840000000000002</c:v>
                </c:pt>
                <c:pt idx="81">
                  <c:v>0.60709999999999997</c:v>
                </c:pt>
                <c:pt idx="82">
                  <c:v>0.64580000000000004</c:v>
                </c:pt>
                <c:pt idx="83">
                  <c:v>0.68440000000000001</c:v>
                </c:pt>
                <c:pt idx="84">
                  <c:v>0.76130000000000009</c:v>
                </c:pt>
                <c:pt idx="85">
                  <c:v>0.85670000000000002</c:v>
                </c:pt>
                <c:pt idx="86">
                  <c:v>0.95090000000000008</c:v>
                </c:pt>
                <c:pt idx="87" formatCode="0.00">
                  <c:v>1.04</c:v>
                </c:pt>
                <c:pt idx="88" formatCode="0.00">
                  <c:v>1.1399999999999999</c:v>
                </c:pt>
                <c:pt idx="89" formatCode="0.00">
                  <c:v>1.23</c:v>
                </c:pt>
                <c:pt idx="90" formatCode="0.00">
                  <c:v>1.31</c:v>
                </c:pt>
                <c:pt idx="91" formatCode="0.00">
                  <c:v>1.4</c:v>
                </c:pt>
                <c:pt idx="92" formatCode="0.00">
                  <c:v>1.49</c:v>
                </c:pt>
                <c:pt idx="93" formatCode="0.00">
                  <c:v>1.65</c:v>
                </c:pt>
                <c:pt idx="94" formatCode="0.00">
                  <c:v>1.81</c:v>
                </c:pt>
                <c:pt idx="95" formatCode="0.00">
                  <c:v>1.97</c:v>
                </c:pt>
                <c:pt idx="96" formatCode="0.00">
                  <c:v>2.12</c:v>
                </c:pt>
                <c:pt idx="97" formatCode="0.00">
                  <c:v>2.27</c:v>
                </c:pt>
                <c:pt idx="98" formatCode="0.00">
                  <c:v>2.41</c:v>
                </c:pt>
                <c:pt idx="99" formatCode="0.00">
                  <c:v>2.69</c:v>
                </c:pt>
                <c:pt idx="100" formatCode="0.00">
                  <c:v>2.96</c:v>
                </c:pt>
                <c:pt idx="101" formatCode="0.00">
                  <c:v>3.21</c:v>
                </c:pt>
                <c:pt idx="102" formatCode="0.00">
                  <c:v>3.46</c:v>
                </c:pt>
                <c:pt idx="103" formatCode="0.00">
                  <c:v>3.69</c:v>
                </c:pt>
                <c:pt idx="104" formatCode="0.00">
                  <c:v>3.92</c:v>
                </c:pt>
                <c:pt idx="105" formatCode="0.00">
                  <c:v>4.1399999999999997</c:v>
                </c:pt>
                <c:pt idx="106" formatCode="0.00">
                  <c:v>4.3499999999999996</c:v>
                </c:pt>
                <c:pt idx="107" formatCode="0.00">
                  <c:v>4.55</c:v>
                </c:pt>
                <c:pt idx="108" formatCode="0.00">
                  <c:v>4.75</c:v>
                </c:pt>
                <c:pt idx="109" formatCode="0.00">
                  <c:v>4.95</c:v>
                </c:pt>
                <c:pt idx="110" formatCode="0.00">
                  <c:v>5.32</c:v>
                </c:pt>
                <c:pt idx="111" formatCode="0.00">
                  <c:v>5.76</c:v>
                </c:pt>
                <c:pt idx="112" formatCode="0.00">
                  <c:v>6.18</c:v>
                </c:pt>
                <c:pt idx="113" formatCode="0.00">
                  <c:v>6.57</c:v>
                </c:pt>
                <c:pt idx="114" formatCode="0.00">
                  <c:v>6.95</c:v>
                </c:pt>
                <c:pt idx="115" formatCode="0.00">
                  <c:v>7.31</c:v>
                </c:pt>
                <c:pt idx="116" formatCode="0.00">
                  <c:v>7.66</c:v>
                </c:pt>
                <c:pt idx="117" formatCode="0.00">
                  <c:v>7.99</c:v>
                </c:pt>
                <c:pt idx="118" formatCode="0.00">
                  <c:v>8.32</c:v>
                </c:pt>
                <c:pt idx="119" formatCode="0.00">
                  <c:v>8.94</c:v>
                </c:pt>
                <c:pt idx="120" formatCode="0.00">
                  <c:v>9.5399999999999991</c:v>
                </c:pt>
                <c:pt idx="121" formatCode="0.00">
                  <c:v>10.1</c:v>
                </c:pt>
                <c:pt idx="122" formatCode="0.00">
                  <c:v>10.65</c:v>
                </c:pt>
                <c:pt idx="123" formatCode="0.00">
                  <c:v>11.17</c:v>
                </c:pt>
                <c:pt idx="124" formatCode="0.00">
                  <c:v>11.68</c:v>
                </c:pt>
                <c:pt idx="125" formatCode="0.00">
                  <c:v>12.66</c:v>
                </c:pt>
                <c:pt idx="126" formatCode="0.00">
                  <c:v>13.59</c:v>
                </c:pt>
                <c:pt idx="127" formatCode="0.00">
                  <c:v>14.48</c:v>
                </c:pt>
                <c:pt idx="128" formatCode="0.00">
                  <c:v>15.34</c:v>
                </c:pt>
                <c:pt idx="129" formatCode="0.00">
                  <c:v>16.170000000000002</c:v>
                </c:pt>
                <c:pt idx="130" formatCode="0.00">
                  <c:v>16.97</c:v>
                </c:pt>
                <c:pt idx="131" formatCode="0.00">
                  <c:v>17.760000000000002</c:v>
                </c:pt>
                <c:pt idx="132" formatCode="0.00">
                  <c:v>18.53</c:v>
                </c:pt>
                <c:pt idx="133" formatCode="0.00">
                  <c:v>19.28</c:v>
                </c:pt>
                <c:pt idx="134" formatCode="0.00">
                  <c:v>20.02</c:v>
                </c:pt>
                <c:pt idx="135" formatCode="0.00">
                  <c:v>20.74</c:v>
                </c:pt>
                <c:pt idx="136" formatCode="0.00">
                  <c:v>22.16</c:v>
                </c:pt>
                <c:pt idx="137" formatCode="0.00">
                  <c:v>23.87</c:v>
                </c:pt>
                <c:pt idx="138" formatCode="0.00">
                  <c:v>25.54</c:v>
                </c:pt>
                <c:pt idx="139" formatCode="0.00">
                  <c:v>27.17</c:v>
                </c:pt>
                <c:pt idx="140" formatCode="0.00">
                  <c:v>28.78</c:v>
                </c:pt>
                <c:pt idx="141" formatCode="0.00">
                  <c:v>30.37</c:v>
                </c:pt>
                <c:pt idx="142" formatCode="0.00">
                  <c:v>31.95</c:v>
                </c:pt>
                <c:pt idx="143" formatCode="0.00">
                  <c:v>33.520000000000003</c:v>
                </c:pt>
                <c:pt idx="144" formatCode="0.00">
                  <c:v>35.08</c:v>
                </c:pt>
                <c:pt idx="145" formatCode="0.00">
                  <c:v>38.19</c:v>
                </c:pt>
                <c:pt idx="146" formatCode="0.00">
                  <c:v>41.3</c:v>
                </c:pt>
                <c:pt idx="147" formatCode="0.00">
                  <c:v>44.41</c:v>
                </c:pt>
                <c:pt idx="148" formatCode="0.00">
                  <c:v>47.54</c:v>
                </c:pt>
                <c:pt idx="149" formatCode="0.00">
                  <c:v>50.68</c:v>
                </c:pt>
                <c:pt idx="150" formatCode="0.00">
                  <c:v>53.86</c:v>
                </c:pt>
                <c:pt idx="151" formatCode="0.00">
                  <c:v>60.3</c:v>
                </c:pt>
                <c:pt idx="152" formatCode="0.00">
                  <c:v>66.88</c:v>
                </c:pt>
                <c:pt idx="153" formatCode="0.00">
                  <c:v>73.62</c:v>
                </c:pt>
                <c:pt idx="154" formatCode="0.00">
                  <c:v>80.53</c:v>
                </c:pt>
                <c:pt idx="155" formatCode="0.00">
                  <c:v>87.62</c:v>
                </c:pt>
                <c:pt idx="156" formatCode="0.00">
                  <c:v>94.88</c:v>
                </c:pt>
                <c:pt idx="157" formatCode="0.00">
                  <c:v>102.33</c:v>
                </c:pt>
                <c:pt idx="158" formatCode="0.00">
                  <c:v>109.96</c:v>
                </c:pt>
                <c:pt idx="159" formatCode="0.00">
                  <c:v>117.78</c:v>
                </c:pt>
                <c:pt idx="160" formatCode="0.00">
                  <c:v>125.79</c:v>
                </c:pt>
                <c:pt idx="161" formatCode="0.00">
                  <c:v>133.99</c:v>
                </c:pt>
                <c:pt idx="162" formatCode="0.00">
                  <c:v>150.96</c:v>
                </c:pt>
                <c:pt idx="163" formatCode="0.00">
                  <c:v>173.23</c:v>
                </c:pt>
                <c:pt idx="164" formatCode="0.00">
                  <c:v>196.7</c:v>
                </c:pt>
                <c:pt idx="165" formatCode="0.00">
                  <c:v>221.36</c:v>
                </c:pt>
                <c:pt idx="166" formatCode="0.00">
                  <c:v>247.22</c:v>
                </c:pt>
                <c:pt idx="167" formatCode="0.00">
                  <c:v>274.27</c:v>
                </c:pt>
                <c:pt idx="168" formatCode="0.00">
                  <c:v>302.52</c:v>
                </c:pt>
                <c:pt idx="169" formatCode="0.00">
                  <c:v>331.95</c:v>
                </c:pt>
                <c:pt idx="170" formatCode="0.00">
                  <c:v>362.56</c:v>
                </c:pt>
                <c:pt idx="171" formatCode="0.00">
                  <c:v>427.18</c:v>
                </c:pt>
                <c:pt idx="172" formatCode="0.00">
                  <c:v>496.31</c:v>
                </c:pt>
                <c:pt idx="173" formatCode="0.00">
                  <c:v>569.86</c:v>
                </c:pt>
                <c:pt idx="174" formatCode="0.00">
                  <c:v>647.75</c:v>
                </c:pt>
                <c:pt idx="175" formatCode="0.00">
                  <c:v>729.9</c:v>
                </c:pt>
                <c:pt idx="176" formatCode="0.00">
                  <c:v>816.24</c:v>
                </c:pt>
                <c:pt idx="177" formatCode="0.0">
                  <c:v>1000</c:v>
                </c:pt>
                <c:pt idx="178" formatCode="0.0">
                  <c:v>1200</c:v>
                </c:pt>
                <c:pt idx="179" formatCode="0.0">
                  <c:v>1420</c:v>
                </c:pt>
                <c:pt idx="180" formatCode="0.0">
                  <c:v>1650</c:v>
                </c:pt>
                <c:pt idx="181" formatCode="0.0">
                  <c:v>1890</c:v>
                </c:pt>
                <c:pt idx="182" formatCode="0.0">
                  <c:v>2150</c:v>
                </c:pt>
                <c:pt idx="183" formatCode="0.0">
                  <c:v>2430</c:v>
                </c:pt>
                <c:pt idx="184" formatCode="0.0">
                  <c:v>2710</c:v>
                </c:pt>
                <c:pt idx="185" formatCode="0.0">
                  <c:v>3010</c:v>
                </c:pt>
                <c:pt idx="186" formatCode="0.0">
                  <c:v>3320</c:v>
                </c:pt>
                <c:pt idx="187" formatCode="0.0">
                  <c:v>3650</c:v>
                </c:pt>
                <c:pt idx="188" formatCode="0.0">
                  <c:v>4330</c:v>
                </c:pt>
                <c:pt idx="189" formatCode="0.0">
                  <c:v>5240</c:v>
                </c:pt>
                <c:pt idx="190" formatCode="0.0">
                  <c:v>6220</c:v>
                </c:pt>
                <c:pt idx="191" formatCode="0.0">
                  <c:v>7260</c:v>
                </c:pt>
                <c:pt idx="192" formatCode="0.0">
                  <c:v>8360</c:v>
                </c:pt>
                <c:pt idx="193" formatCode="0.0">
                  <c:v>9510</c:v>
                </c:pt>
                <c:pt idx="194" formatCode="0.0">
                  <c:v>10720</c:v>
                </c:pt>
                <c:pt idx="195" formatCode="0.0">
                  <c:v>11970</c:v>
                </c:pt>
                <c:pt idx="196" formatCode="0.0">
                  <c:v>13270</c:v>
                </c:pt>
                <c:pt idx="197" formatCode="0.0">
                  <c:v>15990</c:v>
                </c:pt>
                <c:pt idx="198" formatCode="0.0">
                  <c:v>18870</c:v>
                </c:pt>
                <c:pt idx="199" formatCode="0.0">
                  <c:v>21880</c:v>
                </c:pt>
                <c:pt idx="200" formatCode="0.0">
                  <c:v>25020</c:v>
                </c:pt>
                <c:pt idx="201" formatCode="0.0">
                  <c:v>28270</c:v>
                </c:pt>
                <c:pt idx="202" formatCode="0.0">
                  <c:v>31630</c:v>
                </c:pt>
                <c:pt idx="203" formatCode="0.0">
                  <c:v>38600</c:v>
                </c:pt>
                <c:pt idx="204" formatCode="0.0">
                  <c:v>45870</c:v>
                </c:pt>
                <c:pt idx="205" formatCode="0.0">
                  <c:v>53390</c:v>
                </c:pt>
                <c:pt idx="206" formatCode="0.0">
                  <c:v>61130</c:v>
                </c:pt>
                <c:pt idx="207" formatCode="0.0">
                  <c:v>69040</c:v>
                </c:pt>
                <c:pt idx="208" formatCode="0.0">
                  <c:v>76280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A-4EB9-8EE6-7AE2B5E5967E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srim129Xe_Si!$D$20:$D$228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srim129Xe_Si!$M$20:$M$228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2.9000000000000002E-3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3.3E-3</c:v>
                </c:pt>
                <c:pt idx="22">
                  <c:v>3.5000000000000005E-3</c:v>
                </c:pt>
                <c:pt idx="23">
                  <c:v>3.6999999999999997E-3</c:v>
                </c:pt>
                <c:pt idx="24">
                  <c:v>3.8999999999999998E-3</c:v>
                </c:pt>
                <c:pt idx="25">
                  <c:v>4.0000000000000001E-3</c:v>
                </c:pt>
                <c:pt idx="26">
                  <c:v>4.2000000000000006E-3</c:v>
                </c:pt>
                <c:pt idx="27">
                  <c:v>4.3E-3</c:v>
                </c:pt>
                <c:pt idx="28">
                  <c:v>4.4999999999999997E-3</c:v>
                </c:pt>
                <c:pt idx="29">
                  <c:v>4.5999999999999999E-3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5.4999999999999997E-3</c:v>
                </c:pt>
                <c:pt idx="34">
                  <c:v>5.8000000000000005E-3</c:v>
                </c:pt>
                <c:pt idx="35">
                  <c:v>6.0000000000000001E-3</c:v>
                </c:pt>
                <c:pt idx="36">
                  <c:v>6.3E-3</c:v>
                </c:pt>
                <c:pt idx="37">
                  <c:v>6.6E-3</c:v>
                </c:pt>
                <c:pt idx="38">
                  <c:v>6.9000000000000008E-3</c:v>
                </c:pt>
                <c:pt idx="39">
                  <c:v>7.0999999999999995E-3</c:v>
                </c:pt>
                <c:pt idx="40">
                  <c:v>7.3999999999999995E-3</c:v>
                </c:pt>
                <c:pt idx="41">
                  <c:v>7.9000000000000008E-3</c:v>
                </c:pt>
                <c:pt idx="42">
                  <c:v>8.3000000000000001E-3</c:v>
                </c:pt>
                <c:pt idx="43">
                  <c:v>8.7999999999999988E-3</c:v>
                </c:pt>
                <c:pt idx="44">
                  <c:v>9.2999999999999992E-3</c:v>
                </c:pt>
                <c:pt idx="45">
                  <c:v>9.7000000000000003E-3</c:v>
                </c:pt>
                <c:pt idx="46">
                  <c:v>1.0100000000000001E-2</c:v>
                </c:pt>
                <c:pt idx="47">
                  <c:v>1.0999999999999999E-2</c:v>
                </c:pt>
                <c:pt idx="48">
                  <c:v>1.18E-2</c:v>
                </c:pt>
                <c:pt idx="49">
                  <c:v>1.26E-2</c:v>
                </c:pt>
                <c:pt idx="50">
                  <c:v>1.34E-2</c:v>
                </c:pt>
                <c:pt idx="51">
                  <c:v>1.4199999999999999E-2</c:v>
                </c:pt>
                <c:pt idx="52">
                  <c:v>1.49E-2</c:v>
                </c:pt>
                <c:pt idx="53">
                  <c:v>1.5599999999999999E-2</c:v>
                </c:pt>
                <c:pt idx="54">
                  <c:v>1.6400000000000001E-2</c:v>
                </c:pt>
                <c:pt idx="55">
                  <c:v>1.7100000000000001E-2</c:v>
                </c:pt>
                <c:pt idx="56">
                  <c:v>1.78E-2</c:v>
                </c:pt>
                <c:pt idx="57">
                  <c:v>1.8499999999999999E-2</c:v>
                </c:pt>
                <c:pt idx="58">
                  <c:v>1.9900000000000001E-2</c:v>
                </c:pt>
                <c:pt idx="59">
                  <c:v>2.1600000000000001E-2</c:v>
                </c:pt>
                <c:pt idx="60">
                  <c:v>2.3300000000000001E-2</c:v>
                </c:pt>
                <c:pt idx="61">
                  <c:v>2.5000000000000001E-2</c:v>
                </c:pt>
                <c:pt idx="62">
                  <c:v>2.6600000000000002E-2</c:v>
                </c:pt>
                <c:pt idx="63">
                  <c:v>2.8199999999999996E-2</c:v>
                </c:pt>
                <c:pt idx="64">
                  <c:v>2.98E-2</c:v>
                </c:pt>
                <c:pt idx="65">
                  <c:v>3.1300000000000001E-2</c:v>
                </c:pt>
                <c:pt idx="66">
                  <c:v>3.2800000000000003E-2</c:v>
                </c:pt>
                <c:pt idx="67">
                  <c:v>3.5900000000000001E-2</c:v>
                </c:pt>
                <c:pt idx="68">
                  <c:v>3.8900000000000004E-2</c:v>
                </c:pt>
                <c:pt idx="69">
                  <c:v>4.19E-2</c:v>
                </c:pt>
                <c:pt idx="70">
                  <c:v>4.4900000000000002E-2</c:v>
                </c:pt>
                <c:pt idx="71">
                  <c:v>4.7799999999999995E-2</c:v>
                </c:pt>
                <c:pt idx="72">
                  <c:v>5.0700000000000002E-2</c:v>
                </c:pt>
                <c:pt idx="73">
                  <c:v>5.6499999999999995E-2</c:v>
                </c:pt>
                <c:pt idx="74">
                  <c:v>6.2199999999999998E-2</c:v>
                </c:pt>
                <c:pt idx="75">
                  <c:v>6.7799999999999999E-2</c:v>
                </c:pt>
                <c:pt idx="76">
                  <c:v>7.3300000000000004E-2</c:v>
                </c:pt>
                <c:pt idx="77">
                  <c:v>7.8600000000000003E-2</c:v>
                </c:pt>
                <c:pt idx="78">
                  <c:v>8.3900000000000002E-2</c:v>
                </c:pt>
                <c:pt idx="79">
                  <c:v>8.8999999999999996E-2</c:v>
                </c:pt>
                <c:pt idx="80">
                  <c:v>9.4E-2</c:v>
                </c:pt>
                <c:pt idx="81">
                  <c:v>9.8900000000000002E-2</c:v>
                </c:pt>
                <c:pt idx="82">
                  <c:v>0.10369999999999999</c:v>
                </c:pt>
                <c:pt idx="83">
                  <c:v>0.10829999999999999</c:v>
                </c:pt>
                <c:pt idx="84">
                  <c:v>0.11750000000000001</c:v>
                </c:pt>
                <c:pt idx="85">
                  <c:v>0.12840000000000001</c:v>
                </c:pt>
                <c:pt idx="86">
                  <c:v>0.1386</c:v>
                </c:pt>
                <c:pt idx="87">
                  <c:v>0.14810000000000001</c:v>
                </c:pt>
                <c:pt idx="88">
                  <c:v>0.15689999999999998</c:v>
                </c:pt>
                <c:pt idx="89">
                  <c:v>0.1653</c:v>
                </c:pt>
                <c:pt idx="90">
                  <c:v>0.1731</c:v>
                </c:pt>
                <c:pt idx="91">
                  <c:v>0.1804</c:v>
                </c:pt>
                <c:pt idx="92">
                  <c:v>0.18729999999999999</c:v>
                </c:pt>
                <c:pt idx="93">
                  <c:v>0.20070000000000002</c:v>
                </c:pt>
                <c:pt idx="94">
                  <c:v>0.21269999999999997</c:v>
                </c:pt>
                <c:pt idx="95">
                  <c:v>0.22349999999999998</c:v>
                </c:pt>
                <c:pt idx="96">
                  <c:v>0.23330000000000001</c:v>
                </c:pt>
                <c:pt idx="97">
                  <c:v>0.24230000000000002</c:v>
                </c:pt>
                <c:pt idx="98">
                  <c:v>0.25059999999999999</c:v>
                </c:pt>
                <c:pt idx="99">
                  <c:v>0.2666</c:v>
                </c:pt>
                <c:pt idx="100">
                  <c:v>0.28050000000000003</c:v>
                </c:pt>
                <c:pt idx="101">
                  <c:v>0.29270000000000002</c:v>
                </c:pt>
                <c:pt idx="102">
                  <c:v>0.3034</c:v>
                </c:pt>
                <c:pt idx="103">
                  <c:v>0.313</c:v>
                </c:pt>
                <c:pt idx="104">
                  <c:v>0.32169999999999999</c:v>
                </c:pt>
                <c:pt idx="105">
                  <c:v>0.32950000000000002</c:v>
                </c:pt>
                <c:pt idx="106">
                  <c:v>0.33660000000000001</c:v>
                </c:pt>
                <c:pt idx="107">
                  <c:v>0.34310000000000002</c:v>
                </c:pt>
                <c:pt idx="108">
                  <c:v>0.34910000000000002</c:v>
                </c:pt>
                <c:pt idx="109">
                  <c:v>0.35459999999999997</c:v>
                </c:pt>
                <c:pt idx="110">
                  <c:v>0.36629999999999996</c:v>
                </c:pt>
                <c:pt idx="111">
                  <c:v>0.37980000000000003</c:v>
                </c:pt>
                <c:pt idx="112">
                  <c:v>0.39129999999999998</c:v>
                </c:pt>
                <c:pt idx="113">
                  <c:v>0.40129999999999999</c:v>
                </c:pt>
                <c:pt idx="114">
                  <c:v>0.41010000000000002</c:v>
                </c:pt>
                <c:pt idx="115">
                  <c:v>0.41790000000000005</c:v>
                </c:pt>
                <c:pt idx="116">
                  <c:v>0.42489999999999994</c:v>
                </c:pt>
                <c:pt idx="117">
                  <c:v>0.43120000000000003</c:v>
                </c:pt>
                <c:pt idx="118">
                  <c:v>0.43710000000000004</c:v>
                </c:pt>
                <c:pt idx="119">
                  <c:v>0.4516</c:v>
                </c:pt>
                <c:pt idx="120">
                  <c:v>0.46420000000000006</c:v>
                </c:pt>
                <c:pt idx="121">
                  <c:v>0.4753</c:v>
                </c:pt>
                <c:pt idx="122">
                  <c:v>0.48509999999999998</c:v>
                </c:pt>
                <c:pt idx="123">
                  <c:v>0.49409999999999998</c:v>
                </c:pt>
                <c:pt idx="124">
                  <c:v>0.50219999999999998</c:v>
                </c:pt>
                <c:pt idx="125">
                  <c:v>0.52569999999999995</c:v>
                </c:pt>
                <c:pt idx="126">
                  <c:v>0.54589999999999994</c:v>
                </c:pt>
                <c:pt idx="127">
                  <c:v>0.56369999999999998</c:v>
                </c:pt>
                <c:pt idx="128">
                  <c:v>0.57950000000000002</c:v>
                </c:pt>
                <c:pt idx="129">
                  <c:v>0.59389999999999998</c:v>
                </c:pt>
                <c:pt idx="130">
                  <c:v>0.60709999999999997</c:v>
                </c:pt>
                <c:pt idx="131">
                  <c:v>0.61929999999999996</c:v>
                </c:pt>
                <c:pt idx="132">
                  <c:v>0.63070000000000004</c:v>
                </c:pt>
                <c:pt idx="133">
                  <c:v>0.64129999999999998</c:v>
                </c:pt>
                <c:pt idx="134">
                  <c:v>0.65129999999999999</c:v>
                </c:pt>
                <c:pt idx="135">
                  <c:v>0.66079999999999994</c:v>
                </c:pt>
                <c:pt idx="136">
                  <c:v>0.69310000000000005</c:v>
                </c:pt>
                <c:pt idx="137">
                  <c:v>0.73699999999999999</c:v>
                </c:pt>
                <c:pt idx="138">
                  <c:v>0.7762</c:v>
                </c:pt>
                <c:pt idx="139">
                  <c:v>0.81170000000000009</c:v>
                </c:pt>
                <c:pt idx="140">
                  <c:v>0.8446999999999999</c:v>
                </c:pt>
                <c:pt idx="141">
                  <c:v>0.87579999999999991</c:v>
                </c:pt>
                <c:pt idx="142">
                  <c:v>0.90539999999999998</c:v>
                </c:pt>
                <c:pt idx="143">
                  <c:v>0.93359999999999999</c:v>
                </c:pt>
                <c:pt idx="144">
                  <c:v>0.96069999999999989</c:v>
                </c:pt>
                <c:pt idx="145" formatCode="0.00">
                  <c:v>1.06</c:v>
                </c:pt>
                <c:pt idx="146" formatCode="0.00">
                  <c:v>1.1499999999999999</c:v>
                </c:pt>
                <c:pt idx="147" formatCode="0.00">
                  <c:v>1.23</c:v>
                </c:pt>
                <c:pt idx="148" formatCode="0.00">
                  <c:v>1.31</c:v>
                </c:pt>
                <c:pt idx="149" formatCode="0.00">
                  <c:v>1.39</c:v>
                </c:pt>
                <c:pt idx="150" formatCode="0.00">
                  <c:v>1.46</c:v>
                </c:pt>
                <c:pt idx="151" formatCode="0.00">
                  <c:v>1.72</c:v>
                </c:pt>
                <c:pt idx="152" formatCode="0.00">
                  <c:v>1.96</c:v>
                </c:pt>
                <c:pt idx="153" formatCode="0.00">
                  <c:v>2.1800000000000002</c:v>
                </c:pt>
                <c:pt idx="154" formatCode="0.00">
                  <c:v>2.39</c:v>
                </c:pt>
                <c:pt idx="155" formatCode="0.00">
                  <c:v>2.59</c:v>
                </c:pt>
                <c:pt idx="156" formatCode="0.00">
                  <c:v>2.79</c:v>
                </c:pt>
                <c:pt idx="157" formatCode="0.00">
                  <c:v>2.99</c:v>
                </c:pt>
                <c:pt idx="158" formatCode="0.00">
                  <c:v>3.18</c:v>
                </c:pt>
                <c:pt idx="159" formatCode="0.00">
                  <c:v>3.36</c:v>
                </c:pt>
                <c:pt idx="160" formatCode="0.00">
                  <c:v>3.55</c:v>
                </c:pt>
                <c:pt idx="161" formatCode="0.00">
                  <c:v>3.74</c:v>
                </c:pt>
                <c:pt idx="162" formatCode="0.00">
                  <c:v>4.4400000000000004</c:v>
                </c:pt>
                <c:pt idx="163" formatCode="0.00">
                  <c:v>5.45</c:v>
                </c:pt>
                <c:pt idx="164" formatCode="0.00">
                  <c:v>6.38</c:v>
                </c:pt>
                <c:pt idx="165" formatCode="0.00">
                  <c:v>7.28</c:v>
                </c:pt>
                <c:pt idx="166" formatCode="0.00">
                  <c:v>8.15</c:v>
                </c:pt>
                <c:pt idx="167" formatCode="0.00">
                  <c:v>9</c:v>
                </c:pt>
                <c:pt idx="168" formatCode="0.00">
                  <c:v>9.85</c:v>
                </c:pt>
                <c:pt idx="169" formatCode="0.00">
                  <c:v>10.7</c:v>
                </c:pt>
                <c:pt idx="170" formatCode="0.00">
                  <c:v>11.54</c:v>
                </c:pt>
                <c:pt idx="171" formatCode="0.00">
                  <c:v>14.73</c:v>
                </c:pt>
                <c:pt idx="172" formatCode="0.00">
                  <c:v>17.690000000000001</c:v>
                </c:pt>
                <c:pt idx="173" formatCode="0.00">
                  <c:v>20.52</c:v>
                </c:pt>
                <c:pt idx="174" formatCode="0.00">
                  <c:v>23.3</c:v>
                </c:pt>
                <c:pt idx="175" formatCode="0.00">
                  <c:v>26.04</c:v>
                </c:pt>
                <c:pt idx="176" formatCode="0.00">
                  <c:v>28.77</c:v>
                </c:pt>
                <c:pt idx="177" formatCode="0.00">
                  <c:v>38.880000000000003</c:v>
                </c:pt>
                <c:pt idx="178" formatCode="0.00">
                  <c:v>48.16</c:v>
                </c:pt>
                <c:pt idx="179" formatCode="0.00">
                  <c:v>57.05</c:v>
                </c:pt>
                <c:pt idx="180" formatCode="0.00">
                  <c:v>65.75</c:v>
                </c:pt>
                <c:pt idx="181" formatCode="0.00">
                  <c:v>74.36</c:v>
                </c:pt>
                <c:pt idx="182" formatCode="0.00">
                  <c:v>82.93</c:v>
                </c:pt>
                <c:pt idx="183" formatCode="0.00">
                  <c:v>91.48</c:v>
                </c:pt>
                <c:pt idx="184" formatCode="0.00">
                  <c:v>100.04</c:v>
                </c:pt>
                <c:pt idx="185" formatCode="0.00">
                  <c:v>108.62</c:v>
                </c:pt>
                <c:pt idx="186" formatCode="0.00">
                  <c:v>117.21</c:v>
                </c:pt>
                <c:pt idx="187" formatCode="0.00">
                  <c:v>125.82</c:v>
                </c:pt>
                <c:pt idx="188" formatCode="0.00">
                  <c:v>158.47</c:v>
                </c:pt>
                <c:pt idx="189" formatCode="0.00">
                  <c:v>204.49</c:v>
                </c:pt>
                <c:pt idx="190" formatCode="0.00">
                  <c:v>246.99</c:v>
                </c:pt>
                <c:pt idx="191" formatCode="0.00">
                  <c:v>287.56</c:v>
                </c:pt>
                <c:pt idx="192" formatCode="0.00">
                  <c:v>326.89999999999998</c:v>
                </c:pt>
                <c:pt idx="193" formatCode="0.00">
                  <c:v>365.36</c:v>
                </c:pt>
                <c:pt idx="194" formatCode="0.00">
                  <c:v>403.16</c:v>
                </c:pt>
                <c:pt idx="195" formatCode="0.00">
                  <c:v>440.42</c:v>
                </c:pt>
                <c:pt idx="196" formatCode="0.00">
                  <c:v>477.21</c:v>
                </c:pt>
                <c:pt idx="197" formatCode="0.00">
                  <c:v>613.24</c:v>
                </c:pt>
                <c:pt idx="198" formatCode="0.00">
                  <c:v>736.01</c:v>
                </c:pt>
                <c:pt idx="199" formatCode="0.00">
                  <c:v>850.71</c:v>
                </c:pt>
                <c:pt idx="200" formatCode="0.00">
                  <c:v>959.71</c:v>
                </c:pt>
                <c:pt idx="201" formatCode="0.0">
                  <c:v>1060</c:v>
                </c:pt>
                <c:pt idx="202" formatCode="0.0">
                  <c:v>1170</c:v>
                </c:pt>
                <c:pt idx="203" formatCode="0.0">
                  <c:v>1530</c:v>
                </c:pt>
                <c:pt idx="204" formatCode="0.0">
                  <c:v>1840</c:v>
                </c:pt>
                <c:pt idx="205" formatCode="0.0">
                  <c:v>2130</c:v>
                </c:pt>
                <c:pt idx="206" formatCode="0.0">
                  <c:v>2390</c:v>
                </c:pt>
                <c:pt idx="207" formatCode="0.0">
                  <c:v>2640</c:v>
                </c:pt>
                <c:pt idx="208" formatCode="0.0">
                  <c:v>2830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6A-4EB9-8EE6-7AE2B5E5967E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srim129Xe_Si!$D$20:$D$228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srim129Xe_Si!$P$20:$P$228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3.3E-3</c:v>
                </c:pt>
                <c:pt idx="28">
                  <c:v>3.4000000000000002E-3</c:v>
                </c:pt>
                <c:pt idx="29">
                  <c:v>3.5000000000000005E-3</c:v>
                </c:pt>
                <c:pt idx="30">
                  <c:v>3.5999999999999999E-3</c:v>
                </c:pt>
                <c:pt idx="31">
                  <c:v>3.6999999999999997E-3</c:v>
                </c:pt>
                <c:pt idx="32">
                  <c:v>4.0000000000000001E-3</c:v>
                </c:pt>
                <c:pt idx="33">
                  <c:v>4.2000000000000006E-3</c:v>
                </c:pt>
                <c:pt idx="34">
                  <c:v>4.4999999999999997E-3</c:v>
                </c:pt>
                <c:pt idx="35">
                  <c:v>4.7000000000000002E-3</c:v>
                </c:pt>
                <c:pt idx="36">
                  <c:v>5.0000000000000001E-3</c:v>
                </c:pt>
                <c:pt idx="37">
                  <c:v>5.1999999999999998E-3</c:v>
                </c:pt>
                <c:pt idx="38">
                  <c:v>5.4000000000000003E-3</c:v>
                </c:pt>
                <c:pt idx="39">
                  <c:v>5.5999999999999999E-3</c:v>
                </c:pt>
                <c:pt idx="40">
                  <c:v>5.8000000000000005E-3</c:v>
                </c:pt>
                <c:pt idx="41">
                  <c:v>6.3E-3</c:v>
                </c:pt>
                <c:pt idx="42">
                  <c:v>6.7000000000000002E-3</c:v>
                </c:pt>
                <c:pt idx="43">
                  <c:v>7.0999999999999995E-3</c:v>
                </c:pt>
                <c:pt idx="44">
                  <c:v>7.4999999999999997E-3</c:v>
                </c:pt>
                <c:pt idx="45">
                  <c:v>7.7999999999999996E-3</c:v>
                </c:pt>
                <c:pt idx="46">
                  <c:v>8.2000000000000007E-3</c:v>
                </c:pt>
                <c:pt idx="47">
                  <c:v>8.8999999999999999E-3</c:v>
                </c:pt>
                <c:pt idx="48">
                  <c:v>9.6000000000000009E-3</c:v>
                </c:pt>
                <c:pt idx="49">
                  <c:v>1.03E-2</c:v>
                </c:pt>
                <c:pt idx="50">
                  <c:v>1.0999999999999999E-2</c:v>
                </c:pt>
                <c:pt idx="51">
                  <c:v>1.1600000000000001E-2</c:v>
                </c:pt>
                <c:pt idx="52">
                  <c:v>1.2199999999999999E-2</c:v>
                </c:pt>
                <c:pt idx="53">
                  <c:v>1.29E-2</c:v>
                </c:pt>
                <c:pt idx="54">
                  <c:v>1.3500000000000002E-2</c:v>
                </c:pt>
                <c:pt idx="55">
                  <c:v>1.4099999999999998E-2</c:v>
                </c:pt>
                <c:pt idx="56">
                  <c:v>1.47E-2</c:v>
                </c:pt>
                <c:pt idx="57">
                  <c:v>1.5299999999999999E-2</c:v>
                </c:pt>
                <c:pt idx="58">
                  <c:v>1.6500000000000001E-2</c:v>
                </c:pt>
                <c:pt idx="59">
                  <c:v>1.7899999999999999E-2</c:v>
                </c:pt>
                <c:pt idx="60">
                  <c:v>1.9300000000000001E-2</c:v>
                </c:pt>
                <c:pt idx="61">
                  <c:v>2.07E-2</c:v>
                </c:pt>
                <c:pt idx="62">
                  <c:v>2.2100000000000002E-2</c:v>
                </c:pt>
                <c:pt idx="63">
                  <c:v>2.3400000000000001E-2</c:v>
                </c:pt>
                <c:pt idx="64">
                  <c:v>2.4799999999999999E-2</c:v>
                </c:pt>
                <c:pt idx="65">
                  <c:v>2.6100000000000002E-2</c:v>
                </c:pt>
                <c:pt idx="66">
                  <c:v>2.7400000000000001E-2</c:v>
                </c:pt>
                <c:pt idx="67">
                  <c:v>0.03</c:v>
                </c:pt>
                <c:pt idx="68">
                  <c:v>3.2500000000000001E-2</c:v>
                </c:pt>
                <c:pt idx="69">
                  <c:v>3.5099999999999999E-2</c:v>
                </c:pt>
                <c:pt idx="70">
                  <c:v>3.7600000000000001E-2</c:v>
                </c:pt>
                <c:pt idx="71">
                  <c:v>4.0100000000000004E-2</c:v>
                </c:pt>
                <c:pt idx="72">
                  <c:v>4.2599999999999999E-2</c:v>
                </c:pt>
                <c:pt idx="73">
                  <c:v>4.7599999999999996E-2</c:v>
                </c:pt>
                <c:pt idx="74">
                  <c:v>5.2600000000000001E-2</c:v>
                </c:pt>
                <c:pt idx="75">
                  <c:v>5.7499999999999996E-2</c:v>
                </c:pt>
                <c:pt idx="76">
                  <c:v>6.25E-2</c:v>
                </c:pt>
                <c:pt idx="77">
                  <c:v>6.7400000000000002E-2</c:v>
                </c:pt>
                <c:pt idx="78">
                  <c:v>7.2300000000000003E-2</c:v>
                </c:pt>
                <c:pt idx="79">
                  <c:v>7.7200000000000005E-2</c:v>
                </c:pt>
                <c:pt idx="80">
                  <c:v>8.199999999999999E-2</c:v>
                </c:pt>
                <c:pt idx="81">
                  <c:v>8.6800000000000002E-2</c:v>
                </c:pt>
                <c:pt idx="82">
                  <c:v>9.1600000000000001E-2</c:v>
                </c:pt>
                <c:pt idx="83">
                  <c:v>9.6299999999999997E-2</c:v>
                </c:pt>
                <c:pt idx="84">
                  <c:v>0.1055</c:v>
                </c:pt>
                <c:pt idx="85">
                  <c:v>0.11679999999999999</c:v>
                </c:pt>
                <c:pt idx="86">
                  <c:v>0.1278</c:v>
                </c:pt>
                <c:pt idx="87">
                  <c:v>0.13830000000000001</c:v>
                </c:pt>
                <c:pt idx="88">
                  <c:v>0.14850000000000002</c:v>
                </c:pt>
                <c:pt idx="89">
                  <c:v>0.1583</c:v>
                </c:pt>
                <c:pt idx="90">
                  <c:v>0.16770000000000002</c:v>
                </c:pt>
                <c:pt idx="91">
                  <c:v>0.17680000000000001</c:v>
                </c:pt>
                <c:pt idx="92">
                  <c:v>0.1855</c:v>
                </c:pt>
                <c:pt idx="93">
                  <c:v>0.20200000000000001</c:v>
                </c:pt>
                <c:pt idx="94">
                  <c:v>0.21739999999999998</c:v>
                </c:pt>
                <c:pt idx="95">
                  <c:v>0.23170000000000002</c:v>
                </c:pt>
                <c:pt idx="96">
                  <c:v>0.24510000000000001</c:v>
                </c:pt>
                <c:pt idx="97">
                  <c:v>0.2576</c:v>
                </c:pt>
                <c:pt idx="98">
                  <c:v>0.26939999999999997</c:v>
                </c:pt>
                <c:pt idx="99">
                  <c:v>0.29110000000000003</c:v>
                </c:pt>
                <c:pt idx="100">
                  <c:v>0.3105</c:v>
                </c:pt>
                <c:pt idx="101">
                  <c:v>0.3281</c:v>
                </c:pt>
                <c:pt idx="102">
                  <c:v>0.34420000000000001</c:v>
                </c:pt>
                <c:pt idx="103">
                  <c:v>0.35880000000000001</c:v>
                </c:pt>
                <c:pt idx="104">
                  <c:v>0.37229999999999996</c:v>
                </c:pt>
                <c:pt idx="105">
                  <c:v>0.38479999999999998</c:v>
                </c:pt>
                <c:pt idx="106">
                  <c:v>0.39639999999999997</c:v>
                </c:pt>
                <c:pt idx="107">
                  <c:v>0.40709999999999996</c:v>
                </c:pt>
                <c:pt idx="108">
                  <c:v>0.41719999999999996</c:v>
                </c:pt>
                <c:pt idx="109">
                  <c:v>0.42659999999999998</c:v>
                </c:pt>
                <c:pt idx="110">
                  <c:v>0.44370000000000004</c:v>
                </c:pt>
                <c:pt idx="111">
                  <c:v>0.46260000000000001</c:v>
                </c:pt>
                <c:pt idx="112">
                  <c:v>0.47910000000000003</c:v>
                </c:pt>
                <c:pt idx="113">
                  <c:v>0.49379999999999996</c:v>
                </c:pt>
                <c:pt idx="114">
                  <c:v>0.50690000000000002</c:v>
                </c:pt>
                <c:pt idx="115">
                  <c:v>0.51870000000000005</c:v>
                </c:pt>
                <c:pt idx="116">
                  <c:v>0.52949999999999997</c:v>
                </c:pt>
                <c:pt idx="117">
                  <c:v>0.53939999999999999</c:v>
                </c:pt>
                <c:pt idx="118">
                  <c:v>0.54849999999999999</c:v>
                </c:pt>
                <c:pt idx="119">
                  <c:v>0.56479999999999997</c:v>
                </c:pt>
                <c:pt idx="120">
                  <c:v>0.57899999999999996</c:v>
                </c:pt>
                <c:pt idx="121">
                  <c:v>0.59160000000000001</c:v>
                </c:pt>
                <c:pt idx="122">
                  <c:v>0.60289999999999999</c:v>
                </c:pt>
                <c:pt idx="123">
                  <c:v>0.61319999999999997</c:v>
                </c:pt>
                <c:pt idx="124">
                  <c:v>0.62249999999999994</c:v>
                </c:pt>
                <c:pt idx="125">
                  <c:v>0.6391</c:v>
                </c:pt>
                <c:pt idx="126">
                  <c:v>0.65339999999999998</c:v>
                </c:pt>
                <c:pt idx="127">
                  <c:v>0.66600000000000004</c:v>
                </c:pt>
                <c:pt idx="128">
                  <c:v>0.67730000000000001</c:v>
                </c:pt>
                <c:pt idx="129">
                  <c:v>0.6875</c:v>
                </c:pt>
                <c:pt idx="130">
                  <c:v>0.69679999999999997</c:v>
                </c:pt>
                <c:pt idx="131">
                  <c:v>0.70530000000000004</c:v>
                </c:pt>
                <c:pt idx="132">
                  <c:v>0.71330000000000005</c:v>
                </c:pt>
                <c:pt idx="133">
                  <c:v>0.72070000000000001</c:v>
                </c:pt>
                <c:pt idx="134">
                  <c:v>0.72760000000000002</c:v>
                </c:pt>
                <c:pt idx="135">
                  <c:v>0.73409999999999997</c:v>
                </c:pt>
                <c:pt idx="136">
                  <c:v>0.74609999999999999</c:v>
                </c:pt>
                <c:pt idx="137">
                  <c:v>0.75949999999999995</c:v>
                </c:pt>
                <c:pt idx="138">
                  <c:v>0.77160000000000006</c:v>
                </c:pt>
                <c:pt idx="139">
                  <c:v>0.78269999999999995</c:v>
                </c:pt>
                <c:pt idx="140">
                  <c:v>0.79290000000000005</c:v>
                </c:pt>
                <c:pt idx="141">
                  <c:v>0.80249999999999999</c:v>
                </c:pt>
                <c:pt idx="142">
                  <c:v>0.8115</c:v>
                </c:pt>
                <c:pt idx="143">
                  <c:v>0.82020000000000004</c:v>
                </c:pt>
                <c:pt idx="144">
                  <c:v>0.82840000000000003</c:v>
                </c:pt>
                <c:pt idx="145">
                  <c:v>0.84399999999999997</c:v>
                </c:pt>
                <c:pt idx="146">
                  <c:v>0.85860000000000003</c:v>
                </c:pt>
                <c:pt idx="147">
                  <c:v>0.87249999999999994</c:v>
                </c:pt>
                <c:pt idx="148">
                  <c:v>0.88590000000000002</c:v>
                </c:pt>
                <c:pt idx="149">
                  <c:v>0.89890000000000003</c:v>
                </c:pt>
                <c:pt idx="150">
                  <c:v>0.91149999999999998</c:v>
                </c:pt>
                <c:pt idx="151">
                  <c:v>0.93610000000000004</c:v>
                </c:pt>
                <c:pt idx="152">
                  <c:v>0.96020000000000005</c:v>
                </c:pt>
                <c:pt idx="153">
                  <c:v>0.98409999999999997</c:v>
                </c:pt>
                <c:pt idx="154" formatCode="0.00">
                  <c:v>1.01</c:v>
                </c:pt>
                <c:pt idx="155" formatCode="0.00">
                  <c:v>1.03</c:v>
                </c:pt>
                <c:pt idx="156" formatCode="0.00">
                  <c:v>1.06</c:v>
                </c:pt>
                <c:pt idx="157" formatCode="0.00">
                  <c:v>1.08</c:v>
                </c:pt>
                <c:pt idx="158" formatCode="0.00">
                  <c:v>1.1100000000000001</c:v>
                </c:pt>
                <c:pt idx="159" formatCode="0.00">
                  <c:v>1.1299999999999999</c:v>
                </c:pt>
                <c:pt idx="160" formatCode="0.00">
                  <c:v>1.1599999999999999</c:v>
                </c:pt>
                <c:pt idx="161" formatCode="0.00">
                  <c:v>1.18</c:v>
                </c:pt>
                <c:pt idx="162" formatCode="0.00">
                  <c:v>1.24</c:v>
                </c:pt>
                <c:pt idx="163" formatCode="0.00">
                  <c:v>1.31</c:v>
                </c:pt>
                <c:pt idx="164" formatCode="0.00">
                  <c:v>1.38</c:v>
                </c:pt>
                <c:pt idx="165" formatCode="0.00">
                  <c:v>1.46</c:v>
                </c:pt>
                <c:pt idx="166" formatCode="0.00">
                  <c:v>1.54</c:v>
                </c:pt>
                <c:pt idx="167" formatCode="0.00">
                  <c:v>1.63</c:v>
                </c:pt>
                <c:pt idx="168" formatCode="0.00">
                  <c:v>1.71</c:v>
                </c:pt>
                <c:pt idx="169" formatCode="0.00">
                  <c:v>1.81</c:v>
                </c:pt>
                <c:pt idx="170" formatCode="0.00">
                  <c:v>1.91</c:v>
                </c:pt>
                <c:pt idx="171" formatCode="0.00">
                  <c:v>2.11</c:v>
                </c:pt>
                <c:pt idx="172" formatCode="0.00">
                  <c:v>2.33</c:v>
                </c:pt>
                <c:pt idx="173" formatCode="0.00">
                  <c:v>2.57</c:v>
                </c:pt>
                <c:pt idx="174" formatCode="0.00">
                  <c:v>2.82</c:v>
                </c:pt>
                <c:pt idx="175" formatCode="0.00">
                  <c:v>3.08</c:v>
                </c:pt>
                <c:pt idx="176" formatCode="0.00">
                  <c:v>3.35</c:v>
                </c:pt>
                <c:pt idx="177" formatCode="0.00">
                  <c:v>3.94</c:v>
                </c:pt>
                <c:pt idx="178" formatCode="0.00">
                  <c:v>4.57</c:v>
                </c:pt>
                <c:pt idx="179" formatCode="0.00">
                  <c:v>5.25</c:v>
                </c:pt>
                <c:pt idx="180" formatCode="0.00">
                  <c:v>5.97</c:v>
                </c:pt>
                <c:pt idx="181" formatCode="0.00">
                  <c:v>6.73</c:v>
                </c:pt>
                <c:pt idx="182" formatCode="0.00">
                  <c:v>7.52</c:v>
                </c:pt>
                <c:pt idx="183" formatCode="0.00">
                  <c:v>8.35</c:v>
                </c:pt>
                <c:pt idx="184" formatCode="0.00">
                  <c:v>9.2200000000000006</c:v>
                </c:pt>
                <c:pt idx="185" formatCode="0.00">
                  <c:v>10.119999999999999</c:v>
                </c:pt>
                <c:pt idx="186" formatCode="0.00">
                  <c:v>11.04</c:v>
                </c:pt>
                <c:pt idx="187" formatCode="0.00">
                  <c:v>12</c:v>
                </c:pt>
                <c:pt idx="188" formatCode="0.00">
                  <c:v>14.01</c:v>
                </c:pt>
                <c:pt idx="189" formatCode="0.00">
                  <c:v>16.670000000000002</c:v>
                </c:pt>
                <c:pt idx="190" formatCode="0.00">
                  <c:v>19.48</c:v>
                </c:pt>
                <c:pt idx="191" formatCode="0.00">
                  <c:v>22.43</c:v>
                </c:pt>
                <c:pt idx="192" formatCode="0.00">
                  <c:v>25.5</c:v>
                </c:pt>
                <c:pt idx="193" formatCode="0.00">
                  <c:v>28.7</c:v>
                </c:pt>
                <c:pt idx="194" formatCode="0.00">
                  <c:v>32</c:v>
                </c:pt>
                <c:pt idx="195" formatCode="0.00">
                  <c:v>35.39</c:v>
                </c:pt>
                <c:pt idx="196" formatCode="0.00">
                  <c:v>38.869999999999997</c:v>
                </c:pt>
                <c:pt idx="197" formatCode="0.00">
                  <c:v>46.07</c:v>
                </c:pt>
                <c:pt idx="198" formatCode="0.00">
                  <c:v>53.52</c:v>
                </c:pt>
                <c:pt idx="199" formatCode="0.00">
                  <c:v>61.2</c:v>
                </c:pt>
                <c:pt idx="200" formatCode="0.00">
                  <c:v>69.05</c:v>
                </c:pt>
                <c:pt idx="201" formatCode="0.00">
                  <c:v>77.040000000000006</c:v>
                </c:pt>
                <c:pt idx="202" formatCode="0.00">
                  <c:v>85.14</c:v>
                </c:pt>
                <c:pt idx="203" formatCode="0.00">
                  <c:v>101.59</c:v>
                </c:pt>
                <c:pt idx="204" formatCode="0.00">
                  <c:v>118.23</c:v>
                </c:pt>
                <c:pt idx="205" formatCode="0.00">
                  <c:v>134.96</c:v>
                </c:pt>
                <c:pt idx="206" formatCode="0.00">
                  <c:v>151.66999999999999</c:v>
                </c:pt>
                <c:pt idx="207" formatCode="0.00">
                  <c:v>168.31</c:v>
                </c:pt>
                <c:pt idx="208" formatCode="0.00">
                  <c:v>183.18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6A-4EB9-8EE6-7AE2B5E5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97528"/>
        <c:axId val="555785768"/>
      </c:scatterChart>
      <c:valAx>
        <c:axId val="5557975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85768"/>
        <c:crosses val="autoZero"/>
        <c:crossBetween val="midCat"/>
        <c:majorUnit val="10"/>
      </c:valAx>
      <c:valAx>
        <c:axId val="55578576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975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srim129Xe_Al!$P$5</c:f>
          <c:strCache>
            <c:ptCount val="1"/>
            <c:pt idx="0">
              <c:v>srim129Xe_Al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srim129Xe_Al!$D$20:$D$228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srim129Xe_Al!$E$20:$E$228</c:f>
              <c:numCache>
                <c:formatCode>0.000E+00</c:formatCode>
                <c:ptCount val="209"/>
                <c:pt idx="0">
                  <c:v>0.1573</c:v>
                </c:pt>
                <c:pt idx="1">
                  <c:v>0.16320000000000001</c:v>
                </c:pt>
                <c:pt idx="2">
                  <c:v>0.16900000000000001</c:v>
                </c:pt>
                <c:pt idx="3">
                  <c:v>0.17449999999999999</c:v>
                </c:pt>
                <c:pt idx="4">
                  <c:v>0.1799</c:v>
                </c:pt>
                <c:pt idx="5">
                  <c:v>0.18509999999999999</c:v>
                </c:pt>
                <c:pt idx="6">
                  <c:v>0.1951</c:v>
                </c:pt>
                <c:pt idx="7">
                  <c:v>0.2069</c:v>
                </c:pt>
                <c:pt idx="8">
                  <c:v>0.21809999999999999</c:v>
                </c:pt>
                <c:pt idx="9">
                  <c:v>0.2288</c:v>
                </c:pt>
                <c:pt idx="10">
                  <c:v>0.2389</c:v>
                </c:pt>
                <c:pt idx="11">
                  <c:v>0.2487</c:v>
                </c:pt>
                <c:pt idx="12">
                  <c:v>0.2581</c:v>
                </c:pt>
                <c:pt idx="13">
                  <c:v>0.2671</c:v>
                </c:pt>
                <c:pt idx="14">
                  <c:v>0.27589999999999998</c:v>
                </c:pt>
                <c:pt idx="15">
                  <c:v>0.29260000000000003</c:v>
                </c:pt>
                <c:pt idx="16">
                  <c:v>0.3085</c:v>
                </c:pt>
                <c:pt idx="17">
                  <c:v>0.32350000000000001</c:v>
                </c:pt>
                <c:pt idx="18">
                  <c:v>0.33789999999999998</c:v>
                </c:pt>
                <c:pt idx="19">
                  <c:v>0.35170000000000001</c:v>
                </c:pt>
                <c:pt idx="20">
                  <c:v>0.36499999999999999</c:v>
                </c:pt>
                <c:pt idx="21">
                  <c:v>0.39019999999999999</c:v>
                </c:pt>
                <c:pt idx="22">
                  <c:v>0.4138</c:v>
                </c:pt>
                <c:pt idx="23">
                  <c:v>0.43619999999999998</c:v>
                </c:pt>
                <c:pt idx="24">
                  <c:v>0.45750000000000002</c:v>
                </c:pt>
                <c:pt idx="25">
                  <c:v>0.47789999999999999</c:v>
                </c:pt>
                <c:pt idx="26">
                  <c:v>0.49740000000000001</c:v>
                </c:pt>
                <c:pt idx="27">
                  <c:v>0.51619999999999999</c:v>
                </c:pt>
                <c:pt idx="28">
                  <c:v>0.5343</c:v>
                </c:pt>
                <c:pt idx="29">
                  <c:v>0.55179999999999996</c:v>
                </c:pt>
                <c:pt idx="30">
                  <c:v>0.56879999999999997</c:v>
                </c:pt>
                <c:pt idx="31">
                  <c:v>0.58530000000000004</c:v>
                </c:pt>
                <c:pt idx="32">
                  <c:v>0.6169</c:v>
                </c:pt>
                <c:pt idx="33">
                  <c:v>0.65429999999999999</c:v>
                </c:pt>
                <c:pt idx="34">
                  <c:v>0.68969999999999998</c:v>
                </c:pt>
                <c:pt idx="35">
                  <c:v>0.72340000000000004</c:v>
                </c:pt>
                <c:pt idx="36">
                  <c:v>0.75560000000000005</c:v>
                </c:pt>
                <c:pt idx="37">
                  <c:v>0.78639999999999999</c:v>
                </c:pt>
                <c:pt idx="38">
                  <c:v>0.81610000000000005</c:v>
                </c:pt>
                <c:pt idx="39">
                  <c:v>0.8448</c:v>
                </c:pt>
                <c:pt idx="40">
                  <c:v>0.87250000000000005</c:v>
                </c:pt>
                <c:pt idx="41">
                  <c:v>0.9254</c:v>
                </c:pt>
                <c:pt idx="42">
                  <c:v>0.97540000000000004</c:v>
                </c:pt>
                <c:pt idx="43">
                  <c:v>1.0229999999999999</c:v>
                </c:pt>
                <c:pt idx="44">
                  <c:v>1.069</c:v>
                </c:pt>
                <c:pt idx="45">
                  <c:v>1.1120000000000001</c:v>
                </c:pt>
                <c:pt idx="46">
                  <c:v>1.1539999999999999</c:v>
                </c:pt>
                <c:pt idx="47">
                  <c:v>1.234</c:v>
                </c:pt>
                <c:pt idx="48">
                  <c:v>1.3089999999999999</c:v>
                </c:pt>
                <c:pt idx="49">
                  <c:v>1.379</c:v>
                </c:pt>
                <c:pt idx="50">
                  <c:v>1.4470000000000001</c:v>
                </c:pt>
                <c:pt idx="51">
                  <c:v>1.5109999999999999</c:v>
                </c:pt>
                <c:pt idx="52">
                  <c:v>1.573</c:v>
                </c:pt>
                <c:pt idx="53">
                  <c:v>1.6319999999999999</c:v>
                </c:pt>
                <c:pt idx="54">
                  <c:v>1.69</c:v>
                </c:pt>
                <c:pt idx="55">
                  <c:v>1.7450000000000001</c:v>
                </c:pt>
                <c:pt idx="56">
                  <c:v>1.7989999999999999</c:v>
                </c:pt>
                <c:pt idx="57">
                  <c:v>1.851</c:v>
                </c:pt>
                <c:pt idx="58">
                  <c:v>1.9510000000000001</c:v>
                </c:pt>
                <c:pt idx="59">
                  <c:v>2.069</c:v>
                </c:pt>
                <c:pt idx="60">
                  <c:v>2.181</c:v>
                </c:pt>
                <c:pt idx="61">
                  <c:v>2.3319999999999999</c:v>
                </c:pt>
                <c:pt idx="62">
                  <c:v>2.488</c:v>
                </c:pt>
                <c:pt idx="63">
                  <c:v>2.6269999999999998</c:v>
                </c:pt>
                <c:pt idx="64">
                  <c:v>2.75</c:v>
                </c:pt>
                <c:pt idx="65">
                  <c:v>2.859</c:v>
                </c:pt>
                <c:pt idx="66">
                  <c:v>2.956</c:v>
                </c:pt>
                <c:pt idx="67">
                  <c:v>3.12</c:v>
                </c:pt>
                <c:pt idx="68">
                  <c:v>3.254</c:v>
                </c:pt>
                <c:pt idx="69">
                  <c:v>3.3660000000000001</c:v>
                </c:pt>
                <c:pt idx="70">
                  <c:v>3.4620000000000002</c:v>
                </c:pt>
                <c:pt idx="71">
                  <c:v>3.548</c:v>
                </c:pt>
                <c:pt idx="72">
                  <c:v>3.6259999999999999</c:v>
                </c:pt>
                <c:pt idx="73">
                  <c:v>3.77</c:v>
                </c:pt>
                <c:pt idx="74">
                  <c:v>3.9060000000000001</c:v>
                </c:pt>
                <c:pt idx="75">
                  <c:v>4.04</c:v>
                </c:pt>
                <c:pt idx="76">
                  <c:v>4.1749999999999998</c:v>
                </c:pt>
                <c:pt idx="77">
                  <c:v>4.3109999999999999</c:v>
                </c:pt>
                <c:pt idx="78">
                  <c:v>4.45</c:v>
                </c:pt>
                <c:pt idx="79">
                  <c:v>4.59</c:v>
                </c:pt>
                <c:pt idx="80">
                  <c:v>4.7329999999999997</c:v>
                </c:pt>
                <c:pt idx="81">
                  <c:v>4.8760000000000003</c:v>
                </c:pt>
                <c:pt idx="82">
                  <c:v>5.0209999999999999</c:v>
                </c:pt>
                <c:pt idx="83">
                  <c:v>5.1660000000000004</c:v>
                </c:pt>
                <c:pt idx="84">
                  <c:v>5.4569999999999999</c:v>
                </c:pt>
                <c:pt idx="85">
                  <c:v>5.82</c:v>
                </c:pt>
                <c:pt idx="86">
                  <c:v>6.1769999999999996</c:v>
                </c:pt>
                <c:pt idx="87">
                  <c:v>6.5279999999999996</c:v>
                </c:pt>
                <c:pt idx="88">
                  <c:v>6.8689999999999998</c:v>
                </c:pt>
                <c:pt idx="89">
                  <c:v>7.2009999999999996</c:v>
                </c:pt>
                <c:pt idx="90">
                  <c:v>7.524</c:v>
                </c:pt>
                <c:pt idx="91">
                  <c:v>7.8360000000000003</c:v>
                </c:pt>
                <c:pt idx="92">
                  <c:v>8.1389999999999993</c:v>
                </c:pt>
                <c:pt idx="93">
                  <c:v>8.7170000000000005</c:v>
                </c:pt>
                <c:pt idx="94">
                  <c:v>9.2609999999999992</c:v>
                </c:pt>
                <c:pt idx="95">
                  <c:v>9.7759999999999998</c:v>
                </c:pt>
                <c:pt idx="96">
                  <c:v>10.26</c:v>
                </c:pt>
                <c:pt idx="97">
                  <c:v>10.73</c:v>
                </c:pt>
                <c:pt idx="98">
                  <c:v>11.18</c:v>
                </c:pt>
                <c:pt idx="99">
                  <c:v>12.03</c:v>
                </c:pt>
                <c:pt idx="100">
                  <c:v>12.85</c:v>
                </c:pt>
                <c:pt idx="101">
                  <c:v>13.63</c:v>
                </c:pt>
                <c:pt idx="102">
                  <c:v>14.39</c:v>
                </c:pt>
                <c:pt idx="103">
                  <c:v>15.13</c:v>
                </c:pt>
                <c:pt idx="104">
                  <c:v>15.86</c:v>
                </c:pt>
                <c:pt idx="105">
                  <c:v>16.57</c:v>
                </c:pt>
                <c:pt idx="106">
                  <c:v>17.28</c:v>
                </c:pt>
                <c:pt idx="107">
                  <c:v>17.98</c:v>
                </c:pt>
                <c:pt idx="108">
                  <c:v>18.66</c:v>
                </c:pt>
                <c:pt idx="109">
                  <c:v>19.34</c:v>
                </c:pt>
                <c:pt idx="110">
                  <c:v>20.65</c:v>
                </c:pt>
                <c:pt idx="111">
                  <c:v>22.24</c:v>
                </c:pt>
                <c:pt idx="112">
                  <c:v>23.75</c:v>
                </c:pt>
                <c:pt idx="113">
                  <c:v>25.19</c:v>
                </c:pt>
                <c:pt idx="114">
                  <c:v>26.55</c:v>
                </c:pt>
                <c:pt idx="115">
                  <c:v>27.85</c:v>
                </c:pt>
                <c:pt idx="116">
                  <c:v>29.08</c:v>
                </c:pt>
                <c:pt idx="117">
                  <c:v>30.26</c:v>
                </c:pt>
                <c:pt idx="118">
                  <c:v>31.37</c:v>
                </c:pt>
                <c:pt idx="119">
                  <c:v>33.450000000000003</c:v>
                </c:pt>
                <c:pt idx="120">
                  <c:v>35.340000000000003</c:v>
                </c:pt>
                <c:pt idx="121">
                  <c:v>37.08</c:v>
                </c:pt>
                <c:pt idx="122">
                  <c:v>38.68</c:v>
                </c:pt>
                <c:pt idx="123">
                  <c:v>40.159999999999997</c:v>
                </c:pt>
                <c:pt idx="124">
                  <c:v>41.55</c:v>
                </c:pt>
                <c:pt idx="125">
                  <c:v>44.05</c:v>
                </c:pt>
                <c:pt idx="126">
                  <c:v>46.28</c:v>
                </c:pt>
                <c:pt idx="127">
                  <c:v>48.27</c:v>
                </c:pt>
                <c:pt idx="128">
                  <c:v>50.07</c:v>
                </c:pt>
                <c:pt idx="129">
                  <c:v>51.7</c:v>
                </c:pt>
                <c:pt idx="130">
                  <c:v>53.2</c:v>
                </c:pt>
                <c:pt idx="131">
                  <c:v>54.57</c:v>
                </c:pt>
                <c:pt idx="132">
                  <c:v>55.83</c:v>
                </c:pt>
                <c:pt idx="133">
                  <c:v>57</c:v>
                </c:pt>
                <c:pt idx="134">
                  <c:v>58.07</c:v>
                </c:pt>
                <c:pt idx="135">
                  <c:v>59.07</c:v>
                </c:pt>
                <c:pt idx="136">
                  <c:v>60.84</c:v>
                </c:pt>
                <c:pt idx="137">
                  <c:v>62.72</c:v>
                </c:pt>
                <c:pt idx="138">
                  <c:v>64.27</c:v>
                </c:pt>
                <c:pt idx="139">
                  <c:v>65.58</c:v>
                </c:pt>
                <c:pt idx="140">
                  <c:v>66.2</c:v>
                </c:pt>
                <c:pt idx="141">
                  <c:v>66.599999999999994</c:v>
                </c:pt>
                <c:pt idx="142">
                  <c:v>67.09</c:v>
                </c:pt>
                <c:pt idx="143">
                  <c:v>67.44</c:v>
                </c:pt>
                <c:pt idx="144">
                  <c:v>67.69</c:v>
                </c:pt>
                <c:pt idx="145">
                  <c:v>67.92</c:v>
                </c:pt>
                <c:pt idx="146">
                  <c:v>67.87</c:v>
                </c:pt>
                <c:pt idx="147">
                  <c:v>67.62</c:v>
                </c:pt>
                <c:pt idx="148">
                  <c:v>67.209999999999994</c:v>
                </c:pt>
                <c:pt idx="149">
                  <c:v>66.680000000000007</c:v>
                </c:pt>
                <c:pt idx="150">
                  <c:v>66.069999999999993</c:v>
                </c:pt>
                <c:pt idx="151">
                  <c:v>64.69</c:v>
                </c:pt>
                <c:pt idx="152">
                  <c:v>63.19</c:v>
                </c:pt>
                <c:pt idx="153">
                  <c:v>61.64</c:v>
                </c:pt>
                <c:pt idx="154">
                  <c:v>60.1</c:v>
                </c:pt>
                <c:pt idx="155">
                  <c:v>58.59</c:v>
                </c:pt>
                <c:pt idx="156">
                  <c:v>57.13</c:v>
                </c:pt>
                <c:pt idx="157">
                  <c:v>55.72</c:v>
                </c:pt>
                <c:pt idx="158">
                  <c:v>54.36</c:v>
                </c:pt>
                <c:pt idx="159">
                  <c:v>53.06</c:v>
                </c:pt>
                <c:pt idx="160">
                  <c:v>51.81</c:v>
                </c:pt>
                <c:pt idx="161">
                  <c:v>50.62</c:v>
                </c:pt>
                <c:pt idx="162">
                  <c:v>48.39</c:v>
                </c:pt>
                <c:pt idx="163">
                  <c:v>45.85</c:v>
                </c:pt>
                <c:pt idx="164">
                  <c:v>43.57</c:v>
                </c:pt>
                <c:pt idx="165">
                  <c:v>41.49</c:v>
                </c:pt>
                <c:pt idx="166">
                  <c:v>39.61</c:v>
                </c:pt>
                <c:pt idx="167">
                  <c:v>37.89</c:v>
                </c:pt>
                <c:pt idx="168">
                  <c:v>36.32</c:v>
                </c:pt>
                <c:pt idx="169">
                  <c:v>34.89</c:v>
                </c:pt>
                <c:pt idx="170">
                  <c:v>33.590000000000003</c:v>
                </c:pt>
                <c:pt idx="171">
                  <c:v>31.3</c:v>
                </c:pt>
                <c:pt idx="172">
                  <c:v>29.34</c:v>
                </c:pt>
                <c:pt idx="173">
                  <c:v>27.64</c:v>
                </c:pt>
                <c:pt idx="174">
                  <c:v>26.15</c:v>
                </c:pt>
                <c:pt idx="175">
                  <c:v>24.84</c:v>
                </c:pt>
                <c:pt idx="176">
                  <c:v>23.67</c:v>
                </c:pt>
                <c:pt idx="177">
                  <c:v>21.69</c:v>
                </c:pt>
                <c:pt idx="178">
                  <c:v>20.059999999999999</c:v>
                </c:pt>
                <c:pt idx="179">
                  <c:v>18.71</c:v>
                </c:pt>
                <c:pt idx="180">
                  <c:v>17.559999999999999</c:v>
                </c:pt>
                <c:pt idx="181">
                  <c:v>16.57</c:v>
                </c:pt>
                <c:pt idx="182">
                  <c:v>15.71</c:v>
                </c:pt>
                <c:pt idx="183">
                  <c:v>14.96</c:v>
                </c:pt>
                <c:pt idx="184">
                  <c:v>14.3</c:v>
                </c:pt>
                <c:pt idx="185">
                  <c:v>13.71</c:v>
                </c:pt>
                <c:pt idx="186">
                  <c:v>13.19</c:v>
                </c:pt>
                <c:pt idx="187">
                  <c:v>12.71</c:v>
                </c:pt>
                <c:pt idx="188">
                  <c:v>11.89</c:v>
                </c:pt>
                <c:pt idx="189">
                  <c:v>11.04</c:v>
                </c:pt>
                <c:pt idx="190">
                  <c:v>10.34</c:v>
                </c:pt>
                <c:pt idx="191">
                  <c:v>9.7650000000000006</c:v>
                </c:pt>
                <c:pt idx="192">
                  <c:v>9.2789999999999999</c:v>
                </c:pt>
                <c:pt idx="193">
                  <c:v>8.8629999999999995</c:v>
                </c:pt>
                <c:pt idx="194">
                  <c:v>8.5039999999999996</c:v>
                </c:pt>
                <c:pt idx="195">
                  <c:v>8.1910000000000007</c:v>
                </c:pt>
                <c:pt idx="196">
                  <c:v>7.9160000000000004</c:v>
                </c:pt>
                <c:pt idx="197">
                  <c:v>7.4560000000000004</c:v>
                </c:pt>
                <c:pt idx="198">
                  <c:v>7.0869999999999997</c:v>
                </c:pt>
                <c:pt idx="199">
                  <c:v>6.7850000000000001</c:v>
                </c:pt>
                <c:pt idx="200">
                  <c:v>6.5350000000000001</c:v>
                </c:pt>
                <c:pt idx="201">
                  <c:v>6.3239999999999998</c:v>
                </c:pt>
                <c:pt idx="202">
                  <c:v>6.1449999999999996</c:v>
                </c:pt>
                <c:pt idx="203">
                  <c:v>5.8579999999999997</c:v>
                </c:pt>
                <c:pt idx="204">
                  <c:v>5.64</c:v>
                </c:pt>
                <c:pt idx="205">
                  <c:v>5.4720000000000004</c:v>
                </c:pt>
                <c:pt idx="206">
                  <c:v>5.3380000000000001</c:v>
                </c:pt>
                <c:pt idx="207">
                  <c:v>5.2320000000000002</c:v>
                </c:pt>
                <c:pt idx="208">
                  <c:v>5.1539999999999999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6F-4D89-81ED-43A099B1279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srim129Xe_Al!$D$20:$D$228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srim129Xe_Al!$F$20:$F$228</c:f>
              <c:numCache>
                <c:formatCode>0.000E+00</c:formatCode>
                <c:ptCount val="209"/>
                <c:pt idx="0">
                  <c:v>2.23</c:v>
                </c:pt>
                <c:pt idx="1">
                  <c:v>2.3119999999999998</c:v>
                </c:pt>
                <c:pt idx="2">
                  <c:v>2.39</c:v>
                </c:pt>
                <c:pt idx="3">
                  <c:v>2.4649999999999999</c:v>
                </c:pt>
                <c:pt idx="4">
                  <c:v>2.5369999999999999</c:v>
                </c:pt>
                <c:pt idx="5">
                  <c:v>2.6059999999999999</c:v>
                </c:pt>
                <c:pt idx="6">
                  <c:v>2.7370000000000001</c:v>
                </c:pt>
                <c:pt idx="7">
                  <c:v>2.8889999999999998</c:v>
                </c:pt>
                <c:pt idx="8">
                  <c:v>3.0289999999999999</c:v>
                </c:pt>
                <c:pt idx="9">
                  <c:v>3.16</c:v>
                </c:pt>
                <c:pt idx="10">
                  <c:v>3.2829999999999999</c:v>
                </c:pt>
                <c:pt idx="11">
                  <c:v>3.3980000000000001</c:v>
                </c:pt>
                <c:pt idx="12">
                  <c:v>3.508</c:v>
                </c:pt>
                <c:pt idx="13">
                  <c:v>3.6110000000000002</c:v>
                </c:pt>
                <c:pt idx="14">
                  <c:v>3.7090000000000001</c:v>
                </c:pt>
                <c:pt idx="15">
                  <c:v>3.8919999999999999</c:v>
                </c:pt>
                <c:pt idx="16">
                  <c:v>4.0599999999999996</c:v>
                </c:pt>
                <c:pt idx="17">
                  <c:v>4.2149999999999999</c:v>
                </c:pt>
                <c:pt idx="18">
                  <c:v>4.359</c:v>
                </c:pt>
                <c:pt idx="19">
                  <c:v>4.4939999999999998</c:v>
                </c:pt>
                <c:pt idx="20">
                  <c:v>4.6189999999999998</c:v>
                </c:pt>
                <c:pt idx="21">
                  <c:v>4.8490000000000002</c:v>
                </c:pt>
                <c:pt idx="22">
                  <c:v>5.056</c:v>
                </c:pt>
                <c:pt idx="23">
                  <c:v>5.242</c:v>
                </c:pt>
                <c:pt idx="24">
                  <c:v>5.4119999999999999</c:v>
                </c:pt>
                <c:pt idx="25">
                  <c:v>5.5679999999999996</c:v>
                </c:pt>
                <c:pt idx="26">
                  <c:v>5.7119999999999997</c:v>
                </c:pt>
                <c:pt idx="27">
                  <c:v>5.8460000000000001</c:v>
                </c:pt>
                <c:pt idx="28">
                  <c:v>5.97</c:v>
                </c:pt>
                <c:pt idx="29">
                  <c:v>6.0869999999999997</c:v>
                </c:pt>
                <c:pt idx="30">
                  <c:v>6.1959999999999997</c:v>
                </c:pt>
                <c:pt idx="31">
                  <c:v>6.2990000000000004</c:v>
                </c:pt>
                <c:pt idx="32">
                  <c:v>6.4870000000000001</c:v>
                </c:pt>
                <c:pt idx="33">
                  <c:v>6.6959999999999997</c:v>
                </c:pt>
                <c:pt idx="34">
                  <c:v>6.88</c:v>
                </c:pt>
                <c:pt idx="35">
                  <c:v>7.0439999999999996</c:v>
                </c:pt>
                <c:pt idx="36">
                  <c:v>7.1909999999999998</c:v>
                </c:pt>
                <c:pt idx="37">
                  <c:v>7.3239999999999998</c:v>
                </c:pt>
                <c:pt idx="38">
                  <c:v>7.4450000000000003</c:v>
                </c:pt>
                <c:pt idx="39">
                  <c:v>7.5549999999999997</c:v>
                </c:pt>
                <c:pt idx="40">
                  <c:v>7.6559999999999997</c:v>
                </c:pt>
                <c:pt idx="41">
                  <c:v>7.8339999999999996</c:v>
                </c:pt>
                <c:pt idx="42">
                  <c:v>7.9859999999999998</c:v>
                </c:pt>
                <c:pt idx="43">
                  <c:v>8.1170000000000009</c:v>
                </c:pt>
                <c:pt idx="44">
                  <c:v>8.2309999999999999</c:v>
                </c:pt>
                <c:pt idx="45">
                  <c:v>8.33</c:v>
                </c:pt>
                <c:pt idx="46">
                  <c:v>8.4160000000000004</c:v>
                </c:pt>
                <c:pt idx="47">
                  <c:v>8.5589999999999993</c:v>
                </c:pt>
                <c:pt idx="48">
                  <c:v>8.67</c:v>
                </c:pt>
                <c:pt idx="49">
                  <c:v>8.7569999999999997</c:v>
                </c:pt>
                <c:pt idx="50">
                  <c:v>8.8239999999999998</c:v>
                </c:pt>
                <c:pt idx="51">
                  <c:v>8.875</c:v>
                </c:pt>
                <c:pt idx="52">
                  <c:v>8.9139999999999997</c:v>
                </c:pt>
                <c:pt idx="53">
                  <c:v>8.9420000000000002</c:v>
                </c:pt>
                <c:pt idx="54">
                  <c:v>8.9610000000000003</c:v>
                </c:pt>
                <c:pt idx="55">
                  <c:v>8.9730000000000008</c:v>
                </c:pt>
                <c:pt idx="56">
                  <c:v>8.9789999999999992</c:v>
                </c:pt>
                <c:pt idx="57">
                  <c:v>8.9789999999999992</c:v>
                </c:pt>
                <c:pt idx="58">
                  <c:v>8.9670000000000005</c:v>
                </c:pt>
                <c:pt idx="59">
                  <c:v>8.9329999999999998</c:v>
                </c:pt>
                <c:pt idx="60">
                  <c:v>8.8849999999999998</c:v>
                </c:pt>
                <c:pt idx="61">
                  <c:v>8.8260000000000005</c:v>
                </c:pt>
                <c:pt idx="62">
                  <c:v>8.7590000000000003</c:v>
                </c:pt>
                <c:pt idx="63">
                  <c:v>8.6869999999999994</c:v>
                </c:pt>
                <c:pt idx="64">
                  <c:v>8.6120000000000001</c:v>
                </c:pt>
                <c:pt idx="65">
                  <c:v>8.5340000000000007</c:v>
                </c:pt>
                <c:pt idx="66">
                  <c:v>8.4550000000000001</c:v>
                </c:pt>
                <c:pt idx="67">
                  <c:v>8.2949999999999999</c:v>
                </c:pt>
                <c:pt idx="68">
                  <c:v>8.1349999999999998</c:v>
                </c:pt>
                <c:pt idx="69">
                  <c:v>7.9770000000000003</c:v>
                </c:pt>
                <c:pt idx="70">
                  <c:v>7.8239999999999998</c:v>
                </c:pt>
                <c:pt idx="71">
                  <c:v>7.6740000000000004</c:v>
                </c:pt>
                <c:pt idx="72">
                  <c:v>7.53</c:v>
                </c:pt>
                <c:pt idx="73">
                  <c:v>7.2569999999999997</c:v>
                </c:pt>
                <c:pt idx="74">
                  <c:v>7.0030000000000001</c:v>
                </c:pt>
                <c:pt idx="75">
                  <c:v>6.7670000000000003</c:v>
                </c:pt>
                <c:pt idx="76">
                  <c:v>6.5490000000000004</c:v>
                </c:pt>
                <c:pt idx="77">
                  <c:v>6.3460000000000001</c:v>
                </c:pt>
                <c:pt idx="78">
                  <c:v>6.157</c:v>
                </c:pt>
                <c:pt idx="79">
                  <c:v>5.9809999999999999</c:v>
                </c:pt>
                <c:pt idx="80">
                  <c:v>5.8159999999999998</c:v>
                </c:pt>
                <c:pt idx="81">
                  <c:v>5.6609999999999996</c:v>
                </c:pt>
                <c:pt idx="82">
                  <c:v>5.516</c:v>
                </c:pt>
                <c:pt idx="83">
                  <c:v>5.3789999999999996</c:v>
                </c:pt>
                <c:pt idx="84">
                  <c:v>5.1280000000000001</c:v>
                </c:pt>
                <c:pt idx="85">
                  <c:v>4.851</c:v>
                </c:pt>
                <c:pt idx="86">
                  <c:v>4.6070000000000002</c:v>
                </c:pt>
                <c:pt idx="87">
                  <c:v>4.3899999999999997</c:v>
                </c:pt>
                <c:pt idx="88">
                  <c:v>4.1959999999999997</c:v>
                </c:pt>
                <c:pt idx="89">
                  <c:v>4.0209999999999999</c:v>
                </c:pt>
                <c:pt idx="90">
                  <c:v>3.8620000000000001</c:v>
                </c:pt>
                <c:pt idx="91">
                  <c:v>3.718</c:v>
                </c:pt>
                <c:pt idx="92">
                  <c:v>3.585</c:v>
                </c:pt>
                <c:pt idx="93">
                  <c:v>3.35</c:v>
                </c:pt>
                <c:pt idx="94">
                  <c:v>3.149</c:v>
                </c:pt>
                <c:pt idx="95">
                  <c:v>2.9740000000000002</c:v>
                </c:pt>
                <c:pt idx="96">
                  <c:v>2.819</c:v>
                </c:pt>
                <c:pt idx="97">
                  <c:v>2.6829999999999998</c:v>
                </c:pt>
                <c:pt idx="98">
                  <c:v>2.56</c:v>
                </c:pt>
                <c:pt idx="99">
                  <c:v>2.35</c:v>
                </c:pt>
                <c:pt idx="100">
                  <c:v>2.1760000000000002</c:v>
                </c:pt>
                <c:pt idx="101">
                  <c:v>2.0289999999999999</c:v>
                </c:pt>
                <c:pt idx="102">
                  <c:v>1.903</c:v>
                </c:pt>
                <c:pt idx="103">
                  <c:v>1.7929999999999999</c:v>
                </c:pt>
                <c:pt idx="104">
                  <c:v>1.6970000000000001</c:v>
                </c:pt>
                <c:pt idx="105">
                  <c:v>1.6120000000000001</c:v>
                </c:pt>
                <c:pt idx="106">
                  <c:v>1.536</c:v>
                </c:pt>
                <c:pt idx="107">
                  <c:v>1.4670000000000001</c:v>
                </c:pt>
                <c:pt idx="108">
                  <c:v>1.405</c:v>
                </c:pt>
                <c:pt idx="109">
                  <c:v>1.349</c:v>
                </c:pt>
                <c:pt idx="110">
                  <c:v>1.25</c:v>
                </c:pt>
                <c:pt idx="111">
                  <c:v>1.1479999999999999</c:v>
                </c:pt>
                <c:pt idx="112">
                  <c:v>1.0620000000000001</c:v>
                </c:pt>
                <c:pt idx="113">
                  <c:v>0.98939999999999995</c:v>
                </c:pt>
                <c:pt idx="114">
                  <c:v>0.92710000000000004</c:v>
                </c:pt>
                <c:pt idx="115">
                  <c:v>0.87290000000000001</c:v>
                </c:pt>
                <c:pt idx="116">
                  <c:v>0.82520000000000004</c:v>
                </c:pt>
                <c:pt idx="117">
                  <c:v>0.78300000000000003</c:v>
                </c:pt>
                <c:pt idx="118">
                  <c:v>0.74529999999999996</c:v>
                </c:pt>
                <c:pt idx="119">
                  <c:v>0.68069999999999997</c:v>
                </c:pt>
                <c:pt idx="120">
                  <c:v>0.62729999999999997</c:v>
                </c:pt>
                <c:pt idx="121">
                  <c:v>0.58240000000000003</c:v>
                </c:pt>
                <c:pt idx="122">
                  <c:v>0.54400000000000004</c:v>
                </c:pt>
                <c:pt idx="123">
                  <c:v>0.51070000000000004</c:v>
                </c:pt>
                <c:pt idx="124">
                  <c:v>0.48159999999999997</c:v>
                </c:pt>
                <c:pt idx="125">
                  <c:v>0.43309999999999998</c:v>
                </c:pt>
                <c:pt idx="126">
                  <c:v>0.39410000000000001</c:v>
                </c:pt>
                <c:pt idx="127">
                  <c:v>0.36209999999999998</c:v>
                </c:pt>
                <c:pt idx="128">
                  <c:v>0.3352</c:v>
                </c:pt>
                <c:pt idx="129">
                  <c:v>0.31230000000000002</c:v>
                </c:pt>
                <c:pt idx="130">
                  <c:v>0.29260000000000003</c:v>
                </c:pt>
                <c:pt idx="131">
                  <c:v>0.27539999999999998</c:v>
                </c:pt>
                <c:pt idx="132">
                  <c:v>0.26019999999999999</c:v>
                </c:pt>
                <c:pt idx="133">
                  <c:v>0.24679999999999999</c:v>
                </c:pt>
                <c:pt idx="134">
                  <c:v>0.23480000000000001</c:v>
                </c:pt>
                <c:pt idx="135">
                  <c:v>0.22389999999999999</c:v>
                </c:pt>
                <c:pt idx="136">
                  <c:v>0.20519999999999999</c:v>
                </c:pt>
                <c:pt idx="137">
                  <c:v>0.18609999999999999</c:v>
                </c:pt>
                <c:pt idx="138">
                  <c:v>0.1704</c:v>
                </c:pt>
                <c:pt idx="139">
                  <c:v>0.1573</c:v>
                </c:pt>
                <c:pt idx="140">
                  <c:v>0.1462</c:v>
                </c:pt>
                <c:pt idx="141">
                  <c:v>0.13669999999999999</c:v>
                </c:pt>
                <c:pt idx="142">
                  <c:v>0.12839999999999999</c:v>
                </c:pt>
                <c:pt idx="143">
                  <c:v>0.1211</c:v>
                </c:pt>
                <c:pt idx="144">
                  <c:v>0.1147</c:v>
                </c:pt>
                <c:pt idx="145">
                  <c:v>0.1038</c:v>
                </c:pt>
                <c:pt idx="146">
                  <c:v>9.486E-2</c:v>
                </c:pt>
                <c:pt idx="147">
                  <c:v>8.7440000000000004E-2</c:v>
                </c:pt>
                <c:pt idx="148">
                  <c:v>8.1159999999999996E-2</c:v>
                </c:pt>
                <c:pt idx="149">
                  <c:v>7.5770000000000004E-2</c:v>
                </c:pt>
                <c:pt idx="150">
                  <c:v>7.109E-2</c:v>
                </c:pt>
                <c:pt idx="151">
                  <c:v>6.3369999999999996E-2</c:v>
                </c:pt>
                <c:pt idx="152">
                  <c:v>5.7230000000000003E-2</c:v>
                </c:pt>
                <c:pt idx="153">
                  <c:v>5.2240000000000002E-2</c:v>
                </c:pt>
                <c:pt idx="154">
                  <c:v>4.8090000000000001E-2</c:v>
                </c:pt>
                <c:pt idx="155">
                  <c:v>4.4589999999999998E-2</c:v>
                </c:pt>
                <c:pt idx="156">
                  <c:v>4.1590000000000002E-2</c:v>
                </c:pt>
                <c:pt idx="157">
                  <c:v>3.8980000000000001E-2</c:v>
                </c:pt>
                <c:pt idx="158">
                  <c:v>3.6700000000000003E-2</c:v>
                </c:pt>
                <c:pt idx="159">
                  <c:v>3.4689999999999999E-2</c:v>
                </c:pt>
                <c:pt idx="160">
                  <c:v>3.2890000000000003E-2</c:v>
                </c:pt>
                <c:pt idx="161">
                  <c:v>3.1289999999999998E-2</c:v>
                </c:pt>
                <c:pt idx="162">
                  <c:v>2.852E-2</c:v>
                </c:pt>
                <c:pt idx="163">
                  <c:v>2.572E-2</c:v>
                </c:pt>
                <c:pt idx="164">
                  <c:v>2.3439999999999999E-2</c:v>
                </c:pt>
                <c:pt idx="165">
                  <c:v>2.154E-2</c:v>
                </c:pt>
                <c:pt idx="166">
                  <c:v>1.9949999999999999E-2</c:v>
                </c:pt>
                <c:pt idx="167">
                  <c:v>1.8589999999999999E-2</c:v>
                </c:pt>
                <c:pt idx="168">
                  <c:v>1.7399999999999999E-2</c:v>
                </c:pt>
                <c:pt idx="169">
                  <c:v>1.6369999999999999E-2</c:v>
                </c:pt>
                <c:pt idx="170">
                  <c:v>1.546E-2</c:v>
                </c:pt>
                <c:pt idx="171">
                  <c:v>1.392E-2</c:v>
                </c:pt>
                <c:pt idx="172">
                  <c:v>1.268E-2</c:v>
                </c:pt>
                <c:pt idx="173">
                  <c:v>1.1639999999999999E-2</c:v>
                </c:pt>
                <c:pt idx="174">
                  <c:v>1.077E-2</c:v>
                </c:pt>
                <c:pt idx="175">
                  <c:v>1.0030000000000001E-2</c:v>
                </c:pt>
                <c:pt idx="176">
                  <c:v>9.3860000000000002E-3</c:v>
                </c:pt>
                <c:pt idx="177">
                  <c:v>8.3269999999999993E-3</c:v>
                </c:pt>
                <c:pt idx="178">
                  <c:v>7.4920000000000004E-3</c:v>
                </c:pt>
                <c:pt idx="179">
                  <c:v>6.816E-3</c:v>
                </c:pt>
                <c:pt idx="180">
                  <c:v>6.2560000000000003E-3</c:v>
                </c:pt>
                <c:pt idx="181">
                  <c:v>5.7840000000000001E-3</c:v>
                </c:pt>
                <c:pt idx="182">
                  <c:v>5.3819999999999996E-3</c:v>
                </c:pt>
                <c:pt idx="183">
                  <c:v>5.0340000000000003E-3</c:v>
                </c:pt>
                <c:pt idx="184">
                  <c:v>4.7299999999999998E-3</c:v>
                </c:pt>
                <c:pt idx="185">
                  <c:v>4.4619999999999998E-3</c:v>
                </c:pt>
                <c:pt idx="186">
                  <c:v>4.2240000000000003E-3</c:v>
                </c:pt>
                <c:pt idx="187">
                  <c:v>4.0109999999999998E-3</c:v>
                </c:pt>
                <c:pt idx="188">
                  <c:v>3.6470000000000001E-3</c:v>
                </c:pt>
                <c:pt idx="189">
                  <c:v>3.277E-3</c:v>
                </c:pt>
                <c:pt idx="190">
                  <c:v>2.9789999999999999E-3</c:v>
                </c:pt>
                <c:pt idx="191">
                  <c:v>2.7320000000000001E-3</c:v>
                </c:pt>
                <c:pt idx="192">
                  <c:v>2.5240000000000002E-3</c:v>
                </c:pt>
                <c:pt idx="193">
                  <c:v>2.3470000000000001E-3</c:v>
                </c:pt>
                <c:pt idx="194">
                  <c:v>2.1940000000000002E-3</c:v>
                </c:pt>
                <c:pt idx="195">
                  <c:v>2.0600000000000002E-3</c:v>
                </c:pt>
                <c:pt idx="196">
                  <c:v>1.9419999999999999E-3</c:v>
                </c:pt>
                <c:pt idx="197">
                  <c:v>1.745E-3</c:v>
                </c:pt>
                <c:pt idx="198">
                  <c:v>1.585E-3</c:v>
                </c:pt>
                <c:pt idx="199">
                  <c:v>1.4530000000000001E-3</c:v>
                </c:pt>
                <c:pt idx="200">
                  <c:v>1.341E-3</c:v>
                </c:pt>
                <c:pt idx="201">
                  <c:v>1.2470000000000001E-3</c:v>
                </c:pt>
                <c:pt idx="202">
                  <c:v>1.165E-3</c:v>
                </c:pt>
                <c:pt idx="203">
                  <c:v>1.031E-3</c:v>
                </c:pt>
                <c:pt idx="204">
                  <c:v>9.2520000000000005E-4</c:v>
                </c:pt>
                <c:pt idx="205">
                  <c:v>8.4000000000000003E-4</c:v>
                </c:pt>
                <c:pt idx="206">
                  <c:v>7.695E-4</c:v>
                </c:pt>
                <c:pt idx="207">
                  <c:v>7.1040000000000003E-4</c:v>
                </c:pt>
                <c:pt idx="208">
                  <c:v>6.6469999999999995E-4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6F-4D89-81ED-43A099B1279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srim129Xe_Al!$D$20:$D$228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srim129Xe_Al!$G$20:$G$228</c:f>
              <c:numCache>
                <c:formatCode>0.000E+00</c:formatCode>
                <c:ptCount val="209"/>
                <c:pt idx="0">
                  <c:v>2.3872999999999998</c:v>
                </c:pt>
                <c:pt idx="1">
                  <c:v>2.4752000000000001</c:v>
                </c:pt>
                <c:pt idx="2">
                  <c:v>2.5590000000000002</c:v>
                </c:pt>
                <c:pt idx="3">
                  <c:v>2.6395</c:v>
                </c:pt>
                <c:pt idx="4">
                  <c:v>2.7168999999999999</c:v>
                </c:pt>
                <c:pt idx="5">
                  <c:v>2.7910999999999997</c:v>
                </c:pt>
                <c:pt idx="6">
                  <c:v>2.9321000000000002</c:v>
                </c:pt>
                <c:pt idx="7">
                  <c:v>3.0958999999999999</c:v>
                </c:pt>
                <c:pt idx="8">
                  <c:v>3.2471000000000001</c:v>
                </c:pt>
                <c:pt idx="9">
                  <c:v>3.3888000000000003</c:v>
                </c:pt>
                <c:pt idx="10">
                  <c:v>3.5219</c:v>
                </c:pt>
                <c:pt idx="11">
                  <c:v>3.6467000000000001</c:v>
                </c:pt>
                <c:pt idx="12">
                  <c:v>3.7660999999999998</c:v>
                </c:pt>
                <c:pt idx="13">
                  <c:v>3.8781000000000003</c:v>
                </c:pt>
                <c:pt idx="14">
                  <c:v>3.9849000000000001</c:v>
                </c:pt>
                <c:pt idx="15">
                  <c:v>4.1845999999999997</c:v>
                </c:pt>
                <c:pt idx="16">
                  <c:v>4.3684999999999992</c:v>
                </c:pt>
                <c:pt idx="17">
                  <c:v>4.5385</c:v>
                </c:pt>
                <c:pt idx="18">
                  <c:v>4.6969000000000003</c:v>
                </c:pt>
                <c:pt idx="19">
                  <c:v>4.8456999999999999</c:v>
                </c:pt>
                <c:pt idx="20">
                  <c:v>4.984</c:v>
                </c:pt>
                <c:pt idx="21">
                  <c:v>5.2392000000000003</c:v>
                </c:pt>
                <c:pt idx="22">
                  <c:v>5.4698000000000002</c:v>
                </c:pt>
                <c:pt idx="23">
                  <c:v>5.6782000000000004</c:v>
                </c:pt>
                <c:pt idx="24">
                  <c:v>5.8695000000000004</c:v>
                </c:pt>
                <c:pt idx="25">
                  <c:v>6.0458999999999996</c:v>
                </c:pt>
                <c:pt idx="26">
                  <c:v>6.2093999999999996</c:v>
                </c:pt>
                <c:pt idx="27">
                  <c:v>6.3621999999999996</c:v>
                </c:pt>
                <c:pt idx="28">
                  <c:v>6.5042999999999997</c:v>
                </c:pt>
                <c:pt idx="29">
                  <c:v>6.6387999999999998</c:v>
                </c:pt>
                <c:pt idx="30">
                  <c:v>6.7647999999999993</c:v>
                </c:pt>
                <c:pt idx="31">
                  <c:v>6.8843000000000005</c:v>
                </c:pt>
                <c:pt idx="32">
                  <c:v>7.1039000000000003</c:v>
                </c:pt>
                <c:pt idx="33">
                  <c:v>7.3502999999999998</c:v>
                </c:pt>
                <c:pt idx="34">
                  <c:v>7.5697000000000001</c:v>
                </c:pt>
                <c:pt idx="35">
                  <c:v>7.7673999999999994</c:v>
                </c:pt>
                <c:pt idx="36">
                  <c:v>7.9466000000000001</c:v>
                </c:pt>
                <c:pt idx="37">
                  <c:v>8.1104000000000003</c:v>
                </c:pt>
                <c:pt idx="38">
                  <c:v>8.2611000000000008</c:v>
                </c:pt>
                <c:pt idx="39">
                  <c:v>8.399799999999999</c:v>
                </c:pt>
                <c:pt idx="40">
                  <c:v>8.5284999999999993</c:v>
                </c:pt>
                <c:pt idx="41">
                  <c:v>8.7593999999999994</c:v>
                </c:pt>
                <c:pt idx="42">
                  <c:v>8.9613999999999994</c:v>
                </c:pt>
                <c:pt idx="43">
                  <c:v>9.14</c:v>
                </c:pt>
                <c:pt idx="44">
                  <c:v>9.3000000000000007</c:v>
                </c:pt>
                <c:pt idx="45">
                  <c:v>9.4420000000000002</c:v>
                </c:pt>
                <c:pt idx="46">
                  <c:v>9.57</c:v>
                </c:pt>
                <c:pt idx="47">
                  <c:v>9.7929999999999993</c:v>
                </c:pt>
                <c:pt idx="48">
                  <c:v>9.9789999999999992</c:v>
                </c:pt>
                <c:pt idx="49">
                  <c:v>10.135999999999999</c:v>
                </c:pt>
                <c:pt idx="50">
                  <c:v>10.271000000000001</c:v>
                </c:pt>
                <c:pt idx="51">
                  <c:v>10.385999999999999</c:v>
                </c:pt>
                <c:pt idx="52">
                  <c:v>10.487</c:v>
                </c:pt>
                <c:pt idx="53">
                  <c:v>10.574</c:v>
                </c:pt>
                <c:pt idx="54">
                  <c:v>10.651</c:v>
                </c:pt>
                <c:pt idx="55">
                  <c:v>10.718</c:v>
                </c:pt>
                <c:pt idx="56">
                  <c:v>10.777999999999999</c:v>
                </c:pt>
                <c:pt idx="57">
                  <c:v>10.829999999999998</c:v>
                </c:pt>
                <c:pt idx="58">
                  <c:v>10.918000000000001</c:v>
                </c:pt>
                <c:pt idx="59">
                  <c:v>11.001999999999999</c:v>
                </c:pt>
                <c:pt idx="60">
                  <c:v>11.065999999999999</c:v>
                </c:pt>
                <c:pt idx="61">
                  <c:v>11.158000000000001</c:v>
                </c:pt>
                <c:pt idx="62">
                  <c:v>11.247</c:v>
                </c:pt>
                <c:pt idx="63">
                  <c:v>11.314</c:v>
                </c:pt>
                <c:pt idx="64">
                  <c:v>11.362</c:v>
                </c:pt>
                <c:pt idx="65">
                  <c:v>11.393000000000001</c:v>
                </c:pt>
                <c:pt idx="66">
                  <c:v>11.411</c:v>
                </c:pt>
                <c:pt idx="67">
                  <c:v>11.414999999999999</c:v>
                </c:pt>
                <c:pt idx="68">
                  <c:v>11.388999999999999</c:v>
                </c:pt>
                <c:pt idx="69">
                  <c:v>11.343</c:v>
                </c:pt>
                <c:pt idx="70">
                  <c:v>11.286</c:v>
                </c:pt>
                <c:pt idx="71">
                  <c:v>11.222000000000001</c:v>
                </c:pt>
                <c:pt idx="72">
                  <c:v>11.156000000000001</c:v>
                </c:pt>
                <c:pt idx="73">
                  <c:v>11.026999999999999</c:v>
                </c:pt>
                <c:pt idx="74">
                  <c:v>10.909000000000001</c:v>
                </c:pt>
                <c:pt idx="75">
                  <c:v>10.807</c:v>
                </c:pt>
                <c:pt idx="76">
                  <c:v>10.724</c:v>
                </c:pt>
                <c:pt idx="77">
                  <c:v>10.657</c:v>
                </c:pt>
                <c:pt idx="78">
                  <c:v>10.606999999999999</c:v>
                </c:pt>
                <c:pt idx="79">
                  <c:v>10.571</c:v>
                </c:pt>
                <c:pt idx="80">
                  <c:v>10.548999999999999</c:v>
                </c:pt>
                <c:pt idx="81">
                  <c:v>10.536999999999999</c:v>
                </c:pt>
                <c:pt idx="82">
                  <c:v>10.536999999999999</c:v>
                </c:pt>
                <c:pt idx="83">
                  <c:v>10.545</c:v>
                </c:pt>
                <c:pt idx="84">
                  <c:v>10.585000000000001</c:v>
                </c:pt>
                <c:pt idx="85">
                  <c:v>10.670999999999999</c:v>
                </c:pt>
                <c:pt idx="86">
                  <c:v>10.783999999999999</c:v>
                </c:pt>
                <c:pt idx="87">
                  <c:v>10.917999999999999</c:v>
                </c:pt>
                <c:pt idx="88">
                  <c:v>11.065</c:v>
                </c:pt>
                <c:pt idx="89">
                  <c:v>11.222</c:v>
                </c:pt>
                <c:pt idx="90">
                  <c:v>11.385999999999999</c:v>
                </c:pt>
                <c:pt idx="91">
                  <c:v>11.554</c:v>
                </c:pt>
                <c:pt idx="92">
                  <c:v>11.724</c:v>
                </c:pt>
                <c:pt idx="93">
                  <c:v>12.067</c:v>
                </c:pt>
                <c:pt idx="94">
                  <c:v>12.41</c:v>
                </c:pt>
                <c:pt idx="95">
                  <c:v>12.75</c:v>
                </c:pt>
                <c:pt idx="96">
                  <c:v>13.079000000000001</c:v>
                </c:pt>
                <c:pt idx="97">
                  <c:v>13.413</c:v>
                </c:pt>
                <c:pt idx="98">
                  <c:v>13.74</c:v>
                </c:pt>
                <c:pt idx="99">
                  <c:v>14.379999999999999</c:v>
                </c:pt>
                <c:pt idx="100">
                  <c:v>15.026</c:v>
                </c:pt>
                <c:pt idx="101">
                  <c:v>15.659000000000001</c:v>
                </c:pt>
                <c:pt idx="102">
                  <c:v>16.292999999999999</c:v>
                </c:pt>
                <c:pt idx="103">
                  <c:v>16.923000000000002</c:v>
                </c:pt>
                <c:pt idx="104">
                  <c:v>17.556999999999999</c:v>
                </c:pt>
                <c:pt idx="105">
                  <c:v>18.182000000000002</c:v>
                </c:pt>
                <c:pt idx="106">
                  <c:v>18.816000000000003</c:v>
                </c:pt>
                <c:pt idx="107">
                  <c:v>19.446999999999999</c:v>
                </c:pt>
                <c:pt idx="108">
                  <c:v>20.065000000000001</c:v>
                </c:pt>
                <c:pt idx="109">
                  <c:v>20.689</c:v>
                </c:pt>
                <c:pt idx="110">
                  <c:v>21.9</c:v>
                </c:pt>
                <c:pt idx="111">
                  <c:v>23.387999999999998</c:v>
                </c:pt>
                <c:pt idx="112">
                  <c:v>24.812000000000001</c:v>
                </c:pt>
                <c:pt idx="113">
                  <c:v>26.179400000000001</c:v>
                </c:pt>
                <c:pt idx="114">
                  <c:v>27.4771</c:v>
                </c:pt>
                <c:pt idx="115">
                  <c:v>28.722900000000003</c:v>
                </c:pt>
                <c:pt idx="116">
                  <c:v>29.905199999999997</c:v>
                </c:pt>
                <c:pt idx="117">
                  <c:v>31.043000000000003</c:v>
                </c:pt>
                <c:pt idx="118">
                  <c:v>32.115299999999998</c:v>
                </c:pt>
                <c:pt idx="119">
                  <c:v>34.130700000000004</c:v>
                </c:pt>
                <c:pt idx="120">
                  <c:v>35.967300000000002</c:v>
                </c:pt>
                <c:pt idx="121">
                  <c:v>37.662399999999998</c:v>
                </c:pt>
                <c:pt idx="122">
                  <c:v>39.223999999999997</c:v>
                </c:pt>
                <c:pt idx="123">
                  <c:v>40.670699999999997</c:v>
                </c:pt>
                <c:pt idx="124">
                  <c:v>42.031599999999997</c:v>
                </c:pt>
                <c:pt idx="125">
                  <c:v>44.4831</c:v>
                </c:pt>
                <c:pt idx="126">
                  <c:v>46.674100000000003</c:v>
                </c:pt>
                <c:pt idx="127">
                  <c:v>48.632100000000001</c:v>
                </c:pt>
                <c:pt idx="128">
                  <c:v>50.405200000000001</c:v>
                </c:pt>
                <c:pt idx="129">
                  <c:v>52.012300000000003</c:v>
                </c:pt>
                <c:pt idx="130">
                  <c:v>53.492600000000003</c:v>
                </c:pt>
                <c:pt idx="131">
                  <c:v>54.845399999999998</c:v>
                </c:pt>
                <c:pt idx="132">
                  <c:v>56.090199999999996</c:v>
                </c:pt>
                <c:pt idx="133">
                  <c:v>57.2468</c:v>
                </c:pt>
                <c:pt idx="134">
                  <c:v>58.3048</c:v>
                </c:pt>
                <c:pt idx="135">
                  <c:v>59.293900000000001</c:v>
                </c:pt>
                <c:pt idx="136">
                  <c:v>61.045200000000001</c:v>
                </c:pt>
                <c:pt idx="137">
                  <c:v>62.906100000000002</c:v>
                </c:pt>
                <c:pt idx="138">
                  <c:v>64.440399999999997</c:v>
                </c:pt>
                <c:pt idx="139">
                  <c:v>65.737300000000005</c:v>
                </c:pt>
                <c:pt idx="140">
                  <c:v>66.346199999999996</c:v>
                </c:pt>
                <c:pt idx="141">
                  <c:v>66.736699999999999</c:v>
                </c:pt>
                <c:pt idx="142">
                  <c:v>67.218400000000003</c:v>
                </c:pt>
                <c:pt idx="143">
                  <c:v>67.561099999999996</c:v>
                </c:pt>
                <c:pt idx="144">
                  <c:v>67.804699999999997</c:v>
                </c:pt>
                <c:pt idx="145">
                  <c:v>68.023800000000008</c:v>
                </c:pt>
                <c:pt idx="146">
                  <c:v>67.964860000000002</c:v>
                </c:pt>
                <c:pt idx="147">
                  <c:v>67.707440000000005</c:v>
                </c:pt>
                <c:pt idx="148">
                  <c:v>67.291159999999991</c:v>
                </c:pt>
                <c:pt idx="149">
                  <c:v>66.755770000000012</c:v>
                </c:pt>
                <c:pt idx="150">
                  <c:v>66.141089999999991</c:v>
                </c:pt>
                <c:pt idx="151">
                  <c:v>64.753370000000004</c:v>
                </c:pt>
                <c:pt idx="152">
                  <c:v>63.247229999999995</c:v>
                </c:pt>
                <c:pt idx="153">
                  <c:v>61.692239999999998</c:v>
                </c:pt>
                <c:pt idx="154">
                  <c:v>60.148090000000003</c:v>
                </c:pt>
                <c:pt idx="155">
                  <c:v>58.634590000000003</c:v>
                </c:pt>
                <c:pt idx="156">
                  <c:v>57.171590000000002</c:v>
                </c:pt>
                <c:pt idx="157">
                  <c:v>55.758980000000001</c:v>
                </c:pt>
                <c:pt idx="158">
                  <c:v>54.396700000000003</c:v>
                </c:pt>
                <c:pt idx="159">
                  <c:v>53.09469</c:v>
                </c:pt>
                <c:pt idx="160">
                  <c:v>51.842890000000004</c:v>
                </c:pt>
                <c:pt idx="161">
                  <c:v>50.651289999999996</c:v>
                </c:pt>
                <c:pt idx="162">
                  <c:v>48.418520000000001</c:v>
                </c:pt>
                <c:pt idx="163">
                  <c:v>45.875720000000001</c:v>
                </c:pt>
                <c:pt idx="164">
                  <c:v>43.593440000000001</c:v>
                </c:pt>
                <c:pt idx="165">
                  <c:v>41.511540000000004</c:v>
                </c:pt>
                <c:pt idx="166">
                  <c:v>39.629950000000001</c:v>
                </c:pt>
                <c:pt idx="167">
                  <c:v>37.908590000000004</c:v>
                </c:pt>
                <c:pt idx="168">
                  <c:v>36.337400000000002</c:v>
                </c:pt>
                <c:pt idx="169">
                  <c:v>34.906370000000003</c:v>
                </c:pt>
                <c:pt idx="170">
                  <c:v>33.605460000000001</c:v>
                </c:pt>
                <c:pt idx="171">
                  <c:v>31.31392</c:v>
                </c:pt>
                <c:pt idx="172">
                  <c:v>29.352679999999999</c:v>
                </c:pt>
                <c:pt idx="173">
                  <c:v>27.65164</c:v>
                </c:pt>
                <c:pt idx="174">
                  <c:v>26.160769999999999</c:v>
                </c:pt>
                <c:pt idx="175">
                  <c:v>24.85003</c:v>
                </c:pt>
                <c:pt idx="176">
                  <c:v>23.679386000000001</c:v>
                </c:pt>
                <c:pt idx="177">
                  <c:v>21.698327000000003</c:v>
                </c:pt>
                <c:pt idx="178">
                  <c:v>20.067491999999998</c:v>
                </c:pt>
                <c:pt idx="179">
                  <c:v>18.716816000000001</c:v>
                </c:pt>
                <c:pt idx="180">
                  <c:v>17.566255999999999</c:v>
                </c:pt>
                <c:pt idx="181">
                  <c:v>16.575783999999999</c:v>
                </c:pt>
                <c:pt idx="182">
                  <c:v>15.715382000000002</c:v>
                </c:pt>
                <c:pt idx="183">
                  <c:v>14.965034000000001</c:v>
                </c:pt>
                <c:pt idx="184">
                  <c:v>14.304730000000001</c:v>
                </c:pt>
                <c:pt idx="185">
                  <c:v>13.714462000000001</c:v>
                </c:pt>
                <c:pt idx="186">
                  <c:v>13.194224</c:v>
                </c:pt>
                <c:pt idx="187">
                  <c:v>12.714011000000001</c:v>
                </c:pt>
                <c:pt idx="188">
                  <c:v>11.893647000000001</c:v>
                </c:pt>
                <c:pt idx="189">
                  <c:v>11.043277</c:v>
                </c:pt>
                <c:pt idx="190">
                  <c:v>10.342979</c:v>
                </c:pt>
                <c:pt idx="191">
                  <c:v>9.7677320000000005</c:v>
                </c:pt>
                <c:pt idx="192">
                  <c:v>9.2815239999999992</c:v>
                </c:pt>
                <c:pt idx="193">
                  <c:v>8.8653469999999999</c:v>
                </c:pt>
                <c:pt idx="194">
                  <c:v>8.5061939999999989</c:v>
                </c:pt>
                <c:pt idx="195">
                  <c:v>8.1930600000000009</c:v>
                </c:pt>
                <c:pt idx="196">
                  <c:v>7.917942</c:v>
                </c:pt>
                <c:pt idx="197">
                  <c:v>7.4577450000000001</c:v>
                </c:pt>
                <c:pt idx="198">
                  <c:v>7.0885850000000001</c:v>
                </c:pt>
                <c:pt idx="199">
                  <c:v>6.7864529999999998</c:v>
                </c:pt>
                <c:pt idx="200">
                  <c:v>6.5363410000000002</c:v>
                </c:pt>
                <c:pt idx="201">
                  <c:v>6.3252470000000001</c:v>
                </c:pt>
                <c:pt idx="202">
                  <c:v>6.1461649999999999</c:v>
                </c:pt>
                <c:pt idx="203">
                  <c:v>5.8590309999999999</c:v>
                </c:pt>
                <c:pt idx="204">
                  <c:v>5.6409251999999999</c:v>
                </c:pt>
                <c:pt idx="205">
                  <c:v>5.4728400000000006</c:v>
                </c:pt>
                <c:pt idx="206">
                  <c:v>5.3387694999999997</c:v>
                </c:pt>
                <c:pt idx="207">
                  <c:v>5.2327104000000002</c:v>
                </c:pt>
                <c:pt idx="208">
                  <c:v>5.1546646999999997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6F-4D89-81ED-43A099B1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86552"/>
        <c:axId val="555787336"/>
      </c:scatterChart>
      <c:valAx>
        <c:axId val="555786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87336"/>
        <c:crosses val="autoZero"/>
        <c:crossBetween val="midCat"/>
        <c:majorUnit val="10"/>
      </c:valAx>
      <c:valAx>
        <c:axId val="55578733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86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4652272997"/>
          <c:y val="0.27843701758302203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srim129Xe_Al!$P$5</c:f>
          <c:strCache>
            <c:ptCount val="1"/>
            <c:pt idx="0">
              <c:v>srim129Xe_Al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srim129Xe_Al!$D$20:$D$228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srim129Xe_Al!$J$20:$J$228</c:f>
              <c:numCache>
                <c:formatCode>0.000</c:formatCode>
                <c:ptCount val="209"/>
                <c:pt idx="0">
                  <c:v>3.6999999999999997E-3</c:v>
                </c:pt>
                <c:pt idx="1">
                  <c:v>3.8999999999999998E-3</c:v>
                </c:pt>
                <c:pt idx="2">
                  <c:v>4.0000000000000001E-3</c:v>
                </c:pt>
                <c:pt idx="3">
                  <c:v>4.1000000000000003E-3</c:v>
                </c:pt>
                <c:pt idx="4">
                  <c:v>4.2000000000000006E-3</c:v>
                </c:pt>
                <c:pt idx="5">
                  <c:v>4.3E-3</c:v>
                </c:pt>
                <c:pt idx="6">
                  <c:v>4.4999999999999997E-3</c:v>
                </c:pt>
                <c:pt idx="7">
                  <c:v>4.8000000000000004E-3</c:v>
                </c:pt>
                <c:pt idx="8">
                  <c:v>5.0000000000000001E-3</c:v>
                </c:pt>
                <c:pt idx="9">
                  <c:v>5.1999999999999998E-3</c:v>
                </c:pt>
                <c:pt idx="10">
                  <c:v>5.4999999999999997E-3</c:v>
                </c:pt>
                <c:pt idx="11">
                  <c:v>5.7000000000000002E-3</c:v>
                </c:pt>
                <c:pt idx="12">
                  <c:v>5.8999999999999999E-3</c:v>
                </c:pt>
                <c:pt idx="13">
                  <c:v>6.0999999999999995E-3</c:v>
                </c:pt>
                <c:pt idx="14">
                  <c:v>6.3E-3</c:v>
                </c:pt>
                <c:pt idx="15">
                  <c:v>6.7000000000000002E-3</c:v>
                </c:pt>
                <c:pt idx="16">
                  <c:v>7.000000000000001E-3</c:v>
                </c:pt>
                <c:pt idx="17">
                  <c:v>7.3999999999999995E-3</c:v>
                </c:pt>
                <c:pt idx="18">
                  <c:v>7.7000000000000002E-3</c:v>
                </c:pt>
                <c:pt idx="19">
                  <c:v>8.0000000000000002E-3</c:v>
                </c:pt>
                <c:pt idx="20">
                  <c:v>8.4000000000000012E-3</c:v>
                </c:pt>
                <c:pt idx="21">
                  <c:v>8.9999999999999993E-3</c:v>
                </c:pt>
                <c:pt idx="22">
                  <c:v>9.6000000000000009E-3</c:v>
                </c:pt>
                <c:pt idx="23">
                  <c:v>1.0100000000000001E-2</c:v>
                </c:pt>
                <c:pt idx="24">
                  <c:v>1.0699999999999999E-2</c:v>
                </c:pt>
                <c:pt idx="25">
                  <c:v>1.12E-2</c:v>
                </c:pt>
                <c:pt idx="26">
                  <c:v>1.17E-2</c:v>
                </c:pt>
                <c:pt idx="27">
                  <c:v>1.2199999999999999E-2</c:v>
                </c:pt>
                <c:pt idx="28">
                  <c:v>1.2699999999999999E-2</c:v>
                </c:pt>
                <c:pt idx="29">
                  <c:v>1.32E-2</c:v>
                </c:pt>
                <c:pt idx="30">
                  <c:v>1.37E-2</c:v>
                </c:pt>
                <c:pt idx="31">
                  <c:v>1.4099999999999998E-2</c:v>
                </c:pt>
                <c:pt idx="32">
                  <c:v>1.5099999999999999E-2</c:v>
                </c:pt>
                <c:pt idx="33">
                  <c:v>1.6199999999999999E-2</c:v>
                </c:pt>
                <c:pt idx="34">
                  <c:v>1.72E-2</c:v>
                </c:pt>
                <c:pt idx="35">
                  <c:v>1.83E-2</c:v>
                </c:pt>
                <c:pt idx="36">
                  <c:v>1.9300000000000001E-2</c:v>
                </c:pt>
                <c:pt idx="37">
                  <c:v>2.0300000000000002E-2</c:v>
                </c:pt>
                <c:pt idx="38">
                  <c:v>2.1299999999999999E-2</c:v>
                </c:pt>
                <c:pt idx="39">
                  <c:v>2.23E-2</c:v>
                </c:pt>
                <c:pt idx="40">
                  <c:v>2.3300000000000001E-2</c:v>
                </c:pt>
                <c:pt idx="41">
                  <c:v>2.5100000000000001E-2</c:v>
                </c:pt>
                <c:pt idx="42">
                  <c:v>2.7000000000000003E-2</c:v>
                </c:pt>
                <c:pt idx="43">
                  <c:v>2.8799999999999999E-2</c:v>
                </c:pt>
                <c:pt idx="44">
                  <c:v>3.0599999999999999E-2</c:v>
                </c:pt>
                <c:pt idx="45">
                  <c:v>3.2300000000000002E-2</c:v>
                </c:pt>
                <c:pt idx="46">
                  <c:v>3.4000000000000002E-2</c:v>
                </c:pt>
                <c:pt idx="47">
                  <c:v>3.7400000000000003E-2</c:v>
                </c:pt>
                <c:pt idx="48">
                  <c:v>4.0799999999999996E-2</c:v>
                </c:pt>
                <c:pt idx="49">
                  <c:v>4.41E-2</c:v>
                </c:pt>
                <c:pt idx="50">
                  <c:v>4.7299999999999995E-2</c:v>
                </c:pt>
                <c:pt idx="51">
                  <c:v>5.0500000000000003E-2</c:v>
                </c:pt>
                <c:pt idx="52">
                  <c:v>5.3700000000000005E-2</c:v>
                </c:pt>
                <c:pt idx="53">
                  <c:v>5.6899999999999992E-2</c:v>
                </c:pt>
                <c:pt idx="54">
                  <c:v>6.0100000000000001E-2</c:v>
                </c:pt>
                <c:pt idx="55">
                  <c:v>6.3200000000000006E-2</c:v>
                </c:pt>
                <c:pt idx="56">
                  <c:v>6.6299999999999998E-2</c:v>
                </c:pt>
                <c:pt idx="57">
                  <c:v>6.9399999999999989E-2</c:v>
                </c:pt>
                <c:pt idx="58">
                  <c:v>7.5600000000000001E-2</c:v>
                </c:pt>
                <c:pt idx="59">
                  <c:v>8.3299999999999999E-2</c:v>
                </c:pt>
                <c:pt idx="60">
                  <c:v>9.0999999999999998E-2</c:v>
                </c:pt>
                <c:pt idx="61">
                  <c:v>9.8599999999999993E-2</c:v>
                </c:pt>
                <c:pt idx="62">
                  <c:v>0.1062</c:v>
                </c:pt>
                <c:pt idx="63">
                  <c:v>0.1137</c:v>
                </c:pt>
                <c:pt idx="64">
                  <c:v>0.1212</c:v>
                </c:pt>
                <c:pt idx="65">
                  <c:v>0.12869999999999998</c:v>
                </c:pt>
                <c:pt idx="66">
                  <c:v>0.13620000000000002</c:v>
                </c:pt>
                <c:pt idx="67">
                  <c:v>0.1512</c:v>
                </c:pt>
                <c:pt idx="68">
                  <c:v>0.1663</c:v>
                </c:pt>
                <c:pt idx="69">
                  <c:v>0.18140000000000001</c:v>
                </c:pt>
                <c:pt idx="70">
                  <c:v>0.1966</c:v>
                </c:pt>
                <c:pt idx="71">
                  <c:v>0.21200000000000002</c:v>
                </c:pt>
                <c:pt idx="72">
                  <c:v>0.22749999999999998</c:v>
                </c:pt>
                <c:pt idx="73">
                  <c:v>0.25880000000000003</c:v>
                </c:pt>
                <c:pt idx="74">
                  <c:v>0.29049999999999998</c:v>
                </c:pt>
                <c:pt idx="75">
                  <c:v>0.3226</c:v>
                </c:pt>
                <c:pt idx="76">
                  <c:v>0.35510000000000003</c:v>
                </c:pt>
                <c:pt idx="77">
                  <c:v>0.38780000000000003</c:v>
                </c:pt>
                <c:pt idx="78">
                  <c:v>0.42080000000000001</c:v>
                </c:pt>
                <c:pt idx="79">
                  <c:v>0.45400000000000001</c:v>
                </c:pt>
                <c:pt idx="80">
                  <c:v>0.48730000000000001</c:v>
                </c:pt>
                <c:pt idx="81">
                  <c:v>0.52069999999999994</c:v>
                </c:pt>
                <c:pt idx="82">
                  <c:v>0.55410000000000004</c:v>
                </c:pt>
                <c:pt idx="83">
                  <c:v>0.58760000000000001</c:v>
                </c:pt>
                <c:pt idx="84">
                  <c:v>0.65449999999999997</c:v>
                </c:pt>
                <c:pt idx="85">
                  <c:v>0.7379</c:v>
                </c:pt>
                <c:pt idx="86">
                  <c:v>0.8206</c:v>
                </c:pt>
                <c:pt idx="87">
                  <c:v>0.90250000000000008</c:v>
                </c:pt>
                <c:pt idx="88">
                  <c:v>0.98360000000000003</c:v>
                </c:pt>
                <c:pt idx="89" formatCode="0.00">
                  <c:v>1.06</c:v>
                </c:pt>
                <c:pt idx="90" formatCode="0.00">
                  <c:v>1.1399999999999999</c:v>
                </c:pt>
                <c:pt idx="91" formatCode="0.00">
                  <c:v>1.22</c:v>
                </c:pt>
                <c:pt idx="92" formatCode="0.00">
                  <c:v>1.3</c:v>
                </c:pt>
                <c:pt idx="93" formatCode="0.00">
                  <c:v>1.45</c:v>
                </c:pt>
                <c:pt idx="94" formatCode="0.00">
                  <c:v>1.6</c:v>
                </c:pt>
                <c:pt idx="95" formatCode="0.00">
                  <c:v>1.74</c:v>
                </c:pt>
                <c:pt idx="96" formatCode="0.00">
                  <c:v>1.88</c:v>
                </c:pt>
                <c:pt idx="97" formatCode="0.00">
                  <c:v>2.0099999999999998</c:v>
                </c:pt>
                <c:pt idx="98" formatCode="0.00">
                  <c:v>2.15</c:v>
                </c:pt>
                <c:pt idx="99" formatCode="0.00">
                  <c:v>2.41</c:v>
                </c:pt>
                <c:pt idx="100" formatCode="0.00">
                  <c:v>2.65</c:v>
                </c:pt>
                <c:pt idx="101" formatCode="0.00">
                  <c:v>2.89</c:v>
                </c:pt>
                <c:pt idx="102" formatCode="0.00">
                  <c:v>3.12</c:v>
                </c:pt>
                <c:pt idx="103" formatCode="0.00">
                  <c:v>3.34</c:v>
                </c:pt>
                <c:pt idx="104" formatCode="0.00">
                  <c:v>3.55</c:v>
                </c:pt>
                <c:pt idx="105" formatCode="0.00">
                  <c:v>3.75</c:v>
                </c:pt>
                <c:pt idx="106" formatCode="0.00">
                  <c:v>3.95</c:v>
                </c:pt>
                <c:pt idx="107" formatCode="0.00">
                  <c:v>4.1399999999999997</c:v>
                </c:pt>
                <c:pt idx="108" formatCode="0.00">
                  <c:v>4.33</c:v>
                </c:pt>
                <c:pt idx="109" formatCode="0.00">
                  <c:v>4.51</c:v>
                </c:pt>
                <c:pt idx="110" formatCode="0.00">
                  <c:v>4.8499999999999996</c:v>
                </c:pt>
                <c:pt idx="111" formatCode="0.00">
                  <c:v>5.26</c:v>
                </c:pt>
                <c:pt idx="112" formatCode="0.00">
                  <c:v>5.64</c:v>
                </c:pt>
                <c:pt idx="113" formatCode="0.00">
                  <c:v>6</c:v>
                </c:pt>
                <c:pt idx="114" formatCode="0.00">
                  <c:v>6.34</c:v>
                </c:pt>
                <c:pt idx="115" formatCode="0.00">
                  <c:v>6.67</c:v>
                </c:pt>
                <c:pt idx="116" formatCode="0.00">
                  <c:v>6.98</c:v>
                </c:pt>
                <c:pt idx="117" formatCode="0.00">
                  <c:v>7.29</c:v>
                </c:pt>
                <c:pt idx="118" formatCode="0.00">
                  <c:v>7.58</c:v>
                </c:pt>
                <c:pt idx="119" formatCode="0.00">
                  <c:v>8.1300000000000008</c:v>
                </c:pt>
                <c:pt idx="120" formatCode="0.00">
                  <c:v>8.66</c:v>
                </c:pt>
                <c:pt idx="121" formatCode="0.00">
                  <c:v>9.16</c:v>
                </c:pt>
                <c:pt idx="122" formatCode="0.00">
                  <c:v>9.64</c:v>
                </c:pt>
                <c:pt idx="123" formatCode="0.00">
                  <c:v>10.1</c:v>
                </c:pt>
                <c:pt idx="124" formatCode="0.00">
                  <c:v>10.55</c:v>
                </c:pt>
                <c:pt idx="125" formatCode="0.00">
                  <c:v>11.4</c:v>
                </c:pt>
                <c:pt idx="126" formatCode="0.00">
                  <c:v>12.21</c:v>
                </c:pt>
                <c:pt idx="127" formatCode="0.00">
                  <c:v>12.99</c:v>
                </c:pt>
                <c:pt idx="128" formatCode="0.00">
                  <c:v>13.74</c:v>
                </c:pt>
                <c:pt idx="129" formatCode="0.00">
                  <c:v>14.46</c:v>
                </c:pt>
                <c:pt idx="130" formatCode="0.00">
                  <c:v>15.16</c:v>
                </c:pt>
                <c:pt idx="131" formatCode="0.00">
                  <c:v>15.84</c:v>
                </c:pt>
                <c:pt idx="132" formatCode="0.00">
                  <c:v>16.510000000000002</c:v>
                </c:pt>
                <c:pt idx="133" formatCode="0.00">
                  <c:v>17.16</c:v>
                </c:pt>
                <c:pt idx="134" formatCode="0.00">
                  <c:v>17.8</c:v>
                </c:pt>
                <c:pt idx="135" formatCode="0.00">
                  <c:v>18.43</c:v>
                </c:pt>
                <c:pt idx="136" formatCode="0.00">
                  <c:v>19.66</c:v>
                </c:pt>
                <c:pt idx="137" formatCode="0.00">
                  <c:v>21.15</c:v>
                </c:pt>
                <c:pt idx="138" formatCode="0.00">
                  <c:v>22.6</c:v>
                </c:pt>
                <c:pt idx="139" formatCode="0.00">
                  <c:v>24.02</c:v>
                </c:pt>
                <c:pt idx="140" formatCode="0.00">
                  <c:v>25.42</c:v>
                </c:pt>
                <c:pt idx="141" formatCode="0.00">
                  <c:v>26.81</c:v>
                </c:pt>
                <c:pt idx="142" formatCode="0.00">
                  <c:v>28.19</c:v>
                </c:pt>
                <c:pt idx="143" formatCode="0.00">
                  <c:v>29.57</c:v>
                </c:pt>
                <c:pt idx="144" formatCode="0.00">
                  <c:v>30.93</c:v>
                </c:pt>
                <c:pt idx="145" formatCode="0.00">
                  <c:v>33.659999999999997</c:v>
                </c:pt>
                <c:pt idx="146" formatCode="0.00">
                  <c:v>36.380000000000003</c:v>
                </c:pt>
                <c:pt idx="147" formatCode="0.00">
                  <c:v>39.1</c:v>
                </c:pt>
                <c:pt idx="148" formatCode="0.00">
                  <c:v>41.85</c:v>
                </c:pt>
                <c:pt idx="149" formatCode="0.00">
                  <c:v>44.61</c:v>
                </c:pt>
                <c:pt idx="150" formatCode="0.00">
                  <c:v>47.39</c:v>
                </c:pt>
                <c:pt idx="151" formatCode="0.00">
                  <c:v>53.05</c:v>
                </c:pt>
                <c:pt idx="152" formatCode="0.00">
                  <c:v>58.83</c:v>
                </c:pt>
                <c:pt idx="153" formatCode="0.00">
                  <c:v>64.760000000000005</c:v>
                </c:pt>
                <c:pt idx="154" formatCode="0.00">
                  <c:v>70.83</c:v>
                </c:pt>
                <c:pt idx="155" formatCode="0.00">
                  <c:v>77.06</c:v>
                </c:pt>
                <c:pt idx="156" formatCode="0.00">
                  <c:v>83.46</c:v>
                </c:pt>
                <c:pt idx="157" formatCode="0.00">
                  <c:v>90.01</c:v>
                </c:pt>
                <c:pt idx="158" formatCode="0.00">
                  <c:v>96.73</c:v>
                </c:pt>
                <c:pt idx="159" formatCode="0.00">
                  <c:v>103.62</c:v>
                </c:pt>
                <c:pt idx="160" formatCode="0.00">
                  <c:v>110.68</c:v>
                </c:pt>
                <c:pt idx="161" formatCode="0.00">
                  <c:v>117.9</c:v>
                </c:pt>
                <c:pt idx="162" formatCode="0.00">
                  <c:v>132.85</c:v>
                </c:pt>
                <c:pt idx="163" formatCode="0.00">
                  <c:v>152.49</c:v>
                </c:pt>
                <c:pt idx="164" formatCode="0.00">
                  <c:v>173.19</c:v>
                </c:pt>
                <c:pt idx="165" formatCode="0.00">
                  <c:v>194.94</c:v>
                </c:pt>
                <c:pt idx="166" formatCode="0.00">
                  <c:v>217.76</c:v>
                </c:pt>
                <c:pt idx="167" formatCode="0.00">
                  <c:v>241.64</c:v>
                </c:pt>
                <c:pt idx="168" formatCode="0.00">
                  <c:v>266.57</c:v>
                </c:pt>
                <c:pt idx="169" formatCode="0.00">
                  <c:v>292.56</c:v>
                </c:pt>
                <c:pt idx="170" formatCode="0.00">
                  <c:v>319.58999999999997</c:v>
                </c:pt>
                <c:pt idx="171" formatCode="0.00">
                  <c:v>376.66</c:v>
                </c:pt>
                <c:pt idx="172" formatCode="0.00">
                  <c:v>437.72</c:v>
                </c:pt>
                <c:pt idx="173" formatCode="0.00">
                  <c:v>502.7</c:v>
                </c:pt>
                <c:pt idx="174" formatCode="0.00">
                  <c:v>571.53</c:v>
                </c:pt>
                <c:pt idx="175" formatCode="0.00">
                  <c:v>644.13</c:v>
                </c:pt>
                <c:pt idx="176" formatCode="0.00">
                  <c:v>720.44</c:v>
                </c:pt>
                <c:pt idx="177" formatCode="0.00">
                  <c:v>883.8</c:v>
                </c:pt>
                <c:pt idx="178" formatCode="0.0">
                  <c:v>1060</c:v>
                </c:pt>
                <c:pt idx="179" formatCode="0.0">
                  <c:v>1250</c:v>
                </c:pt>
                <c:pt idx="180" formatCode="0.0">
                  <c:v>1460</c:v>
                </c:pt>
                <c:pt idx="181" formatCode="0.0">
                  <c:v>1670</c:v>
                </c:pt>
                <c:pt idx="182" formatCode="0.0">
                  <c:v>1900</c:v>
                </c:pt>
                <c:pt idx="183" formatCode="0.0">
                  <c:v>2140</c:v>
                </c:pt>
                <c:pt idx="184" formatCode="0.0">
                  <c:v>2400</c:v>
                </c:pt>
                <c:pt idx="185" formatCode="0.0">
                  <c:v>2660</c:v>
                </c:pt>
                <c:pt idx="186" formatCode="0.0">
                  <c:v>2940</c:v>
                </c:pt>
                <c:pt idx="187" formatCode="0.0">
                  <c:v>3220</c:v>
                </c:pt>
                <c:pt idx="188" formatCode="0.0">
                  <c:v>3820</c:v>
                </c:pt>
                <c:pt idx="189" formatCode="0.0">
                  <c:v>4630</c:v>
                </c:pt>
                <c:pt idx="190" formatCode="0.0">
                  <c:v>5500</c:v>
                </c:pt>
                <c:pt idx="191" formatCode="0.0">
                  <c:v>6420</c:v>
                </c:pt>
                <c:pt idx="192" formatCode="0.0">
                  <c:v>7390</c:v>
                </c:pt>
                <c:pt idx="193" formatCode="0.0">
                  <c:v>8410</c:v>
                </c:pt>
                <c:pt idx="194" formatCode="0.0">
                  <c:v>9480</c:v>
                </c:pt>
                <c:pt idx="195" formatCode="0.0">
                  <c:v>10590</c:v>
                </c:pt>
                <c:pt idx="196" formatCode="0.0">
                  <c:v>11740</c:v>
                </c:pt>
                <c:pt idx="197" formatCode="0.0">
                  <c:v>14140</c:v>
                </c:pt>
                <c:pt idx="198" formatCode="0.0">
                  <c:v>16690</c:v>
                </c:pt>
                <c:pt idx="199" formatCode="0.0">
                  <c:v>19360</c:v>
                </c:pt>
                <c:pt idx="200" formatCode="0.0">
                  <c:v>22140</c:v>
                </c:pt>
                <c:pt idx="201" formatCode="0.0">
                  <c:v>25020</c:v>
                </c:pt>
                <c:pt idx="202" formatCode="0.0">
                  <c:v>27990</c:v>
                </c:pt>
                <c:pt idx="203" formatCode="0.0">
                  <c:v>34160</c:v>
                </c:pt>
                <c:pt idx="204" formatCode="0.0">
                  <c:v>40600</c:v>
                </c:pt>
                <c:pt idx="205" formatCode="0.0">
                  <c:v>47260</c:v>
                </c:pt>
                <c:pt idx="206" formatCode="0.0">
                  <c:v>54110</c:v>
                </c:pt>
                <c:pt idx="207" formatCode="0.0">
                  <c:v>61110</c:v>
                </c:pt>
                <c:pt idx="208" formatCode="0.0">
                  <c:v>67520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B6-4BB2-A6C3-6694A313D176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srim129Xe_Al!$D$20:$D$228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srim129Xe_Al!$M$20:$M$228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1.8E-3</c:v>
                </c:pt>
                <c:pt idx="11">
                  <c:v>1.9E-3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3.0999999999999999E-3</c:v>
                </c:pt>
                <c:pt idx="24">
                  <c:v>3.2000000000000002E-3</c:v>
                </c:pt>
                <c:pt idx="25">
                  <c:v>3.4000000000000002E-3</c:v>
                </c:pt>
                <c:pt idx="26">
                  <c:v>3.5000000000000005E-3</c:v>
                </c:pt>
                <c:pt idx="27">
                  <c:v>3.5999999999999999E-3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4.0000000000000001E-3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5.0999999999999995E-3</c:v>
                </c:pt>
                <c:pt idx="36">
                  <c:v>5.3E-3</c:v>
                </c:pt>
                <c:pt idx="37">
                  <c:v>5.4999999999999997E-3</c:v>
                </c:pt>
                <c:pt idx="38">
                  <c:v>5.7000000000000002E-3</c:v>
                </c:pt>
                <c:pt idx="39">
                  <c:v>6.0000000000000001E-3</c:v>
                </c:pt>
                <c:pt idx="40">
                  <c:v>6.1999999999999998E-3</c:v>
                </c:pt>
                <c:pt idx="41">
                  <c:v>6.6E-3</c:v>
                </c:pt>
                <c:pt idx="42">
                  <c:v>7.000000000000001E-3</c:v>
                </c:pt>
                <c:pt idx="43">
                  <c:v>7.3999999999999995E-3</c:v>
                </c:pt>
                <c:pt idx="44">
                  <c:v>7.7999999999999996E-3</c:v>
                </c:pt>
                <c:pt idx="45">
                  <c:v>8.0999999999999996E-3</c:v>
                </c:pt>
                <c:pt idx="46">
                  <c:v>8.5000000000000006E-3</c:v>
                </c:pt>
                <c:pt idx="47">
                  <c:v>9.1999999999999998E-3</c:v>
                </c:pt>
                <c:pt idx="48">
                  <c:v>9.9000000000000008E-3</c:v>
                </c:pt>
                <c:pt idx="49">
                  <c:v>1.06E-2</c:v>
                </c:pt>
                <c:pt idx="50">
                  <c:v>1.12E-2</c:v>
                </c:pt>
                <c:pt idx="51">
                  <c:v>1.1899999999999999E-2</c:v>
                </c:pt>
                <c:pt idx="52">
                  <c:v>1.2500000000000001E-2</c:v>
                </c:pt>
                <c:pt idx="53">
                  <c:v>1.3100000000000001E-2</c:v>
                </c:pt>
                <c:pt idx="54">
                  <c:v>1.37E-2</c:v>
                </c:pt>
                <c:pt idx="55">
                  <c:v>1.4299999999999998E-2</c:v>
                </c:pt>
                <c:pt idx="56">
                  <c:v>1.49E-2</c:v>
                </c:pt>
                <c:pt idx="57">
                  <c:v>1.55E-2</c:v>
                </c:pt>
                <c:pt idx="58">
                  <c:v>1.67E-2</c:v>
                </c:pt>
                <c:pt idx="59">
                  <c:v>1.8099999999999998E-2</c:v>
                </c:pt>
                <c:pt idx="60">
                  <c:v>1.95E-2</c:v>
                </c:pt>
                <c:pt idx="61">
                  <c:v>2.0899999999999998E-2</c:v>
                </c:pt>
                <c:pt idx="62">
                  <c:v>2.23E-2</c:v>
                </c:pt>
                <c:pt idx="63">
                  <c:v>2.3599999999999999E-2</c:v>
                </c:pt>
                <c:pt idx="64">
                  <c:v>2.4899999999999999E-2</c:v>
                </c:pt>
                <c:pt idx="65">
                  <c:v>2.6200000000000001E-2</c:v>
                </c:pt>
                <c:pt idx="66">
                  <c:v>2.7400000000000001E-2</c:v>
                </c:pt>
                <c:pt idx="67">
                  <c:v>2.9899999999999999E-2</c:v>
                </c:pt>
                <c:pt idx="68">
                  <c:v>3.2399999999999998E-2</c:v>
                </c:pt>
                <c:pt idx="69">
                  <c:v>3.4799999999999998E-2</c:v>
                </c:pt>
                <c:pt idx="70">
                  <c:v>3.7199999999999997E-2</c:v>
                </c:pt>
                <c:pt idx="71">
                  <c:v>3.95E-2</c:v>
                </c:pt>
                <c:pt idx="72">
                  <c:v>4.19E-2</c:v>
                </c:pt>
                <c:pt idx="73">
                  <c:v>4.6600000000000003E-2</c:v>
                </c:pt>
                <c:pt idx="74">
                  <c:v>5.1200000000000002E-2</c:v>
                </c:pt>
                <c:pt idx="75">
                  <c:v>5.5700000000000006E-2</c:v>
                </c:pt>
                <c:pt idx="76">
                  <c:v>6.0199999999999997E-2</c:v>
                </c:pt>
                <c:pt idx="77">
                  <c:v>6.4500000000000002E-2</c:v>
                </c:pt>
                <c:pt idx="78">
                  <c:v>6.88E-2</c:v>
                </c:pt>
                <c:pt idx="79">
                  <c:v>7.2999999999999995E-2</c:v>
                </c:pt>
                <c:pt idx="80">
                  <c:v>7.7100000000000002E-2</c:v>
                </c:pt>
                <c:pt idx="81">
                  <c:v>8.1100000000000005E-2</c:v>
                </c:pt>
                <c:pt idx="82">
                  <c:v>8.4999999999999992E-2</c:v>
                </c:pt>
                <c:pt idx="83">
                  <c:v>8.8900000000000007E-2</c:v>
                </c:pt>
                <c:pt idx="84">
                  <c:v>9.6500000000000002E-2</c:v>
                </c:pt>
                <c:pt idx="85">
                  <c:v>0.1056</c:v>
                </c:pt>
                <c:pt idx="86">
                  <c:v>0.1142</c:v>
                </c:pt>
                <c:pt idx="87">
                  <c:v>0.12230000000000001</c:v>
                </c:pt>
                <c:pt idx="88">
                  <c:v>0.12989999999999999</c:v>
                </c:pt>
                <c:pt idx="89">
                  <c:v>0.1371</c:v>
                </c:pt>
                <c:pt idx="90">
                  <c:v>0.14379999999999998</c:v>
                </c:pt>
                <c:pt idx="91">
                  <c:v>0.1502</c:v>
                </c:pt>
                <c:pt idx="92">
                  <c:v>0.15629999999999999</c:v>
                </c:pt>
                <c:pt idx="93">
                  <c:v>0.16819999999999999</c:v>
                </c:pt>
                <c:pt idx="94">
                  <c:v>0.1789</c:v>
                </c:pt>
                <c:pt idx="95">
                  <c:v>0.18859999999999999</c:v>
                </c:pt>
                <c:pt idx="96">
                  <c:v>0.1976</c:v>
                </c:pt>
                <c:pt idx="97">
                  <c:v>0.20579999999999998</c:v>
                </c:pt>
                <c:pt idx="98">
                  <c:v>0.21339999999999998</c:v>
                </c:pt>
                <c:pt idx="99">
                  <c:v>0.22839999999999999</c:v>
                </c:pt>
                <c:pt idx="100">
                  <c:v>0.2414</c:v>
                </c:pt>
                <c:pt idx="101">
                  <c:v>0.25280000000000002</c:v>
                </c:pt>
                <c:pt idx="102">
                  <c:v>0.26290000000000002</c:v>
                </c:pt>
                <c:pt idx="103">
                  <c:v>0.27189999999999998</c:v>
                </c:pt>
                <c:pt idx="104">
                  <c:v>0.27999999999999997</c:v>
                </c:pt>
                <c:pt idx="105">
                  <c:v>0.28739999999999999</c:v>
                </c:pt>
                <c:pt idx="106">
                  <c:v>0.29399999999999998</c:v>
                </c:pt>
                <c:pt idx="107">
                  <c:v>0.30009999999999998</c:v>
                </c:pt>
                <c:pt idx="108">
                  <c:v>0.30569999999999997</c:v>
                </c:pt>
                <c:pt idx="109">
                  <c:v>0.31080000000000002</c:v>
                </c:pt>
                <c:pt idx="110">
                  <c:v>0.32179999999999997</c:v>
                </c:pt>
                <c:pt idx="111">
                  <c:v>0.33439999999999998</c:v>
                </c:pt>
                <c:pt idx="112">
                  <c:v>0.34500000000000003</c:v>
                </c:pt>
                <c:pt idx="113">
                  <c:v>0.35419999999999996</c:v>
                </c:pt>
                <c:pt idx="114">
                  <c:v>0.36209999999999998</c:v>
                </c:pt>
                <c:pt idx="115">
                  <c:v>0.36920000000000003</c:v>
                </c:pt>
                <c:pt idx="116">
                  <c:v>0.3755</c:v>
                </c:pt>
                <c:pt idx="117">
                  <c:v>0.38119999999999998</c:v>
                </c:pt>
                <c:pt idx="118">
                  <c:v>0.38629999999999998</c:v>
                </c:pt>
                <c:pt idx="119">
                  <c:v>0.3992</c:v>
                </c:pt>
                <c:pt idx="120">
                  <c:v>0.4103</c:v>
                </c:pt>
                <c:pt idx="121">
                  <c:v>0.42000000000000004</c:v>
                </c:pt>
                <c:pt idx="122">
                  <c:v>0.42849999999999999</c:v>
                </c:pt>
                <c:pt idx="123">
                  <c:v>0.43620000000000003</c:v>
                </c:pt>
                <c:pt idx="124">
                  <c:v>0.44320000000000004</c:v>
                </c:pt>
                <c:pt idx="125">
                  <c:v>0.46340000000000003</c:v>
                </c:pt>
                <c:pt idx="126">
                  <c:v>0.48070000000000002</c:v>
                </c:pt>
                <c:pt idx="127">
                  <c:v>0.49589999999999995</c:v>
                </c:pt>
                <c:pt idx="128">
                  <c:v>0.50940000000000007</c:v>
                </c:pt>
                <c:pt idx="129">
                  <c:v>0.52169999999999994</c:v>
                </c:pt>
                <c:pt idx="130">
                  <c:v>0.53289999999999993</c:v>
                </c:pt>
                <c:pt idx="131">
                  <c:v>0.54330000000000001</c:v>
                </c:pt>
                <c:pt idx="132">
                  <c:v>0.55289999999999995</c:v>
                </c:pt>
                <c:pt idx="133">
                  <c:v>0.56200000000000006</c:v>
                </c:pt>
                <c:pt idx="134">
                  <c:v>0.57050000000000001</c:v>
                </c:pt>
                <c:pt idx="135">
                  <c:v>0.5786</c:v>
                </c:pt>
                <c:pt idx="136">
                  <c:v>0.60629999999999995</c:v>
                </c:pt>
                <c:pt idx="137">
                  <c:v>0.64410000000000001</c:v>
                </c:pt>
                <c:pt idx="138">
                  <c:v>0.67800000000000005</c:v>
                </c:pt>
                <c:pt idx="139">
                  <c:v>0.7087</c:v>
                </c:pt>
                <c:pt idx="140">
                  <c:v>0.73739999999999994</c:v>
                </c:pt>
                <c:pt idx="141">
                  <c:v>0.76439999999999997</c:v>
                </c:pt>
                <c:pt idx="142">
                  <c:v>0.79020000000000001</c:v>
                </c:pt>
                <c:pt idx="143">
                  <c:v>0.81489999999999996</c:v>
                </c:pt>
                <c:pt idx="144">
                  <c:v>0.83850000000000002</c:v>
                </c:pt>
                <c:pt idx="145">
                  <c:v>0.92460000000000009</c:v>
                </c:pt>
                <c:pt idx="146" formatCode="0.00">
                  <c:v>1</c:v>
                </c:pt>
                <c:pt idx="147" formatCode="0.00">
                  <c:v>1.08</c:v>
                </c:pt>
                <c:pt idx="148" formatCode="0.00">
                  <c:v>1.1499999999999999</c:v>
                </c:pt>
                <c:pt idx="149" formatCode="0.00">
                  <c:v>1.21</c:v>
                </c:pt>
                <c:pt idx="150" formatCode="0.00">
                  <c:v>1.27</c:v>
                </c:pt>
                <c:pt idx="151" formatCode="0.00">
                  <c:v>1.51</c:v>
                </c:pt>
                <c:pt idx="152" formatCode="0.00">
                  <c:v>1.72</c:v>
                </c:pt>
                <c:pt idx="153" formatCode="0.00">
                  <c:v>1.91</c:v>
                </c:pt>
                <c:pt idx="154" formatCode="0.00">
                  <c:v>2.1</c:v>
                </c:pt>
                <c:pt idx="155" formatCode="0.00">
                  <c:v>2.2799999999999998</c:v>
                </c:pt>
                <c:pt idx="156" formatCode="0.00">
                  <c:v>2.4500000000000002</c:v>
                </c:pt>
                <c:pt idx="157" formatCode="0.00">
                  <c:v>2.62</c:v>
                </c:pt>
                <c:pt idx="158" formatCode="0.00">
                  <c:v>2.79</c:v>
                </c:pt>
                <c:pt idx="159" formatCode="0.00">
                  <c:v>2.96</c:v>
                </c:pt>
                <c:pt idx="160" formatCode="0.00">
                  <c:v>3.12</c:v>
                </c:pt>
                <c:pt idx="161" formatCode="0.00">
                  <c:v>3.29</c:v>
                </c:pt>
                <c:pt idx="162" formatCode="0.00">
                  <c:v>3.91</c:v>
                </c:pt>
                <c:pt idx="163" formatCode="0.00">
                  <c:v>4.8</c:v>
                </c:pt>
                <c:pt idx="164" formatCode="0.00">
                  <c:v>5.62</c:v>
                </c:pt>
                <c:pt idx="165" formatCode="0.00">
                  <c:v>6.41</c:v>
                </c:pt>
                <c:pt idx="166" formatCode="0.00">
                  <c:v>7.18</c:v>
                </c:pt>
                <c:pt idx="167" formatCode="0.00">
                  <c:v>7.94</c:v>
                </c:pt>
                <c:pt idx="168" formatCode="0.00">
                  <c:v>8.69</c:v>
                </c:pt>
                <c:pt idx="169" formatCode="0.00">
                  <c:v>9.44</c:v>
                </c:pt>
                <c:pt idx="170" formatCode="0.00">
                  <c:v>10.18</c:v>
                </c:pt>
                <c:pt idx="171" formatCode="0.00">
                  <c:v>13</c:v>
                </c:pt>
                <c:pt idx="172" formatCode="0.00">
                  <c:v>15.61</c:v>
                </c:pt>
                <c:pt idx="173" formatCode="0.00">
                  <c:v>18.12</c:v>
                </c:pt>
                <c:pt idx="174" formatCode="0.00">
                  <c:v>20.57</c:v>
                </c:pt>
                <c:pt idx="175" formatCode="0.00">
                  <c:v>23</c:v>
                </c:pt>
                <c:pt idx="176" formatCode="0.00">
                  <c:v>25.41</c:v>
                </c:pt>
                <c:pt idx="177" formatCode="0.00">
                  <c:v>34.35</c:v>
                </c:pt>
                <c:pt idx="178" formatCode="0.00">
                  <c:v>42.56</c:v>
                </c:pt>
                <c:pt idx="179" formatCode="0.00">
                  <c:v>50.42</c:v>
                </c:pt>
                <c:pt idx="180" formatCode="0.00">
                  <c:v>58.12</c:v>
                </c:pt>
                <c:pt idx="181" formatCode="0.00">
                  <c:v>65.739999999999995</c:v>
                </c:pt>
                <c:pt idx="182" formatCode="0.00">
                  <c:v>73.31</c:v>
                </c:pt>
                <c:pt idx="183" formatCode="0.00">
                  <c:v>80.88</c:v>
                </c:pt>
                <c:pt idx="184" formatCode="0.00">
                  <c:v>88.45</c:v>
                </c:pt>
                <c:pt idx="185" formatCode="0.00">
                  <c:v>96.03</c:v>
                </c:pt>
                <c:pt idx="186" formatCode="0.00">
                  <c:v>103.64</c:v>
                </c:pt>
                <c:pt idx="187" formatCode="0.00">
                  <c:v>111.26</c:v>
                </c:pt>
                <c:pt idx="188" formatCode="0.00">
                  <c:v>140.15</c:v>
                </c:pt>
                <c:pt idx="189" formatCode="0.00">
                  <c:v>180.86</c:v>
                </c:pt>
                <c:pt idx="190" formatCode="0.00">
                  <c:v>218.48</c:v>
                </c:pt>
                <c:pt idx="191" formatCode="0.00">
                  <c:v>254.37</c:v>
                </c:pt>
                <c:pt idx="192" formatCode="0.00">
                  <c:v>289.18</c:v>
                </c:pt>
                <c:pt idx="193" formatCode="0.00">
                  <c:v>323.22000000000003</c:v>
                </c:pt>
                <c:pt idx="194" formatCode="0.00">
                  <c:v>356.68</c:v>
                </c:pt>
                <c:pt idx="195" formatCode="0.00">
                  <c:v>389.65</c:v>
                </c:pt>
                <c:pt idx="196" formatCode="0.00">
                  <c:v>422.21</c:v>
                </c:pt>
                <c:pt idx="197" formatCode="0.00">
                  <c:v>542.63</c:v>
                </c:pt>
                <c:pt idx="198" formatCode="0.00">
                  <c:v>651.30999999999995</c:v>
                </c:pt>
                <c:pt idx="199" formatCode="0.00">
                  <c:v>752.85</c:v>
                </c:pt>
                <c:pt idx="200" formatCode="0.00">
                  <c:v>849.34</c:v>
                </c:pt>
                <c:pt idx="201" formatCode="0.00">
                  <c:v>941.95</c:v>
                </c:pt>
                <c:pt idx="202" formatCode="0.0">
                  <c:v>1030</c:v>
                </c:pt>
                <c:pt idx="203" formatCode="0.0">
                  <c:v>1350</c:v>
                </c:pt>
                <c:pt idx="204" formatCode="0.0">
                  <c:v>1630</c:v>
                </c:pt>
                <c:pt idx="205" formatCode="0.0">
                  <c:v>1880</c:v>
                </c:pt>
                <c:pt idx="206" formatCode="0.0">
                  <c:v>2120</c:v>
                </c:pt>
                <c:pt idx="207" formatCode="0.0">
                  <c:v>2340</c:v>
                </c:pt>
                <c:pt idx="208" formatCode="0.0">
                  <c:v>2510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B6-4BB2-A6C3-6694A313D176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srim129Xe_Al!$D$20:$D$228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srim129Xe_Al!$P$20:$P$228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3.0999999999999999E-3</c:v>
                </c:pt>
                <c:pt idx="31">
                  <c:v>3.0999999999999999E-3</c:v>
                </c:pt>
                <c:pt idx="32">
                  <c:v>3.3E-3</c:v>
                </c:pt>
                <c:pt idx="33">
                  <c:v>3.5999999999999999E-3</c:v>
                </c:pt>
                <c:pt idx="34">
                  <c:v>3.8E-3</c:v>
                </c:pt>
                <c:pt idx="35">
                  <c:v>4.0000000000000001E-3</c:v>
                </c:pt>
                <c:pt idx="36">
                  <c:v>4.2000000000000006E-3</c:v>
                </c:pt>
                <c:pt idx="37">
                  <c:v>4.3999999999999994E-3</c:v>
                </c:pt>
                <c:pt idx="38">
                  <c:v>4.5999999999999999E-3</c:v>
                </c:pt>
                <c:pt idx="39">
                  <c:v>4.7000000000000002E-3</c:v>
                </c:pt>
                <c:pt idx="40">
                  <c:v>4.8999999999999998E-3</c:v>
                </c:pt>
                <c:pt idx="41">
                  <c:v>5.3E-3</c:v>
                </c:pt>
                <c:pt idx="42">
                  <c:v>5.5999999999999999E-3</c:v>
                </c:pt>
                <c:pt idx="43">
                  <c:v>6.0000000000000001E-3</c:v>
                </c:pt>
                <c:pt idx="44">
                  <c:v>6.3E-3</c:v>
                </c:pt>
                <c:pt idx="45">
                  <c:v>6.6E-3</c:v>
                </c:pt>
                <c:pt idx="46">
                  <c:v>6.9000000000000008E-3</c:v>
                </c:pt>
                <c:pt idx="47">
                  <c:v>7.4999999999999997E-3</c:v>
                </c:pt>
                <c:pt idx="48">
                  <c:v>8.0999999999999996E-3</c:v>
                </c:pt>
                <c:pt idx="49">
                  <c:v>8.6999999999999994E-3</c:v>
                </c:pt>
                <c:pt idx="50">
                  <c:v>9.1999999999999998E-3</c:v>
                </c:pt>
                <c:pt idx="51">
                  <c:v>9.7999999999999997E-3</c:v>
                </c:pt>
                <c:pt idx="52">
                  <c:v>1.03E-2</c:v>
                </c:pt>
                <c:pt idx="53">
                  <c:v>1.0800000000000001E-2</c:v>
                </c:pt>
                <c:pt idx="54">
                  <c:v>1.14E-2</c:v>
                </c:pt>
                <c:pt idx="55">
                  <c:v>1.1899999999999999E-2</c:v>
                </c:pt>
                <c:pt idx="56">
                  <c:v>1.24E-2</c:v>
                </c:pt>
                <c:pt idx="57">
                  <c:v>1.29E-2</c:v>
                </c:pt>
                <c:pt idx="58">
                  <c:v>1.3900000000000001E-2</c:v>
                </c:pt>
                <c:pt idx="59">
                  <c:v>1.5099999999999999E-2</c:v>
                </c:pt>
                <c:pt idx="60">
                  <c:v>1.6300000000000002E-2</c:v>
                </c:pt>
                <c:pt idx="61">
                  <c:v>1.7499999999999998E-2</c:v>
                </c:pt>
                <c:pt idx="62">
                  <c:v>1.8599999999999998E-2</c:v>
                </c:pt>
                <c:pt idx="63">
                  <c:v>1.9700000000000002E-2</c:v>
                </c:pt>
                <c:pt idx="64">
                  <c:v>2.0899999999999998E-2</c:v>
                </c:pt>
                <c:pt idx="65">
                  <c:v>2.1999999999999999E-2</c:v>
                </c:pt>
                <c:pt idx="66">
                  <c:v>2.3100000000000002E-2</c:v>
                </c:pt>
                <c:pt idx="67">
                  <c:v>2.52E-2</c:v>
                </c:pt>
                <c:pt idx="68">
                  <c:v>2.7300000000000001E-2</c:v>
                </c:pt>
                <c:pt idx="69">
                  <c:v>2.9399999999999999E-2</c:v>
                </c:pt>
                <c:pt idx="70">
                  <c:v>3.15E-2</c:v>
                </c:pt>
                <c:pt idx="71">
                  <c:v>3.3600000000000005E-2</c:v>
                </c:pt>
                <c:pt idx="72">
                  <c:v>3.56E-2</c:v>
                </c:pt>
                <c:pt idx="73">
                  <c:v>3.9699999999999999E-2</c:v>
                </c:pt>
                <c:pt idx="74">
                  <c:v>4.3799999999999999E-2</c:v>
                </c:pt>
                <c:pt idx="75">
                  <c:v>4.7899999999999998E-2</c:v>
                </c:pt>
                <c:pt idx="76">
                  <c:v>5.1900000000000002E-2</c:v>
                </c:pt>
                <c:pt idx="77">
                  <c:v>5.6000000000000008E-2</c:v>
                </c:pt>
                <c:pt idx="78">
                  <c:v>0.06</c:v>
                </c:pt>
                <c:pt idx="79">
                  <c:v>6.4000000000000001E-2</c:v>
                </c:pt>
                <c:pt idx="80">
                  <c:v>6.8000000000000005E-2</c:v>
                </c:pt>
                <c:pt idx="81">
                  <c:v>7.1999999999999995E-2</c:v>
                </c:pt>
                <c:pt idx="82">
                  <c:v>7.5899999999999995E-2</c:v>
                </c:pt>
                <c:pt idx="83">
                  <c:v>7.980000000000001E-2</c:v>
                </c:pt>
                <c:pt idx="84">
                  <c:v>8.7599999999999997E-2</c:v>
                </c:pt>
                <c:pt idx="85">
                  <c:v>9.7000000000000003E-2</c:v>
                </c:pt>
                <c:pt idx="86">
                  <c:v>0.1062</c:v>
                </c:pt>
                <c:pt idx="87">
                  <c:v>0.1152</c:v>
                </c:pt>
                <c:pt idx="88">
                  <c:v>0.12379999999999999</c:v>
                </c:pt>
                <c:pt idx="89">
                  <c:v>0.13220000000000001</c:v>
                </c:pt>
                <c:pt idx="90">
                  <c:v>0.14030000000000001</c:v>
                </c:pt>
                <c:pt idx="91">
                  <c:v>0.1482</c:v>
                </c:pt>
                <c:pt idx="92">
                  <c:v>0.15579999999999999</c:v>
                </c:pt>
                <c:pt idx="93">
                  <c:v>0.17019999999999999</c:v>
                </c:pt>
                <c:pt idx="94">
                  <c:v>0.18380000000000002</c:v>
                </c:pt>
                <c:pt idx="95">
                  <c:v>0.1966</c:v>
                </c:pt>
                <c:pt idx="96">
                  <c:v>0.20859999999999998</c:v>
                </c:pt>
                <c:pt idx="97">
                  <c:v>0.21989999999999998</c:v>
                </c:pt>
                <c:pt idx="98">
                  <c:v>0.2306</c:v>
                </c:pt>
                <c:pt idx="99">
                  <c:v>0.25030000000000002</c:v>
                </c:pt>
                <c:pt idx="100">
                  <c:v>0.26819999999999999</c:v>
                </c:pt>
                <c:pt idx="101">
                  <c:v>0.28450000000000003</c:v>
                </c:pt>
                <c:pt idx="102">
                  <c:v>0.29930000000000001</c:v>
                </c:pt>
                <c:pt idx="103">
                  <c:v>0.31290000000000001</c:v>
                </c:pt>
                <c:pt idx="104">
                  <c:v>0.32540000000000002</c:v>
                </c:pt>
                <c:pt idx="105">
                  <c:v>0.33700000000000002</c:v>
                </c:pt>
                <c:pt idx="106">
                  <c:v>0.3478</c:v>
                </c:pt>
                <c:pt idx="107">
                  <c:v>0.35780000000000001</c:v>
                </c:pt>
                <c:pt idx="108">
                  <c:v>0.36709999999999998</c:v>
                </c:pt>
                <c:pt idx="109">
                  <c:v>0.37590000000000001</c:v>
                </c:pt>
                <c:pt idx="110">
                  <c:v>0.39169999999999999</c:v>
                </c:pt>
                <c:pt idx="111">
                  <c:v>0.40910000000000002</c:v>
                </c:pt>
                <c:pt idx="112">
                  <c:v>0.42420000000000002</c:v>
                </c:pt>
                <c:pt idx="113">
                  <c:v>0.43760000000000004</c:v>
                </c:pt>
                <c:pt idx="114">
                  <c:v>0.44950000000000001</c:v>
                </c:pt>
                <c:pt idx="115">
                  <c:v>0.46010000000000001</c:v>
                </c:pt>
                <c:pt idx="116">
                  <c:v>0.46980000000000005</c:v>
                </c:pt>
                <c:pt idx="117">
                  <c:v>0.47859999999999997</c:v>
                </c:pt>
                <c:pt idx="118">
                  <c:v>0.48670000000000002</c:v>
                </c:pt>
                <c:pt idx="119">
                  <c:v>0.50109999999999999</c:v>
                </c:pt>
                <c:pt idx="120">
                  <c:v>0.51360000000000006</c:v>
                </c:pt>
                <c:pt idx="121">
                  <c:v>0.52460000000000007</c:v>
                </c:pt>
                <c:pt idx="122">
                  <c:v>0.53439999999999999</c:v>
                </c:pt>
                <c:pt idx="123">
                  <c:v>0.54320000000000002</c:v>
                </c:pt>
                <c:pt idx="124">
                  <c:v>0.55119999999999991</c:v>
                </c:pt>
                <c:pt idx="125">
                  <c:v>0.56529999999999991</c:v>
                </c:pt>
                <c:pt idx="126">
                  <c:v>0.57740000000000002</c:v>
                </c:pt>
                <c:pt idx="127">
                  <c:v>0.58799999999999997</c:v>
                </c:pt>
                <c:pt idx="128">
                  <c:v>0.59749999999999992</c:v>
                </c:pt>
                <c:pt idx="129">
                  <c:v>0.60599999999999998</c:v>
                </c:pt>
                <c:pt idx="130">
                  <c:v>0.61369999999999991</c:v>
                </c:pt>
                <c:pt idx="131">
                  <c:v>0.62080000000000002</c:v>
                </c:pt>
                <c:pt idx="132">
                  <c:v>0.62739999999999996</c:v>
                </c:pt>
                <c:pt idx="133">
                  <c:v>0.63349999999999995</c:v>
                </c:pt>
                <c:pt idx="134">
                  <c:v>0.63919999999999999</c:v>
                </c:pt>
                <c:pt idx="135">
                  <c:v>0.64459999999999995</c:v>
                </c:pt>
                <c:pt idx="136">
                  <c:v>0.65449999999999997</c:v>
                </c:pt>
                <c:pt idx="137">
                  <c:v>0.66549999999999998</c:v>
                </c:pt>
                <c:pt idx="138">
                  <c:v>0.67549999999999999</c:v>
                </c:pt>
                <c:pt idx="139">
                  <c:v>0.68459999999999999</c:v>
                </c:pt>
                <c:pt idx="140">
                  <c:v>0.69299999999999995</c:v>
                </c:pt>
                <c:pt idx="141">
                  <c:v>0.70079999999999998</c:v>
                </c:pt>
                <c:pt idx="142">
                  <c:v>0.70830000000000004</c:v>
                </c:pt>
                <c:pt idx="143">
                  <c:v>0.71540000000000004</c:v>
                </c:pt>
                <c:pt idx="144">
                  <c:v>0.72220000000000006</c:v>
                </c:pt>
                <c:pt idx="145">
                  <c:v>0.73499999999999999</c:v>
                </c:pt>
                <c:pt idx="146">
                  <c:v>0.747</c:v>
                </c:pt>
                <c:pt idx="147">
                  <c:v>0.75849999999999995</c:v>
                </c:pt>
                <c:pt idx="148">
                  <c:v>0.76950000000000007</c:v>
                </c:pt>
                <c:pt idx="149">
                  <c:v>0.7802</c:v>
                </c:pt>
                <c:pt idx="150">
                  <c:v>0.79069999999999996</c:v>
                </c:pt>
                <c:pt idx="151">
                  <c:v>0.81099999999999994</c:v>
                </c:pt>
                <c:pt idx="152">
                  <c:v>0.83089999999999997</c:v>
                </c:pt>
                <c:pt idx="153">
                  <c:v>0.85070000000000001</c:v>
                </c:pt>
                <c:pt idx="154">
                  <c:v>0.87040000000000006</c:v>
                </c:pt>
                <c:pt idx="155">
                  <c:v>0.89019999999999988</c:v>
                </c:pt>
                <c:pt idx="156">
                  <c:v>0.9103</c:v>
                </c:pt>
                <c:pt idx="157">
                  <c:v>0.93059999999999987</c:v>
                </c:pt>
                <c:pt idx="158">
                  <c:v>0.95120000000000005</c:v>
                </c:pt>
                <c:pt idx="159">
                  <c:v>0.97219999999999995</c:v>
                </c:pt>
                <c:pt idx="160">
                  <c:v>0.99360000000000004</c:v>
                </c:pt>
                <c:pt idx="161" formatCode="0.00">
                  <c:v>1.02</c:v>
                </c:pt>
                <c:pt idx="162" formatCode="0.00">
                  <c:v>1.06</c:v>
                </c:pt>
                <c:pt idx="163" formatCode="0.00">
                  <c:v>1.1200000000000001</c:v>
                </c:pt>
                <c:pt idx="164" formatCode="0.00">
                  <c:v>1.18</c:v>
                </c:pt>
                <c:pt idx="165" formatCode="0.00">
                  <c:v>1.25</c:v>
                </c:pt>
                <c:pt idx="166" formatCode="0.00">
                  <c:v>1.32</c:v>
                </c:pt>
                <c:pt idx="167" formatCode="0.00">
                  <c:v>1.39</c:v>
                </c:pt>
                <c:pt idx="168" formatCode="0.00">
                  <c:v>1.46</c:v>
                </c:pt>
                <c:pt idx="169" formatCode="0.00">
                  <c:v>1.54</c:v>
                </c:pt>
                <c:pt idx="170" formatCode="0.00">
                  <c:v>1.63</c:v>
                </c:pt>
                <c:pt idx="171" formatCode="0.00">
                  <c:v>1.8</c:v>
                </c:pt>
                <c:pt idx="172" formatCode="0.00">
                  <c:v>1.99</c:v>
                </c:pt>
                <c:pt idx="173" formatCode="0.00">
                  <c:v>2.19</c:v>
                </c:pt>
                <c:pt idx="174" formatCode="0.00">
                  <c:v>2.4</c:v>
                </c:pt>
                <c:pt idx="175" formatCode="0.00">
                  <c:v>2.62</c:v>
                </c:pt>
                <c:pt idx="176" formatCode="0.00">
                  <c:v>2.86</c:v>
                </c:pt>
                <c:pt idx="177" formatCode="0.00">
                  <c:v>3.36</c:v>
                </c:pt>
                <c:pt idx="178" formatCode="0.00">
                  <c:v>3.89</c:v>
                </c:pt>
                <c:pt idx="179" formatCode="0.00">
                  <c:v>4.47</c:v>
                </c:pt>
                <c:pt idx="180" formatCode="0.00">
                  <c:v>5.08</c:v>
                </c:pt>
                <c:pt idx="181" formatCode="0.00">
                  <c:v>5.73</c:v>
                </c:pt>
                <c:pt idx="182" formatCode="0.00">
                  <c:v>6.41</c:v>
                </c:pt>
                <c:pt idx="183" formatCode="0.00">
                  <c:v>7.12</c:v>
                </c:pt>
                <c:pt idx="184" formatCode="0.00">
                  <c:v>7.85</c:v>
                </c:pt>
                <c:pt idx="185" formatCode="0.00">
                  <c:v>8.6199999999999992</c:v>
                </c:pt>
                <c:pt idx="186" formatCode="0.00">
                  <c:v>9.41</c:v>
                </c:pt>
                <c:pt idx="187" formatCode="0.00">
                  <c:v>10.23</c:v>
                </c:pt>
                <c:pt idx="188" formatCode="0.00">
                  <c:v>11.94</c:v>
                </c:pt>
                <c:pt idx="189" formatCode="0.00">
                  <c:v>14.21</c:v>
                </c:pt>
                <c:pt idx="190" formatCode="0.00">
                  <c:v>16.61</c:v>
                </c:pt>
                <c:pt idx="191" formatCode="0.00">
                  <c:v>19.12</c:v>
                </c:pt>
                <c:pt idx="192" formatCode="0.00">
                  <c:v>21.75</c:v>
                </c:pt>
                <c:pt idx="193" formatCode="0.00">
                  <c:v>24.48</c:v>
                </c:pt>
                <c:pt idx="194" formatCode="0.00">
                  <c:v>27.29</c:v>
                </c:pt>
                <c:pt idx="195" formatCode="0.00">
                  <c:v>30.19</c:v>
                </c:pt>
                <c:pt idx="196" formatCode="0.00">
                  <c:v>33.159999999999997</c:v>
                </c:pt>
                <c:pt idx="197" formatCode="0.00">
                  <c:v>39.299999999999997</c:v>
                </c:pt>
                <c:pt idx="198" formatCode="0.00">
                  <c:v>45.67</c:v>
                </c:pt>
                <c:pt idx="199" formatCode="0.00">
                  <c:v>52.22</c:v>
                </c:pt>
                <c:pt idx="200" formatCode="0.00">
                  <c:v>58.92</c:v>
                </c:pt>
                <c:pt idx="201" formatCode="0.00">
                  <c:v>65.739999999999995</c:v>
                </c:pt>
                <c:pt idx="202" formatCode="0.00">
                  <c:v>72.650000000000006</c:v>
                </c:pt>
                <c:pt idx="203" formatCode="0.00">
                  <c:v>86.7</c:v>
                </c:pt>
                <c:pt idx="204" formatCode="0.00">
                  <c:v>100.91</c:v>
                </c:pt>
                <c:pt idx="205" formatCode="0.00">
                  <c:v>115.19</c:v>
                </c:pt>
                <c:pt idx="206" formatCode="0.00">
                  <c:v>129.46</c:v>
                </c:pt>
                <c:pt idx="207" formatCode="0.00">
                  <c:v>143.66</c:v>
                </c:pt>
                <c:pt idx="208" formatCode="0.00">
                  <c:v>156.36000000000001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B6-4BB2-A6C3-6694A313D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87728"/>
        <c:axId val="555789296"/>
      </c:scatterChart>
      <c:valAx>
        <c:axId val="5557877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89296"/>
        <c:crosses val="autoZero"/>
        <c:crossBetween val="midCat"/>
        <c:majorUnit val="10"/>
      </c:valAx>
      <c:valAx>
        <c:axId val="5557892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877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srim129Xe_Au!$P$5</c:f>
          <c:strCache>
            <c:ptCount val="1"/>
            <c:pt idx="0">
              <c:v>srim129Xe_Au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srim129Xe_Au!$D$20:$D$228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srim129Xe_Au!$E$20:$E$228</c:f>
              <c:numCache>
                <c:formatCode>0.000E+00</c:formatCode>
                <c:ptCount val="209"/>
                <c:pt idx="0">
                  <c:v>2.2009999999999998E-2</c:v>
                </c:pt>
                <c:pt idx="1">
                  <c:v>2.2839999999999999E-2</c:v>
                </c:pt>
                <c:pt idx="2">
                  <c:v>2.3640000000000001E-2</c:v>
                </c:pt>
                <c:pt idx="3">
                  <c:v>2.4420000000000001E-2</c:v>
                </c:pt>
                <c:pt idx="4">
                  <c:v>2.5170000000000001E-2</c:v>
                </c:pt>
                <c:pt idx="5">
                  <c:v>2.5899999999999999E-2</c:v>
                </c:pt>
                <c:pt idx="6">
                  <c:v>2.7300000000000001E-2</c:v>
                </c:pt>
                <c:pt idx="7">
                  <c:v>2.896E-2</c:v>
                </c:pt>
                <c:pt idx="8">
                  <c:v>3.0519999999999999E-2</c:v>
                </c:pt>
                <c:pt idx="9">
                  <c:v>3.2009999999999997E-2</c:v>
                </c:pt>
                <c:pt idx="10">
                  <c:v>3.3439999999999998E-2</c:v>
                </c:pt>
                <c:pt idx="11">
                  <c:v>3.4799999999999998E-2</c:v>
                </c:pt>
                <c:pt idx="12">
                  <c:v>3.6110000000000003E-2</c:v>
                </c:pt>
                <c:pt idx="13">
                  <c:v>3.7379999999999997E-2</c:v>
                </c:pt>
                <c:pt idx="14">
                  <c:v>3.8609999999999998E-2</c:v>
                </c:pt>
                <c:pt idx="15">
                  <c:v>4.095E-2</c:v>
                </c:pt>
                <c:pt idx="16">
                  <c:v>4.3159999999999997E-2</c:v>
                </c:pt>
                <c:pt idx="17">
                  <c:v>4.5269999999999998E-2</c:v>
                </c:pt>
                <c:pt idx="18">
                  <c:v>4.7280000000000003E-2</c:v>
                </c:pt>
                <c:pt idx="19">
                  <c:v>4.922E-2</c:v>
                </c:pt>
                <c:pt idx="20">
                  <c:v>5.1069999999999997E-2</c:v>
                </c:pt>
                <c:pt idx="21">
                  <c:v>5.4600000000000003E-2</c:v>
                </c:pt>
                <c:pt idx="22">
                  <c:v>5.7910000000000003E-2</c:v>
                </c:pt>
                <c:pt idx="23">
                  <c:v>6.1039999999999997E-2</c:v>
                </c:pt>
                <c:pt idx="24">
                  <c:v>6.4019999999999994E-2</c:v>
                </c:pt>
                <c:pt idx="25">
                  <c:v>6.6869999999999999E-2</c:v>
                </c:pt>
                <c:pt idx="26">
                  <c:v>6.9599999999999995E-2</c:v>
                </c:pt>
                <c:pt idx="27">
                  <c:v>7.2230000000000003E-2</c:v>
                </c:pt>
                <c:pt idx="28">
                  <c:v>7.4759999999999993E-2</c:v>
                </c:pt>
                <c:pt idx="29">
                  <c:v>7.7219999999999997E-2</c:v>
                </c:pt>
                <c:pt idx="30">
                  <c:v>7.9589999999999994E-2</c:v>
                </c:pt>
                <c:pt idx="31">
                  <c:v>8.1900000000000001E-2</c:v>
                </c:pt>
                <c:pt idx="32">
                  <c:v>8.6330000000000004E-2</c:v>
                </c:pt>
                <c:pt idx="33">
                  <c:v>9.1569999999999999E-2</c:v>
                </c:pt>
                <c:pt idx="34">
                  <c:v>9.6519999999999995E-2</c:v>
                </c:pt>
                <c:pt idx="35">
                  <c:v>0.1012</c:v>
                </c:pt>
                <c:pt idx="36">
                  <c:v>0.1057</c:v>
                </c:pt>
                <c:pt idx="37">
                  <c:v>0.11</c:v>
                </c:pt>
                <c:pt idx="38">
                  <c:v>0.1142</c:v>
                </c:pt>
                <c:pt idx="39">
                  <c:v>0.1182</c:v>
                </c:pt>
                <c:pt idx="40">
                  <c:v>0.1221</c:v>
                </c:pt>
                <c:pt idx="41">
                  <c:v>0.1295</c:v>
                </c:pt>
                <c:pt idx="42">
                  <c:v>0.13650000000000001</c:v>
                </c:pt>
                <c:pt idx="43">
                  <c:v>0.14319999999999999</c:v>
                </c:pt>
                <c:pt idx="44">
                  <c:v>0.14949999999999999</c:v>
                </c:pt>
                <c:pt idx="45">
                  <c:v>0.15559999999999999</c:v>
                </c:pt>
                <c:pt idx="46">
                  <c:v>0.1615</c:v>
                </c:pt>
                <c:pt idx="47">
                  <c:v>0.17269999999999999</c:v>
                </c:pt>
                <c:pt idx="48">
                  <c:v>0.18310000000000001</c:v>
                </c:pt>
                <c:pt idx="49">
                  <c:v>0.193</c:v>
                </c:pt>
                <c:pt idx="50">
                  <c:v>0.20250000000000001</c:v>
                </c:pt>
                <c:pt idx="51">
                  <c:v>0.21149999999999999</c:v>
                </c:pt>
                <c:pt idx="52">
                  <c:v>0.22009999999999999</c:v>
                </c:pt>
                <c:pt idx="53">
                  <c:v>0.22839999999999999</c:v>
                </c:pt>
                <c:pt idx="54">
                  <c:v>0.2364</c:v>
                </c:pt>
                <c:pt idx="55">
                  <c:v>0.2442</c:v>
                </c:pt>
                <c:pt idx="56">
                  <c:v>0.25169999999999998</c:v>
                </c:pt>
                <c:pt idx="57">
                  <c:v>0.25900000000000001</c:v>
                </c:pt>
                <c:pt idx="58">
                  <c:v>0.27300000000000002</c:v>
                </c:pt>
                <c:pt idx="59">
                  <c:v>0.28960000000000002</c:v>
                </c:pt>
                <c:pt idx="60">
                  <c:v>0.30520000000000003</c:v>
                </c:pt>
                <c:pt idx="61">
                  <c:v>0.31680000000000003</c:v>
                </c:pt>
                <c:pt idx="62">
                  <c:v>0.3301</c:v>
                </c:pt>
                <c:pt idx="63">
                  <c:v>0.34520000000000001</c:v>
                </c:pt>
                <c:pt idx="64">
                  <c:v>0.3609</c:v>
                </c:pt>
                <c:pt idx="65">
                  <c:v>0.37630000000000002</c:v>
                </c:pt>
                <c:pt idx="66">
                  <c:v>0.39119999999999999</c:v>
                </c:pt>
                <c:pt idx="67">
                  <c:v>0.41849999999999998</c:v>
                </c:pt>
                <c:pt idx="68">
                  <c:v>0.44259999999999999</c:v>
                </c:pt>
                <c:pt idx="69">
                  <c:v>0.4642</c:v>
                </c:pt>
                <c:pt idx="70">
                  <c:v>0.48359999999999997</c:v>
                </c:pt>
                <c:pt idx="71">
                  <c:v>0.50160000000000005</c:v>
                </c:pt>
                <c:pt idx="72">
                  <c:v>0.51859999999999995</c:v>
                </c:pt>
                <c:pt idx="73">
                  <c:v>0.55079999999999996</c:v>
                </c:pt>
                <c:pt idx="74">
                  <c:v>0.58209999999999995</c:v>
                </c:pt>
                <c:pt idx="75">
                  <c:v>0.61360000000000003</c:v>
                </c:pt>
                <c:pt idx="76">
                  <c:v>0.64559999999999995</c:v>
                </c:pt>
                <c:pt idx="77">
                  <c:v>0.67830000000000001</c:v>
                </c:pt>
                <c:pt idx="78">
                  <c:v>0.71189999999999998</c:v>
                </c:pt>
                <c:pt idx="79">
                  <c:v>0.74619999999999997</c:v>
                </c:pt>
                <c:pt idx="80">
                  <c:v>0.78120000000000001</c:v>
                </c:pt>
                <c:pt idx="81">
                  <c:v>0.81669999999999998</c:v>
                </c:pt>
                <c:pt idx="82">
                  <c:v>0.85270000000000001</c:v>
                </c:pt>
                <c:pt idx="83">
                  <c:v>0.8891</c:v>
                </c:pt>
                <c:pt idx="84">
                  <c:v>0.96240000000000003</c:v>
                </c:pt>
                <c:pt idx="85">
                  <c:v>1.054</c:v>
                </c:pt>
                <c:pt idx="86">
                  <c:v>1.1459999999999999</c:v>
                </c:pt>
                <c:pt idx="87">
                  <c:v>1.236</c:v>
                </c:pt>
                <c:pt idx="88">
                  <c:v>1.325</c:v>
                </c:pt>
                <c:pt idx="89">
                  <c:v>1.4119999999999999</c:v>
                </c:pt>
                <c:pt idx="90">
                  <c:v>1.4970000000000001</c:v>
                </c:pt>
                <c:pt idx="91">
                  <c:v>1.58</c:v>
                </c:pt>
                <c:pt idx="92">
                  <c:v>1.66</c:v>
                </c:pt>
                <c:pt idx="93">
                  <c:v>1.8160000000000001</c:v>
                </c:pt>
                <c:pt idx="94">
                  <c:v>1.964</c:v>
                </c:pt>
                <c:pt idx="95">
                  <c:v>2.1070000000000002</c:v>
                </c:pt>
                <c:pt idx="96">
                  <c:v>2.2440000000000002</c:v>
                </c:pt>
                <c:pt idx="97">
                  <c:v>2.3780000000000001</c:v>
                </c:pt>
                <c:pt idx="98">
                  <c:v>2.508</c:v>
                </c:pt>
                <c:pt idx="99">
                  <c:v>2.7610000000000001</c:v>
                </c:pt>
                <c:pt idx="100">
                  <c:v>3.008</c:v>
                </c:pt>
                <c:pt idx="101">
                  <c:v>3.2519999999999998</c:v>
                </c:pt>
                <c:pt idx="102">
                  <c:v>3.4950000000000001</c:v>
                </c:pt>
                <c:pt idx="103">
                  <c:v>3.738</c:v>
                </c:pt>
                <c:pt idx="104">
                  <c:v>3.9820000000000002</c:v>
                </c:pt>
                <c:pt idx="105">
                  <c:v>4.2249999999999996</c:v>
                </c:pt>
                <c:pt idx="106">
                  <c:v>4.47</c:v>
                </c:pt>
                <c:pt idx="107">
                  <c:v>4.7140000000000004</c:v>
                </c:pt>
                <c:pt idx="108">
                  <c:v>4.9589999999999996</c:v>
                </c:pt>
                <c:pt idx="109">
                  <c:v>5.2039999999999997</c:v>
                </c:pt>
                <c:pt idx="110">
                  <c:v>5.6909999999999998</c:v>
                </c:pt>
                <c:pt idx="111">
                  <c:v>6.2930000000000001</c:v>
                </c:pt>
                <c:pt idx="112">
                  <c:v>6.8840000000000003</c:v>
                </c:pt>
                <c:pt idx="113">
                  <c:v>7.4610000000000003</c:v>
                </c:pt>
                <c:pt idx="114">
                  <c:v>8.0229999999999997</c:v>
                </c:pt>
                <c:pt idx="115">
                  <c:v>8.5679999999999996</c:v>
                </c:pt>
                <c:pt idx="116">
                  <c:v>9.0950000000000006</c:v>
                </c:pt>
                <c:pt idx="117">
                  <c:v>9.6050000000000004</c:v>
                </c:pt>
                <c:pt idx="118">
                  <c:v>10.1</c:v>
                </c:pt>
                <c:pt idx="119">
                  <c:v>11.03</c:v>
                </c:pt>
                <c:pt idx="120">
                  <c:v>11.91</c:v>
                </c:pt>
                <c:pt idx="121">
                  <c:v>12.72</c:v>
                </c:pt>
                <c:pt idx="122">
                  <c:v>13.48</c:v>
                </c:pt>
                <c:pt idx="123">
                  <c:v>14.2</c:v>
                </c:pt>
                <c:pt idx="124">
                  <c:v>14.87</c:v>
                </c:pt>
                <c:pt idx="125">
                  <c:v>16.09</c:v>
                </c:pt>
                <c:pt idx="126">
                  <c:v>17.18</c:v>
                </c:pt>
                <c:pt idx="127">
                  <c:v>18.16</c:v>
                </c:pt>
                <c:pt idx="128">
                  <c:v>19.04</c:v>
                </c:pt>
                <c:pt idx="129">
                  <c:v>19.829999999999998</c:v>
                </c:pt>
                <c:pt idx="130">
                  <c:v>20.56</c:v>
                </c:pt>
                <c:pt idx="131">
                  <c:v>21.22</c:v>
                </c:pt>
                <c:pt idx="132">
                  <c:v>21.82</c:v>
                </c:pt>
                <c:pt idx="133">
                  <c:v>22.38</c:v>
                </c:pt>
                <c:pt idx="134">
                  <c:v>22.89</c:v>
                </c:pt>
                <c:pt idx="135">
                  <c:v>23.37</c:v>
                </c:pt>
                <c:pt idx="136">
                  <c:v>24.22</c:v>
                </c:pt>
                <c:pt idx="137">
                  <c:v>25.13</c:v>
                </c:pt>
                <c:pt idx="138">
                  <c:v>25.9</c:v>
                </c:pt>
                <c:pt idx="139">
                  <c:v>26.66</c:v>
                </c:pt>
                <c:pt idx="140">
                  <c:v>27.26</c:v>
                </c:pt>
                <c:pt idx="141">
                  <c:v>27.72</c:v>
                </c:pt>
                <c:pt idx="142">
                  <c:v>28.14</c:v>
                </c:pt>
                <c:pt idx="143">
                  <c:v>28.5</c:v>
                </c:pt>
                <c:pt idx="144">
                  <c:v>28.81</c:v>
                </c:pt>
                <c:pt idx="145">
                  <c:v>29.32</c:v>
                </c:pt>
                <c:pt idx="146">
                  <c:v>29.7</c:v>
                </c:pt>
                <c:pt idx="147">
                  <c:v>29.99</c:v>
                </c:pt>
                <c:pt idx="148">
                  <c:v>30.21</c:v>
                </c:pt>
                <c:pt idx="149">
                  <c:v>30.37</c:v>
                </c:pt>
                <c:pt idx="150">
                  <c:v>30.48</c:v>
                </c:pt>
                <c:pt idx="151">
                  <c:v>30.59</c:v>
                </c:pt>
                <c:pt idx="152">
                  <c:v>30.58</c:v>
                </c:pt>
                <c:pt idx="153">
                  <c:v>30.47</c:v>
                </c:pt>
                <c:pt idx="154">
                  <c:v>30.29</c:v>
                </c:pt>
                <c:pt idx="155">
                  <c:v>30.05</c:v>
                </c:pt>
                <c:pt idx="156">
                  <c:v>29.76</c:v>
                </c:pt>
                <c:pt idx="157">
                  <c:v>29.43</c:v>
                </c:pt>
                <c:pt idx="158">
                  <c:v>29.07</c:v>
                </c:pt>
                <c:pt idx="159">
                  <c:v>28.69</c:v>
                </c:pt>
                <c:pt idx="160">
                  <c:v>28.28</c:v>
                </c:pt>
                <c:pt idx="161">
                  <c:v>27.87</c:v>
                </c:pt>
                <c:pt idx="162">
                  <c:v>27.01</c:v>
                </c:pt>
                <c:pt idx="163">
                  <c:v>25.93</c:v>
                </c:pt>
                <c:pt idx="164">
                  <c:v>24.88</c:v>
                </c:pt>
                <c:pt idx="165">
                  <c:v>23.87</c:v>
                </c:pt>
                <c:pt idx="166">
                  <c:v>22.93</c:v>
                </c:pt>
                <c:pt idx="167">
                  <c:v>22.07</c:v>
                </c:pt>
                <c:pt idx="168">
                  <c:v>21.3</c:v>
                </c:pt>
                <c:pt idx="169">
                  <c:v>20.62</c:v>
                </c:pt>
                <c:pt idx="170">
                  <c:v>19.98</c:v>
                </c:pt>
                <c:pt idx="171">
                  <c:v>18.79</c:v>
                </c:pt>
                <c:pt idx="172">
                  <c:v>17.75</c:v>
                </c:pt>
                <c:pt idx="173">
                  <c:v>16.829999999999998</c:v>
                </c:pt>
                <c:pt idx="174">
                  <c:v>16.02</c:v>
                </c:pt>
                <c:pt idx="175">
                  <c:v>15.3</c:v>
                </c:pt>
                <c:pt idx="176">
                  <c:v>14.65</c:v>
                </c:pt>
                <c:pt idx="177">
                  <c:v>13.52</c:v>
                </c:pt>
                <c:pt idx="178">
                  <c:v>12.59</c:v>
                </c:pt>
                <c:pt idx="179">
                  <c:v>11.81</c:v>
                </c:pt>
                <c:pt idx="180">
                  <c:v>11.14</c:v>
                </c:pt>
                <c:pt idx="181">
                  <c:v>10.56</c:v>
                </c:pt>
                <c:pt idx="182">
                  <c:v>10.050000000000001</c:v>
                </c:pt>
                <c:pt idx="183">
                  <c:v>9.6020000000000003</c:v>
                </c:pt>
                <c:pt idx="184">
                  <c:v>9.2050000000000001</c:v>
                </c:pt>
                <c:pt idx="185">
                  <c:v>8.85</c:v>
                </c:pt>
                <c:pt idx="186">
                  <c:v>8.5310000000000006</c:v>
                </c:pt>
                <c:pt idx="187">
                  <c:v>8.2420000000000009</c:v>
                </c:pt>
                <c:pt idx="188">
                  <c:v>7.7389999999999999</c:v>
                </c:pt>
                <c:pt idx="189">
                  <c:v>7.2169999999999996</c:v>
                </c:pt>
                <c:pt idx="190">
                  <c:v>6.7880000000000003</c:v>
                </c:pt>
                <c:pt idx="191">
                  <c:v>6.43</c:v>
                </c:pt>
                <c:pt idx="192">
                  <c:v>6.1260000000000003</c:v>
                </c:pt>
                <c:pt idx="193">
                  <c:v>5.8659999999999997</c:v>
                </c:pt>
                <c:pt idx="194">
                  <c:v>5.641</c:v>
                </c:pt>
                <c:pt idx="195">
                  <c:v>5.4450000000000003</c:v>
                </c:pt>
                <c:pt idx="196">
                  <c:v>5.2720000000000002</c:v>
                </c:pt>
                <c:pt idx="197">
                  <c:v>4.9820000000000002</c:v>
                </c:pt>
                <c:pt idx="198">
                  <c:v>4.7489999999999997</c:v>
                </c:pt>
                <c:pt idx="199">
                  <c:v>4.5579999999999998</c:v>
                </c:pt>
                <c:pt idx="200">
                  <c:v>4.4000000000000004</c:v>
                </c:pt>
                <c:pt idx="201">
                  <c:v>4.2670000000000003</c:v>
                </c:pt>
                <c:pt idx="202">
                  <c:v>4.1539999999999999</c:v>
                </c:pt>
                <c:pt idx="203">
                  <c:v>3.9740000000000002</c:v>
                </c:pt>
                <c:pt idx="204">
                  <c:v>3.8370000000000002</c:v>
                </c:pt>
                <c:pt idx="205">
                  <c:v>3.7320000000000002</c:v>
                </c:pt>
                <c:pt idx="206">
                  <c:v>3.65</c:v>
                </c:pt>
                <c:pt idx="207">
                  <c:v>3.585</c:v>
                </c:pt>
                <c:pt idx="208">
                  <c:v>3.5379999999999998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D-4642-B5F7-7D64818D9FD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srim129Xe_Au!$D$20:$D$228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srim129Xe_Au!$F$20:$F$228</c:f>
              <c:numCache>
                <c:formatCode>0.000E+00</c:formatCode>
                <c:ptCount val="209"/>
                <c:pt idx="0">
                  <c:v>0.49880000000000002</c:v>
                </c:pt>
                <c:pt idx="1">
                  <c:v>0.51870000000000005</c:v>
                </c:pt>
                <c:pt idx="2">
                  <c:v>0.53779999999999994</c:v>
                </c:pt>
                <c:pt idx="3">
                  <c:v>0.55620000000000003</c:v>
                </c:pt>
                <c:pt idx="4">
                  <c:v>0.57389999999999997</c:v>
                </c:pt>
                <c:pt idx="5">
                  <c:v>0.59099999999999997</c:v>
                </c:pt>
                <c:pt idx="6">
                  <c:v>0.62360000000000004</c:v>
                </c:pt>
                <c:pt idx="7">
                  <c:v>0.66180000000000005</c:v>
                </c:pt>
                <c:pt idx="8">
                  <c:v>0.69740000000000002</c:v>
                </c:pt>
                <c:pt idx="9">
                  <c:v>0.73089999999999999</c:v>
                </c:pt>
                <c:pt idx="10">
                  <c:v>0.76249999999999996</c:v>
                </c:pt>
                <c:pt idx="11">
                  <c:v>0.79239999999999999</c:v>
                </c:pt>
                <c:pt idx="12">
                  <c:v>0.82089999999999996</c:v>
                </c:pt>
                <c:pt idx="13">
                  <c:v>0.84809999999999997</c:v>
                </c:pt>
                <c:pt idx="14">
                  <c:v>0.87409999999999999</c:v>
                </c:pt>
                <c:pt idx="15">
                  <c:v>0.92300000000000004</c:v>
                </c:pt>
                <c:pt idx="16">
                  <c:v>0.96830000000000005</c:v>
                </c:pt>
                <c:pt idx="17">
                  <c:v>1.01</c:v>
                </c:pt>
                <c:pt idx="18">
                  <c:v>1.05</c:v>
                </c:pt>
                <c:pt idx="19">
                  <c:v>1.087</c:v>
                </c:pt>
                <c:pt idx="20">
                  <c:v>1.123</c:v>
                </c:pt>
                <c:pt idx="21">
                  <c:v>1.1879999999999999</c:v>
                </c:pt>
                <c:pt idx="22">
                  <c:v>1.2470000000000001</c:v>
                </c:pt>
                <c:pt idx="23">
                  <c:v>1.3009999999999999</c:v>
                </c:pt>
                <c:pt idx="24">
                  <c:v>1.3520000000000001</c:v>
                </c:pt>
                <c:pt idx="25">
                  <c:v>1.3979999999999999</c:v>
                </c:pt>
                <c:pt idx="26">
                  <c:v>1.4419999999999999</c:v>
                </c:pt>
                <c:pt idx="27">
                  <c:v>1.4830000000000001</c:v>
                </c:pt>
                <c:pt idx="28">
                  <c:v>1.5209999999999999</c:v>
                </c:pt>
                <c:pt idx="29">
                  <c:v>1.5580000000000001</c:v>
                </c:pt>
                <c:pt idx="30">
                  <c:v>1.5920000000000001</c:v>
                </c:pt>
                <c:pt idx="31">
                  <c:v>1.625</c:v>
                </c:pt>
                <c:pt idx="32">
                  <c:v>1.6859999999999999</c:v>
                </c:pt>
                <c:pt idx="33">
                  <c:v>1.754</c:v>
                </c:pt>
                <c:pt idx="34">
                  <c:v>1.8160000000000001</c:v>
                </c:pt>
                <c:pt idx="35">
                  <c:v>1.8720000000000001</c:v>
                </c:pt>
                <c:pt idx="36">
                  <c:v>1.9239999999999999</c:v>
                </c:pt>
                <c:pt idx="37">
                  <c:v>1.9710000000000001</c:v>
                </c:pt>
                <c:pt idx="38">
                  <c:v>2.0150000000000001</c:v>
                </c:pt>
                <c:pt idx="39">
                  <c:v>2.056</c:v>
                </c:pt>
                <c:pt idx="40">
                  <c:v>2.093</c:v>
                </c:pt>
                <c:pt idx="41">
                  <c:v>2.1619999999999999</c:v>
                </c:pt>
                <c:pt idx="42">
                  <c:v>2.2229999999999999</c:v>
                </c:pt>
                <c:pt idx="43">
                  <c:v>2.2770000000000001</c:v>
                </c:pt>
                <c:pt idx="44">
                  <c:v>2.3260000000000001</c:v>
                </c:pt>
                <c:pt idx="45">
                  <c:v>2.37</c:v>
                </c:pt>
                <c:pt idx="46">
                  <c:v>2.41</c:v>
                </c:pt>
                <c:pt idx="47">
                  <c:v>2.4809999999999999</c:v>
                </c:pt>
                <c:pt idx="48">
                  <c:v>2.54</c:v>
                </c:pt>
                <c:pt idx="49">
                  <c:v>2.5910000000000002</c:v>
                </c:pt>
                <c:pt idx="50">
                  <c:v>2.6349999999999998</c:v>
                </c:pt>
                <c:pt idx="51">
                  <c:v>2.6739999999999999</c:v>
                </c:pt>
                <c:pt idx="52">
                  <c:v>2.7069999999999999</c:v>
                </c:pt>
                <c:pt idx="53">
                  <c:v>2.7370000000000001</c:v>
                </c:pt>
                <c:pt idx="54">
                  <c:v>2.7629999999999999</c:v>
                </c:pt>
                <c:pt idx="55">
                  <c:v>2.786</c:v>
                </c:pt>
                <c:pt idx="56">
                  <c:v>2.8069999999999999</c:v>
                </c:pt>
                <c:pt idx="57">
                  <c:v>2.8250000000000002</c:v>
                </c:pt>
                <c:pt idx="58">
                  <c:v>2.855</c:v>
                </c:pt>
                <c:pt idx="59">
                  <c:v>2.8849999999999998</c:v>
                </c:pt>
                <c:pt idx="60">
                  <c:v>2.9060000000000001</c:v>
                </c:pt>
                <c:pt idx="61">
                  <c:v>2.9209999999999998</c:v>
                </c:pt>
                <c:pt idx="62">
                  <c:v>2.9319999999999999</c:v>
                </c:pt>
                <c:pt idx="63">
                  <c:v>2.9390000000000001</c:v>
                </c:pt>
                <c:pt idx="64">
                  <c:v>2.9420000000000002</c:v>
                </c:pt>
                <c:pt idx="65">
                  <c:v>2.9430000000000001</c:v>
                </c:pt>
                <c:pt idx="66">
                  <c:v>2.9420000000000002</c:v>
                </c:pt>
                <c:pt idx="67">
                  <c:v>2.9340000000000002</c:v>
                </c:pt>
                <c:pt idx="68">
                  <c:v>2.9209999999999998</c:v>
                </c:pt>
                <c:pt idx="69">
                  <c:v>2.9039999999999999</c:v>
                </c:pt>
                <c:pt idx="70">
                  <c:v>2.8849999999999998</c:v>
                </c:pt>
                <c:pt idx="71">
                  <c:v>2.8639999999999999</c:v>
                </c:pt>
                <c:pt idx="72">
                  <c:v>2.8410000000000002</c:v>
                </c:pt>
                <c:pt idx="73">
                  <c:v>2.7930000000000001</c:v>
                </c:pt>
                <c:pt idx="74">
                  <c:v>2.7440000000000002</c:v>
                </c:pt>
                <c:pt idx="75">
                  <c:v>2.694</c:v>
                </c:pt>
                <c:pt idx="76">
                  <c:v>2.645</c:v>
                </c:pt>
                <c:pt idx="77">
                  <c:v>2.597</c:v>
                </c:pt>
                <c:pt idx="78">
                  <c:v>2.5489999999999999</c:v>
                </c:pt>
                <c:pt idx="79">
                  <c:v>2.504</c:v>
                </c:pt>
                <c:pt idx="80">
                  <c:v>2.4590000000000001</c:v>
                </c:pt>
                <c:pt idx="81">
                  <c:v>2.4159999999999999</c:v>
                </c:pt>
                <c:pt idx="82">
                  <c:v>2.375</c:v>
                </c:pt>
                <c:pt idx="83">
                  <c:v>2.335</c:v>
                </c:pt>
                <c:pt idx="84">
                  <c:v>2.2589999999999999</c:v>
                </c:pt>
                <c:pt idx="85">
                  <c:v>2.1709999999999998</c:v>
                </c:pt>
                <c:pt idx="86">
                  <c:v>2.0910000000000002</c:v>
                </c:pt>
                <c:pt idx="87">
                  <c:v>2.0179999999999998</c:v>
                </c:pt>
                <c:pt idx="88">
                  <c:v>1.95</c:v>
                </c:pt>
                <c:pt idx="89">
                  <c:v>1.887</c:v>
                </c:pt>
                <c:pt idx="90">
                  <c:v>1.829</c:v>
                </c:pt>
                <c:pt idx="91">
                  <c:v>1.7749999999999999</c:v>
                </c:pt>
                <c:pt idx="92">
                  <c:v>1.724</c:v>
                </c:pt>
                <c:pt idx="93">
                  <c:v>1.633</c:v>
                </c:pt>
                <c:pt idx="94">
                  <c:v>1.552</c:v>
                </c:pt>
                <c:pt idx="95">
                  <c:v>1.48</c:v>
                </c:pt>
                <c:pt idx="96">
                  <c:v>1.4159999999999999</c:v>
                </c:pt>
                <c:pt idx="97">
                  <c:v>1.3580000000000001</c:v>
                </c:pt>
                <c:pt idx="98">
                  <c:v>1.3049999999999999</c:v>
                </c:pt>
                <c:pt idx="99">
                  <c:v>1.212</c:v>
                </c:pt>
                <c:pt idx="100">
                  <c:v>1.1339999999999999</c:v>
                </c:pt>
                <c:pt idx="101">
                  <c:v>1.0669999999999999</c:v>
                </c:pt>
                <c:pt idx="102">
                  <c:v>1.008</c:v>
                </c:pt>
                <c:pt idx="103">
                  <c:v>0.95609999999999995</c:v>
                </c:pt>
                <c:pt idx="104">
                  <c:v>0.91020000000000001</c:v>
                </c:pt>
                <c:pt idx="105">
                  <c:v>0.86909999999999998</c:v>
                </c:pt>
                <c:pt idx="106">
                  <c:v>0.83199999999999996</c:v>
                </c:pt>
                <c:pt idx="107">
                  <c:v>0.7984</c:v>
                </c:pt>
                <c:pt idx="108">
                  <c:v>0.76780000000000004</c:v>
                </c:pt>
                <c:pt idx="109">
                  <c:v>0.73970000000000002</c:v>
                </c:pt>
                <c:pt idx="110">
                  <c:v>0.69010000000000005</c:v>
                </c:pt>
                <c:pt idx="111">
                  <c:v>0.63780000000000003</c:v>
                </c:pt>
                <c:pt idx="112">
                  <c:v>0.59370000000000001</c:v>
                </c:pt>
                <c:pt idx="113">
                  <c:v>0.55600000000000005</c:v>
                </c:pt>
                <c:pt idx="114">
                  <c:v>0.52339999999999998</c:v>
                </c:pt>
                <c:pt idx="115">
                  <c:v>0.49480000000000002</c:v>
                </c:pt>
                <c:pt idx="116">
                  <c:v>0.46949999999999997</c:v>
                </c:pt>
                <c:pt idx="117">
                  <c:v>0.44690000000000002</c:v>
                </c:pt>
                <c:pt idx="118">
                  <c:v>0.42659999999999998</c:v>
                </c:pt>
                <c:pt idx="119">
                  <c:v>0.39169999999999999</c:v>
                </c:pt>
                <c:pt idx="120">
                  <c:v>0.36259999999999998</c:v>
                </c:pt>
                <c:pt idx="121">
                  <c:v>0.33800000000000002</c:v>
                </c:pt>
                <c:pt idx="122">
                  <c:v>0.31680000000000003</c:v>
                </c:pt>
                <c:pt idx="123">
                  <c:v>0.29830000000000001</c:v>
                </c:pt>
                <c:pt idx="124">
                  <c:v>0.28210000000000002</c:v>
                </c:pt>
                <c:pt idx="125">
                  <c:v>0.25490000000000002</c:v>
                </c:pt>
                <c:pt idx="126">
                  <c:v>0.2329</c:v>
                </c:pt>
                <c:pt idx="127">
                  <c:v>0.2147</c:v>
                </c:pt>
                <c:pt idx="128">
                  <c:v>0.1993</c:v>
                </c:pt>
                <c:pt idx="129">
                  <c:v>0.1862</c:v>
                </c:pt>
                <c:pt idx="130">
                  <c:v>0.1749</c:v>
                </c:pt>
                <c:pt idx="131">
                  <c:v>0.16500000000000001</c:v>
                </c:pt>
                <c:pt idx="132">
                  <c:v>0.15620000000000001</c:v>
                </c:pt>
                <c:pt idx="133">
                  <c:v>0.1484</c:v>
                </c:pt>
                <c:pt idx="134">
                  <c:v>0.1414</c:v>
                </c:pt>
                <c:pt idx="135">
                  <c:v>0.1351</c:v>
                </c:pt>
                <c:pt idx="136">
                  <c:v>0.1241</c:v>
                </c:pt>
                <c:pt idx="137">
                  <c:v>0.1128</c:v>
                </c:pt>
                <c:pt idx="138">
                  <c:v>0.1036</c:v>
                </c:pt>
                <c:pt idx="139">
                  <c:v>9.5860000000000001E-2</c:v>
                </c:pt>
                <c:pt idx="140">
                  <c:v>8.9270000000000002E-2</c:v>
                </c:pt>
                <c:pt idx="141">
                  <c:v>8.3599999999999994E-2</c:v>
                </c:pt>
                <c:pt idx="142">
                  <c:v>7.8649999999999998E-2</c:v>
                </c:pt>
                <c:pt idx="143">
                  <c:v>7.4300000000000005E-2</c:v>
                </c:pt>
                <c:pt idx="144">
                  <c:v>7.0430000000000006E-2</c:v>
                </c:pt>
                <c:pt idx="145">
                  <c:v>6.3869999999999996E-2</c:v>
                </c:pt>
                <c:pt idx="146">
                  <c:v>5.8500000000000003E-2</c:v>
                </c:pt>
                <c:pt idx="147">
                  <c:v>5.4019999999999999E-2</c:v>
                </c:pt>
                <c:pt idx="148">
                  <c:v>5.0220000000000001E-2</c:v>
                </c:pt>
                <c:pt idx="149">
                  <c:v>4.6949999999999999E-2</c:v>
                </c:pt>
                <c:pt idx="150">
                  <c:v>4.4110000000000003E-2</c:v>
                </c:pt>
                <c:pt idx="151">
                  <c:v>3.9399999999999998E-2</c:v>
                </c:pt>
                <c:pt idx="152">
                  <c:v>3.5659999999999997E-2</c:v>
                </c:pt>
                <c:pt idx="153">
                  <c:v>3.2599999999999997E-2</c:v>
                </c:pt>
                <c:pt idx="154">
                  <c:v>3.005E-2</c:v>
                </c:pt>
                <c:pt idx="155">
                  <c:v>2.7900000000000001E-2</c:v>
                </c:pt>
                <c:pt idx="156">
                  <c:v>2.605E-2</c:v>
                </c:pt>
                <c:pt idx="157">
                  <c:v>2.444E-2</c:v>
                </c:pt>
                <c:pt idx="158">
                  <c:v>2.3029999999999998E-2</c:v>
                </c:pt>
                <c:pt idx="159">
                  <c:v>2.179E-2</c:v>
                </c:pt>
                <c:pt idx="160">
                  <c:v>2.068E-2</c:v>
                </c:pt>
                <c:pt idx="161">
                  <c:v>1.968E-2</c:v>
                </c:pt>
                <c:pt idx="162">
                  <c:v>1.797E-2</c:v>
                </c:pt>
                <c:pt idx="163">
                  <c:v>1.6219999999999998E-2</c:v>
                </c:pt>
                <c:pt idx="164">
                  <c:v>1.4800000000000001E-2</c:v>
                </c:pt>
                <c:pt idx="165">
                  <c:v>1.362E-2</c:v>
                </c:pt>
                <c:pt idx="166">
                  <c:v>1.2630000000000001E-2</c:v>
                </c:pt>
                <c:pt idx="167">
                  <c:v>1.1769999999999999E-2</c:v>
                </c:pt>
                <c:pt idx="168">
                  <c:v>1.1039999999999999E-2</c:v>
                </c:pt>
                <c:pt idx="169">
                  <c:v>1.039E-2</c:v>
                </c:pt>
                <c:pt idx="170">
                  <c:v>9.8160000000000001E-3</c:v>
                </c:pt>
                <c:pt idx="171">
                  <c:v>8.8509999999999995E-3</c:v>
                </c:pt>
                <c:pt idx="172">
                  <c:v>8.0669999999999995E-3</c:v>
                </c:pt>
                <c:pt idx="173">
                  <c:v>7.4159999999999998E-3</c:v>
                </c:pt>
                <c:pt idx="174">
                  <c:v>6.868E-3</c:v>
                </c:pt>
                <c:pt idx="175">
                  <c:v>6.3990000000000002E-3</c:v>
                </c:pt>
                <c:pt idx="176">
                  <c:v>5.9919999999999999E-3</c:v>
                </c:pt>
                <c:pt idx="177">
                  <c:v>5.3229999999999996E-3</c:v>
                </c:pt>
                <c:pt idx="178">
                  <c:v>4.7939999999999997E-3</c:v>
                </c:pt>
                <c:pt idx="179">
                  <c:v>4.365E-3</c:v>
                </c:pt>
                <c:pt idx="180">
                  <c:v>4.0099999999999997E-3</c:v>
                </c:pt>
                <c:pt idx="181">
                  <c:v>3.7100000000000002E-3</c:v>
                </c:pt>
                <c:pt idx="182">
                  <c:v>3.454E-3</c:v>
                </c:pt>
                <c:pt idx="183">
                  <c:v>3.2330000000000002E-3</c:v>
                </c:pt>
                <c:pt idx="184">
                  <c:v>3.039E-3</c:v>
                </c:pt>
                <c:pt idx="185">
                  <c:v>2.869E-3</c:v>
                </c:pt>
                <c:pt idx="186">
                  <c:v>2.7169999999999998E-3</c:v>
                </c:pt>
                <c:pt idx="187">
                  <c:v>2.581E-3</c:v>
                </c:pt>
                <c:pt idx="188">
                  <c:v>2.3479999999999998E-3</c:v>
                </c:pt>
                <c:pt idx="189">
                  <c:v>2.1120000000000002E-3</c:v>
                </c:pt>
                <c:pt idx="190">
                  <c:v>1.921E-3</c:v>
                </c:pt>
                <c:pt idx="191">
                  <c:v>1.763E-3</c:v>
                </c:pt>
                <c:pt idx="192">
                  <c:v>1.6299999999999999E-3</c:v>
                </c:pt>
                <c:pt idx="193">
                  <c:v>1.516E-3</c:v>
                </c:pt>
                <c:pt idx="194">
                  <c:v>1.418E-3</c:v>
                </c:pt>
                <c:pt idx="195">
                  <c:v>1.3320000000000001E-3</c:v>
                </c:pt>
                <c:pt idx="196">
                  <c:v>1.2570000000000001E-3</c:v>
                </c:pt>
                <c:pt idx="197">
                  <c:v>1.1299999999999999E-3</c:v>
                </c:pt>
                <c:pt idx="198">
                  <c:v>1.0269999999999999E-3</c:v>
                </c:pt>
                <c:pt idx="199">
                  <c:v>9.4169999999999996E-4</c:v>
                </c:pt>
                <c:pt idx="200">
                  <c:v>8.7009999999999995E-4</c:v>
                </c:pt>
                <c:pt idx="201">
                  <c:v>8.0909999999999999E-4</c:v>
                </c:pt>
                <c:pt idx="202">
                  <c:v>7.5630000000000001E-4</c:v>
                </c:pt>
                <c:pt idx="203">
                  <c:v>6.6969999999999996E-4</c:v>
                </c:pt>
                <c:pt idx="204">
                  <c:v>6.0150000000000004E-4</c:v>
                </c:pt>
                <c:pt idx="205">
                  <c:v>5.4640000000000005E-4</c:v>
                </c:pt>
                <c:pt idx="206">
                  <c:v>5.0089999999999998E-4</c:v>
                </c:pt>
                <c:pt idx="207">
                  <c:v>4.6260000000000002E-4</c:v>
                </c:pt>
                <c:pt idx="208">
                  <c:v>4.3300000000000001E-4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D-4642-B5F7-7D64818D9FD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srim129Xe_Au!$D$20:$D$228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srim129Xe_Au!$G$20:$G$228</c:f>
              <c:numCache>
                <c:formatCode>0.000E+00</c:formatCode>
                <c:ptCount val="209"/>
                <c:pt idx="0">
                  <c:v>0.52081</c:v>
                </c:pt>
                <c:pt idx="1">
                  <c:v>0.54154000000000002</c:v>
                </c:pt>
                <c:pt idx="2">
                  <c:v>0.56143999999999994</c:v>
                </c:pt>
                <c:pt idx="3">
                  <c:v>0.58062000000000002</c:v>
                </c:pt>
                <c:pt idx="4">
                  <c:v>0.59906999999999999</c:v>
                </c:pt>
                <c:pt idx="5">
                  <c:v>0.6169</c:v>
                </c:pt>
                <c:pt idx="6">
                  <c:v>0.65090000000000003</c:v>
                </c:pt>
                <c:pt idx="7">
                  <c:v>0.69076000000000004</c:v>
                </c:pt>
                <c:pt idx="8">
                  <c:v>0.72792000000000001</c:v>
                </c:pt>
                <c:pt idx="9">
                  <c:v>0.76290999999999998</c:v>
                </c:pt>
                <c:pt idx="10">
                  <c:v>0.79593999999999998</c:v>
                </c:pt>
                <c:pt idx="11">
                  <c:v>0.82719999999999994</c:v>
                </c:pt>
                <c:pt idx="12">
                  <c:v>0.85700999999999994</c:v>
                </c:pt>
                <c:pt idx="13">
                  <c:v>0.88547999999999993</c:v>
                </c:pt>
                <c:pt idx="14">
                  <c:v>0.91271000000000002</c:v>
                </c:pt>
                <c:pt idx="15">
                  <c:v>0.96395000000000008</c:v>
                </c:pt>
                <c:pt idx="16">
                  <c:v>1.01146</c:v>
                </c:pt>
                <c:pt idx="17">
                  <c:v>1.0552699999999999</c:v>
                </c:pt>
                <c:pt idx="18">
                  <c:v>1.09728</c:v>
                </c:pt>
                <c:pt idx="19">
                  <c:v>1.13622</c:v>
                </c:pt>
                <c:pt idx="20">
                  <c:v>1.1740699999999999</c:v>
                </c:pt>
                <c:pt idx="21">
                  <c:v>1.2425999999999999</c:v>
                </c:pt>
                <c:pt idx="22">
                  <c:v>1.30491</c:v>
                </c:pt>
                <c:pt idx="23">
                  <c:v>1.3620399999999999</c:v>
                </c:pt>
                <c:pt idx="24">
                  <c:v>1.4160200000000001</c:v>
                </c:pt>
                <c:pt idx="25">
                  <c:v>1.4648699999999999</c:v>
                </c:pt>
                <c:pt idx="26">
                  <c:v>1.5116000000000001</c:v>
                </c:pt>
                <c:pt idx="27">
                  <c:v>1.5552300000000001</c:v>
                </c:pt>
                <c:pt idx="28">
                  <c:v>1.5957599999999998</c:v>
                </c:pt>
                <c:pt idx="29">
                  <c:v>1.6352200000000001</c:v>
                </c:pt>
                <c:pt idx="30">
                  <c:v>1.6715900000000001</c:v>
                </c:pt>
                <c:pt idx="31">
                  <c:v>1.7069000000000001</c:v>
                </c:pt>
                <c:pt idx="32">
                  <c:v>1.77233</c:v>
                </c:pt>
                <c:pt idx="33">
                  <c:v>1.8455699999999999</c:v>
                </c:pt>
                <c:pt idx="34">
                  <c:v>1.91252</c:v>
                </c:pt>
                <c:pt idx="35">
                  <c:v>1.9732000000000001</c:v>
                </c:pt>
                <c:pt idx="36">
                  <c:v>2.0297000000000001</c:v>
                </c:pt>
                <c:pt idx="37">
                  <c:v>2.081</c:v>
                </c:pt>
                <c:pt idx="38">
                  <c:v>2.1292</c:v>
                </c:pt>
                <c:pt idx="39">
                  <c:v>2.1741999999999999</c:v>
                </c:pt>
                <c:pt idx="40">
                  <c:v>2.2151000000000001</c:v>
                </c:pt>
                <c:pt idx="41">
                  <c:v>2.2915000000000001</c:v>
                </c:pt>
                <c:pt idx="42">
                  <c:v>2.3594999999999997</c:v>
                </c:pt>
                <c:pt idx="43">
                  <c:v>2.4202000000000004</c:v>
                </c:pt>
                <c:pt idx="44">
                  <c:v>2.4755000000000003</c:v>
                </c:pt>
                <c:pt idx="45">
                  <c:v>2.5256000000000003</c:v>
                </c:pt>
                <c:pt idx="46">
                  <c:v>2.5715000000000003</c:v>
                </c:pt>
                <c:pt idx="47">
                  <c:v>2.6536999999999997</c:v>
                </c:pt>
                <c:pt idx="48">
                  <c:v>2.7231000000000001</c:v>
                </c:pt>
                <c:pt idx="49">
                  <c:v>2.7840000000000003</c:v>
                </c:pt>
                <c:pt idx="50">
                  <c:v>2.8374999999999999</c:v>
                </c:pt>
                <c:pt idx="51">
                  <c:v>2.8855</c:v>
                </c:pt>
                <c:pt idx="52">
                  <c:v>2.9270999999999998</c:v>
                </c:pt>
                <c:pt idx="53">
                  <c:v>2.9654000000000003</c:v>
                </c:pt>
                <c:pt idx="54">
                  <c:v>2.9994000000000001</c:v>
                </c:pt>
                <c:pt idx="55">
                  <c:v>3.0302000000000002</c:v>
                </c:pt>
                <c:pt idx="56">
                  <c:v>3.0587</c:v>
                </c:pt>
                <c:pt idx="57">
                  <c:v>3.0840000000000001</c:v>
                </c:pt>
                <c:pt idx="58">
                  <c:v>3.1280000000000001</c:v>
                </c:pt>
                <c:pt idx="59">
                  <c:v>3.1745999999999999</c:v>
                </c:pt>
                <c:pt idx="60">
                  <c:v>3.2112000000000003</c:v>
                </c:pt>
                <c:pt idx="61">
                  <c:v>3.2378</c:v>
                </c:pt>
                <c:pt idx="62">
                  <c:v>3.2620999999999998</c:v>
                </c:pt>
                <c:pt idx="63">
                  <c:v>3.2842000000000002</c:v>
                </c:pt>
                <c:pt idx="64">
                  <c:v>3.3029000000000002</c:v>
                </c:pt>
                <c:pt idx="65">
                  <c:v>3.3193000000000001</c:v>
                </c:pt>
                <c:pt idx="66">
                  <c:v>3.3332000000000002</c:v>
                </c:pt>
                <c:pt idx="67">
                  <c:v>3.3525</c:v>
                </c:pt>
                <c:pt idx="68">
                  <c:v>3.3635999999999999</c:v>
                </c:pt>
                <c:pt idx="69">
                  <c:v>3.3681999999999999</c:v>
                </c:pt>
                <c:pt idx="70">
                  <c:v>3.3685999999999998</c:v>
                </c:pt>
                <c:pt idx="71">
                  <c:v>3.3655999999999997</c:v>
                </c:pt>
                <c:pt idx="72">
                  <c:v>3.3596000000000004</c:v>
                </c:pt>
                <c:pt idx="73">
                  <c:v>3.3437999999999999</c:v>
                </c:pt>
                <c:pt idx="74">
                  <c:v>3.3261000000000003</c:v>
                </c:pt>
                <c:pt idx="75">
                  <c:v>3.3075999999999999</c:v>
                </c:pt>
                <c:pt idx="76">
                  <c:v>3.2906</c:v>
                </c:pt>
                <c:pt idx="77">
                  <c:v>3.2753000000000001</c:v>
                </c:pt>
                <c:pt idx="78">
                  <c:v>3.2608999999999999</c:v>
                </c:pt>
                <c:pt idx="79">
                  <c:v>3.2502</c:v>
                </c:pt>
                <c:pt idx="80">
                  <c:v>3.2402000000000002</c:v>
                </c:pt>
                <c:pt idx="81">
                  <c:v>3.2326999999999999</c:v>
                </c:pt>
                <c:pt idx="82">
                  <c:v>3.2277</c:v>
                </c:pt>
                <c:pt idx="83">
                  <c:v>3.2241</c:v>
                </c:pt>
                <c:pt idx="84">
                  <c:v>3.2214</c:v>
                </c:pt>
                <c:pt idx="85">
                  <c:v>3.2249999999999996</c:v>
                </c:pt>
                <c:pt idx="86">
                  <c:v>3.2370000000000001</c:v>
                </c:pt>
                <c:pt idx="87">
                  <c:v>3.2539999999999996</c:v>
                </c:pt>
                <c:pt idx="88">
                  <c:v>3.2749999999999999</c:v>
                </c:pt>
                <c:pt idx="89">
                  <c:v>3.2989999999999999</c:v>
                </c:pt>
                <c:pt idx="90">
                  <c:v>3.3260000000000001</c:v>
                </c:pt>
                <c:pt idx="91">
                  <c:v>3.355</c:v>
                </c:pt>
                <c:pt idx="92">
                  <c:v>3.3839999999999999</c:v>
                </c:pt>
                <c:pt idx="93">
                  <c:v>3.4489999999999998</c:v>
                </c:pt>
                <c:pt idx="94">
                  <c:v>3.516</c:v>
                </c:pt>
                <c:pt idx="95">
                  <c:v>3.5870000000000002</c:v>
                </c:pt>
                <c:pt idx="96">
                  <c:v>3.66</c:v>
                </c:pt>
                <c:pt idx="97">
                  <c:v>3.7360000000000002</c:v>
                </c:pt>
                <c:pt idx="98">
                  <c:v>3.8129999999999997</c:v>
                </c:pt>
                <c:pt idx="99">
                  <c:v>3.9729999999999999</c:v>
                </c:pt>
                <c:pt idx="100">
                  <c:v>4.1419999999999995</c:v>
                </c:pt>
                <c:pt idx="101">
                  <c:v>4.319</c:v>
                </c:pt>
                <c:pt idx="102">
                  <c:v>4.5030000000000001</c:v>
                </c:pt>
                <c:pt idx="103">
                  <c:v>4.6940999999999997</c:v>
                </c:pt>
                <c:pt idx="104">
                  <c:v>4.8921999999999999</c:v>
                </c:pt>
                <c:pt idx="105">
                  <c:v>5.0940999999999992</c:v>
                </c:pt>
                <c:pt idx="106">
                  <c:v>5.3019999999999996</c:v>
                </c:pt>
                <c:pt idx="107">
                  <c:v>5.5124000000000004</c:v>
                </c:pt>
                <c:pt idx="108">
                  <c:v>5.7267999999999999</c:v>
                </c:pt>
                <c:pt idx="109">
                  <c:v>5.9436999999999998</c:v>
                </c:pt>
                <c:pt idx="110">
                  <c:v>6.3811</c:v>
                </c:pt>
                <c:pt idx="111">
                  <c:v>6.9308000000000005</c:v>
                </c:pt>
                <c:pt idx="112">
                  <c:v>7.4777000000000005</c:v>
                </c:pt>
                <c:pt idx="113">
                  <c:v>8.0169999999999995</c:v>
                </c:pt>
                <c:pt idx="114">
                  <c:v>8.5464000000000002</c:v>
                </c:pt>
                <c:pt idx="115">
                  <c:v>9.0627999999999993</c:v>
                </c:pt>
                <c:pt idx="116">
                  <c:v>9.5645000000000007</c:v>
                </c:pt>
                <c:pt idx="117">
                  <c:v>10.0519</c:v>
                </c:pt>
                <c:pt idx="118">
                  <c:v>10.5266</c:v>
                </c:pt>
                <c:pt idx="119">
                  <c:v>11.4217</c:v>
                </c:pt>
                <c:pt idx="120">
                  <c:v>12.272600000000001</c:v>
                </c:pt>
                <c:pt idx="121">
                  <c:v>13.058</c:v>
                </c:pt>
                <c:pt idx="122">
                  <c:v>13.796800000000001</c:v>
                </c:pt>
                <c:pt idx="123">
                  <c:v>14.498299999999999</c:v>
                </c:pt>
                <c:pt idx="124">
                  <c:v>15.152099999999999</c:v>
                </c:pt>
                <c:pt idx="125">
                  <c:v>16.344899999999999</c:v>
                </c:pt>
                <c:pt idx="126">
                  <c:v>17.4129</c:v>
                </c:pt>
                <c:pt idx="127">
                  <c:v>18.374700000000001</c:v>
                </c:pt>
                <c:pt idx="128">
                  <c:v>19.2393</c:v>
                </c:pt>
                <c:pt idx="129">
                  <c:v>20.016199999999998</c:v>
                </c:pt>
                <c:pt idx="130">
                  <c:v>20.7349</c:v>
                </c:pt>
                <c:pt idx="131">
                  <c:v>21.384999999999998</c:v>
                </c:pt>
                <c:pt idx="132">
                  <c:v>21.976199999999999</c:v>
                </c:pt>
                <c:pt idx="133">
                  <c:v>22.528399999999998</c:v>
                </c:pt>
                <c:pt idx="134">
                  <c:v>23.031400000000001</c:v>
                </c:pt>
                <c:pt idx="135">
                  <c:v>23.505100000000002</c:v>
                </c:pt>
                <c:pt idx="136">
                  <c:v>24.344099999999997</c:v>
                </c:pt>
                <c:pt idx="137">
                  <c:v>25.242799999999999</c:v>
                </c:pt>
                <c:pt idx="138">
                  <c:v>26.003599999999999</c:v>
                </c:pt>
                <c:pt idx="139">
                  <c:v>26.755859999999998</c:v>
                </c:pt>
                <c:pt idx="140">
                  <c:v>27.349270000000001</c:v>
                </c:pt>
                <c:pt idx="141">
                  <c:v>27.803599999999999</c:v>
                </c:pt>
                <c:pt idx="142">
                  <c:v>28.21865</c:v>
                </c:pt>
                <c:pt idx="143">
                  <c:v>28.574300000000001</c:v>
                </c:pt>
                <c:pt idx="144">
                  <c:v>28.88043</c:v>
                </c:pt>
                <c:pt idx="145">
                  <c:v>29.383870000000002</c:v>
                </c:pt>
                <c:pt idx="146">
                  <c:v>29.758499999999998</c:v>
                </c:pt>
                <c:pt idx="147">
                  <c:v>30.04402</c:v>
                </c:pt>
                <c:pt idx="148">
                  <c:v>30.26022</c:v>
                </c:pt>
                <c:pt idx="149">
                  <c:v>30.41695</c:v>
                </c:pt>
                <c:pt idx="150">
                  <c:v>30.52411</c:v>
                </c:pt>
                <c:pt idx="151">
                  <c:v>30.6294</c:v>
                </c:pt>
                <c:pt idx="152">
                  <c:v>30.615659999999998</c:v>
                </c:pt>
                <c:pt idx="153">
                  <c:v>30.502599999999997</c:v>
                </c:pt>
                <c:pt idx="154">
                  <c:v>30.320049999999998</c:v>
                </c:pt>
                <c:pt idx="155">
                  <c:v>30.0779</c:v>
                </c:pt>
                <c:pt idx="156">
                  <c:v>29.786050000000003</c:v>
                </c:pt>
                <c:pt idx="157">
                  <c:v>29.454439999999998</c:v>
                </c:pt>
                <c:pt idx="158">
                  <c:v>29.093029999999999</c:v>
                </c:pt>
                <c:pt idx="159">
                  <c:v>28.711790000000001</c:v>
                </c:pt>
                <c:pt idx="160">
                  <c:v>28.30068</c:v>
                </c:pt>
                <c:pt idx="161">
                  <c:v>27.889680000000002</c:v>
                </c:pt>
                <c:pt idx="162">
                  <c:v>27.02797</c:v>
                </c:pt>
                <c:pt idx="163">
                  <c:v>25.94622</c:v>
                </c:pt>
                <c:pt idx="164">
                  <c:v>24.8948</c:v>
                </c:pt>
                <c:pt idx="165">
                  <c:v>23.883620000000001</c:v>
                </c:pt>
                <c:pt idx="166">
                  <c:v>22.942630000000001</c:v>
                </c:pt>
                <c:pt idx="167">
                  <c:v>22.081769999999999</c:v>
                </c:pt>
                <c:pt idx="168">
                  <c:v>21.311040000000002</c:v>
                </c:pt>
                <c:pt idx="169">
                  <c:v>20.630390000000002</c:v>
                </c:pt>
                <c:pt idx="170">
                  <c:v>19.989816000000001</c:v>
                </c:pt>
                <c:pt idx="171">
                  <c:v>18.798850999999999</c:v>
                </c:pt>
                <c:pt idx="172">
                  <c:v>17.758067</c:v>
                </c:pt>
                <c:pt idx="173">
                  <c:v>16.837415999999997</c:v>
                </c:pt>
                <c:pt idx="174">
                  <c:v>16.026868</c:v>
                </c:pt>
                <c:pt idx="175">
                  <c:v>15.306399000000001</c:v>
                </c:pt>
                <c:pt idx="176">
                  <c:v>14.655992000000001</c:v>
                </c:pt>
                <c:pt idx="177">
                  <c:v>13.525323</c:v>
                </c:pt>
                <c:pt idx="178">
                  <c:v>12.594794</c:v>
                </c:pt>
                <c:pt idx="179">
                  <c:v>11.814365</c:v>
                </c:pt>
                <c:pt idx="180">
                  <c:v>11.14401</c:v>
                </c:pt>
                <c:pt idx="181">
                  <c:v>10.56371</c:v>
                </c:pt>
                <c:pt idx="182">
                  <c:v>10.053454</c:v>
                </c:pt>
                <c:pt idx="183">
                  <c:v>9.6052330000000001</c:v>
                </c:pt>
                <c:pt idx="184">
                  <c:v>9.2080389999999994</c:v>
                </c:pt>
                <c:pt idx="185">
                  <c:v>8.8528690000000001</c:v>
                </c:pt>
                <c:pt idx="186">
                  <c:v>8.5337170000000011</c:v>
                </c:pt>
                <c:pt idx="187">
                  <c:v>8.2445810000000002</c:v>
                </c:pt>
                <c:pt idx="188">
                  <c:v>7.7413479999999995</c:v>
                </c:pt>
                <c:pt idx="189">
                  <c:v>7.219112</c:v>
                </c:pt>
                <c:pt idx="190">
                  <c:v>6.7899210000000005</c:v>
                </c:pt>
                <c:pt idx="191">
                  <c:v>6.4317630000000001</c:v>
                </c:pt>
                <c:pt idx="192">
                  <c:v>6.1276299999999999</c:v>
                </c:pt>
                <c:pt idx="193">
                  <c:v>5.8675159999999993</c:v>
                </c:pt>
                <c:pt idx="194">
                  <c:v>5.6424180000000002</c:v>
                </c:pt>
                <c:pt idx="195">
                  <c:v>5.446332</c:v>
                </c:pt>
                <c:pt idx="196">
                  <c:v>5.2732570000000001</c:v>
                </c:pt>
                <c:pt idx="197">
                  <c:v>4.9831300000000001</c:v>
                </c:pt>
                <c:pt idx="198">
                  <c:v>4.7500269999999993</c:v>
                </c:pt>
                <c:pt idx="199">
                  <c:v>4.5589417000000001</c:v>
                </c:pt>
                <c:pt idx="200">
                  <c:v>4.4008701000000006</c:v>
                </c:pt>
                <c:pt idx="201">
                  <c:v>4.2678091</c:v>
                </c:pt>
                <c:pt idx="202">
                  <c:v>4.1547562999999998</c:v>
                </c:pt>
                <c:pt idx="203">
                  <c:v>3.9746697000000002</c:v>
                </c:pt>
                <c:pt idx="204">
                  <c:v>3.8376015000000003</c:v>
                </c:pt>
                <c:pt idx="205">
                  <c:v>3.7325464000000004</c:v>
                </c:pt>
                <c:pt idx="206">
                  <c:v>3.6505008999999999</c:v>
                </c:pt>
                <c:pt idx="207">
                  <c:v>3.5854626000000001</c:v>
                </c:pt>
                <c:pt idx="208">
                  <c:v>3.5384329999999999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FD-4642-B5F7-7D64818D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93216"/>
        <c:axId val="555795176"/>
      </c:scatterChart>
      <c:valAx>
        <c:axId val="5557932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95176"/>
        <c:crosses val="autoZero"/>
        <c:crossBetween val="midCat"/>
        <c:majorUnit val="10"/>
      </c:valAx>
      <c:valAx>
        <c:axId val="55579517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932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84788655153"/>
          <c:y val="0.5843240734311099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srim129Xe_Au!$P$5</c:f>
          <c:strCache>
            <c:ptCount val="1"/>
            <c:pt idx="0">
              <c:v>srim129Xe_Au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srim129Xe_Au!$D$20:$D$228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srim129Xe_Au!$J$20:$J$228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1.8E-3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3.0000000000000001E-3</c:v>
                </c:pt>
                <c:pt idx="24">
                  <c:v>3.2000000000000002E-3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3.5999999999999999E-3</c:v>
                </c:pt>
                <c:pt idx="28">
                  <c:v>3.8E-3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4.2000000000000006E-3</c:v>
                </c:pt>
                <c:pt idx="32">
                  <c:v>4.4999999999999997E-3</c:v>
                </c:pt>
                <c:pt idx="33">
                  <c:v>4.8000000000000004E-3</c:v>
                </c:pt>
                <c:pt idx="34">
                  <c:v>5.1999999999999998E-3</c:v>
                </c:pt>
                <c:pt idx="35">
                  <c:v>5.4999999999999997E-3</c:v>
                </c:pt>
                <c:pt idx="36">
                  <c:v>5.8000000000000005E-3</c:v>
                </c:pt>
                <c:pt idx="37">
                  <c:v>6.0999999999999995E-3</c:v>
                </c:pt>
                <c:pt idx="38">
                  <c:v>6.4000000000000003E-3</c:v>
                </c:pt>
                <c:pt idx="39">
                  <c:v>6.7000000000000002E-3</c:v>
                </c:pt>
                <c:pt idx="40">
                  <c:v>7.000000000000001E-3</c:v>
                </c:pt>
                <c:pt idx="41">
                  <c:v>7.6E-3</c:v>
                </c:pt>
                <c:pt idx="42">
                  <c:v>8.0999999999999996E-3</c:v>
                </c:pt>
                <c:pt idx="43">
                  <c:v>8.6999999999999994E-3</c:v>
                </c:pt>
                <c:pt idx="44">
                  <c:v>9.1999999999999998E-3</c:v>
                </c:pt>
                <c:pt idx="45">
                  <c:v>9.7000000000000003E-3</c:v>
                </c:pt>
                <c:pt idx="46">
                  <c:v>1.03E-2</c:v>
                </c:pt>
                <c:pt idx="47">
                  <c:v>1.1300000000000001E-2</c:v>
                </c:pt>
                <c:pt idx="48">
                  <c:v>1.23E-2</c:v>
                </c:pt>
                <c:pt idx="49">
                  <c:v>1.3300000000000001E-2</c:v>
                </c:pt>
                <c:pt idx="50">
                  <c:v>1.4299999999999998E-2</c:v>
                </c:pt>
                <c:pt idx="51">
                  <c:v>1.5299999999999999E-2</c:v>
                </c:pt>
                <c:pt idx="52">
                  <c:v>1.6300000000000002E-2</c:v>
                </c:pt>
                <c:pt idx="53">
                  <c:v>1.72E-2</c:v>
                </c:pt>
                <c:pt idx="54">
                  <c:v>1.8200000000000001E-2</c:v>
                </c:pt>
                <c:pt idx="55">
                  <c:v>1.9099999999999999E-2</c:v>
                </c:pt>
                <c:pt idx="56">
                  <c:v>2.01E-2</c:v>
                </c:pt>
                <c:pt idx="57">
                  <c:v>2.0999999999999998E-2</c:v>
                </c:pt>
                <c:pt idx="58">
                  <c:v>2.29E-2</c:v>
                </c:pt>
                <c:pt idx="59">
                  <c:v>2.53E-2</c:v>
                </c:pt>
                <c:pt idx="60">
                  <c:v>2.7600000000000003E-2</c:v>
                </c:pt>
                <c:pt idx="61">
                  <c:v>2.9899999999999999E-2</c:v>
                </c:pt>
                <c:pt idx="62">
                  <c:v>3.2300000000000002E-2</c:v>
                </c:pt>
                <c:pt idx="63">
                  <c:v>3.4599999999999999E-2</c:v>
                </c:pt>
                <c:pt idx="64">
                  <c:v>3.6999999999999998E-2</c:v>
                </c:pt>
                <c:pt idx="65">
                  <c:v>3.9300000000000002E-2</c:v>
                </c:pt>
                <c:pt idx="66">
                  <c:v>4.1700000000000001E-2</c:v>
                </c:pt>
                <c:pt idx="67">
                  <c:v>4.6400000000000004E-2</c:v>
                </c:pt>
                <c:pt idx="68">
                  <c:v>5.11E-2</c:v>
                </c:pt>
                <c:pt idx="69">
                  <c:v>5.5900000000000005E-2</c:v>
                </c:pt>
                <c:pt idx="70">
                  <c:v>6.0699999999999997E-2</c:v>
                </c:pt>
                <c:pt idx="71">
                  <c:v>6.5600000000000006E-2</c:v>
                </c:pt>
                <c:pt idx="72">
                  <c:v>7.0499999999999993E-2</c:v>
                </c:pt>
                <c:pt idx="73">
                  <c:v>8.0399999999999999E-2</c:v>
                </c:pt>
                <c:pt idx="74">
                  <c:v>9.0499999999999997E-2</c:v>
                </c:pt>
                <c:pt idx="75">
                  <c:v>0.1008</c:v>
                </c:pt>
                <c:pt idx="76">
                  <c:v>0.11120000000000001</c:v>
                </c:pt>
                <c:pt idx="77">
                  <c:v>0.1217</c:v>
                </c:pt>
                <c:pt idx="78">
                  <c:v>0.13240000000000002</c:v>
                </c:pt>
                <c:pt idx="79">
                  <c:v>0.14319999999999999</c:v>
                </c:pt>
                <c:pt idx="80">
                  <c:v>0.15409999999999999</c:v>
                </c:pt>
                <c:pt idx="81">
                  <c:v>0.1651</c:v>
                </c:pt>
                <c:pt idx="82">
                  <c:v>0.1762</c:v>
                </c:pt>
                <c:pt idx="83">
                  <c:v>0.18729999999999999</c:v>
                </c:pt>
                <c:pt idx="84">
                  <c:v>0.20979999999999999</c:v>
                </c:pt>
                <c:pt idx="85">
                  <c:v>0.23830000000000001</c:v>
                </c:pt>
                <c:pt idx="86">
                  <c:v>0.26690000000000003</c:v>
                </c:pt>
                <c:pt idx="87">
                  <c:v>0.29580000000000001</c:v>
                </c:pt>
                <c:pt idx="88">
                  <c:v>0.32469999999999999</c:v>
                </c:pt>
                <c:pt idx="89">
                  <c:v>0.35360000000000003</c:v>
                </c:pt>
                <c:pt idx="90">
                  <c:v>0.3826</c:v>
                </c:pt>
                <c:pt idx="91">
                  <c:v>0.41159999999999997</c:v>
                </c:pt>
                <c:pt idx="92">
                  <c:v>0.4405</c:v>
                </c:pt>
                <c:pt idx="93">
                  <c:v>0.49820000000000003</c:v>
                </c:pt>
                <c:pt idx="94">
                  <c:v>0.55549999999999999</c:v>
                </c:pt>
                <c:pt idx="95">
                  <c:v>0.61239999999999994</c:v>
                </c:pt>
                <c:pt idx="96">
                  <c:v>0.66870000000000007</c:v>
                </c:pt>
                <c:pt idx="97">
                  <c:v>0.72439999999999993</c:v>
                </c:pt>
                <c:pt idx="98">
                  <c:v>0.77949999999999997</c:v>
                </c:pt>
                <c:pt idx="99">
                  <c:v>0.88780000000000003</c:v>
                </c:pt>
                <c:pt idx="100">
                  <c:v>0.99309999999999987</c:v>
                </c:pt>
                <c:pt idx="101" formatCode="0.00">
                  <c:v>1.1000000000000001</c:v>
                </c:pt>
                <c:pt idx="102" formatCode="0.00">
                  <c:v>1.19</c:v>
                </c:pt>
                <c:pt idx="103" formatCode="0.00">
                  <c:v>1.29</c:v>
                </c:pt>
                <c:pt idx="104" formatCode="0.00">
                  <c:v>1.38</c:v>
                </c:pt>
                <c:pt idx="105" formatCode="0.00">
                  <c:v>1.47</c:v>
                </c:pt>
                <c:pt idx="106" formatCode="0.00">
                  <c:v>1.56</c:v>
                </c:pt>
                <c:pt idx="107" formatCode="0.00">
                  <c:v>1.65</c:v>
                </c:pt>
                <c:pt idx="108" formatCode="0.00">
                  <c:v>1.73</c:v>
                </c:pt>
                <c:pt idx="109" formatCode="0.00">
                  <c:v>1.81</c:v>
                </c:pt>
                <c:pt idx="110" formatCode="0.00">
                  <c:v>1.96</c:v>
                </c:pt>
                <c:pt idx="111" formatCode="0.00">
                  <c:v>2.14</c:v>
                </c:pt>
                <c:pt idx="112" formatCode="0.00">
                  <c:v>2.2999999999999998</c:v>
                </c:pt>
                <c:pt idx="113" formatCode="0.00">
                  <c:v>2.4500000000000002</c:v>
                </c:pt>
                <c:pt idx="114" formatCode="0.00">
                  <c:v>2.6</c:v>
                </c:pt>
                <c:pt idx="115" formatCode="0.00">
                  <c:v>2.74</c:v>
                </c:pt>
                <c:pt idx="116" formatCode="0.00">
                  <c:v>2.87</c:v>
                </c:pt>
                <c:pt idx="117" formatCode="0.00">
                  <c:v>2.99</c:v>
                </c:pt>
                <c:pt idx="118" formatCode="0.00">
                  <c:v>3.11</c:v>
                </c:pt>
                <c:pt idx="119" formatCode="0.00">
                  <c:v>3.34</c:v>
                </c:pt>
                <c:pt idx="120" formatCode="0.00">
                  <c:v>3.55</c:v>
                </c:pt>
                <c:pt idx="121" formatCode="0.00">
                  <c:v>3.75</c:v>
                </c:pt>
                <c:pt idx="122" formatCode="0.00">
                  <c:v>3.93</c:v>
                </c:pt>
                <c:pt idx="123" formatCode="0.00">
                  <c:v>4.1100000000000003</c:v>
                </c:pt>
                <c:pt idx="124" formatCode="0.00">
                  <c:v>4.28</c:v>
                </c:pt>
                <c:pt idx="125" formatCode="0.00">
                  <c:v>4.5999999999999996</c:v>
                </c:pt>
                <c:pt idx="126" formatCode="0.00">
                  <c:v>4.9000000000000004</c:v>
                </c:pt>
                <c:pt idx="127" formatCode="0.00">
                  <c:v>5.19</c:v>
                </c:pt>
                <c:pt idx="128" formatCode="0.00">
                  <c:v>5.46</c:v>
                </c:pt>
                <c:pt idx="129" formatCode="0.00">
                  <c:v>5.72</c:v>
                </c:pt>
                <c:pt idx="130" formatCode="0.00">
                  <c:v>5.97</c:v>
                </c:pt>
                <c:pt idx="131" formatCode="0.00">
                  <c:v>6.21</c:v>
                </c:pt>
                <c:pt idx="132" formatCode="0.00">
                  <c:v>6.45</c:v>
                </c:pt>
                <c:pt idx="133" formatCode="0.00">
                  <c:v>6.68</c:v>
                </c:pt>
                <c:pt idx="134" formatCode="0.00">
                  <c:v>6.9</c:v>
                </c:pt>
                <c:pt idx="135" formatCode="0.00">
                  <c:v>7.12</c:v>
                </c:pt>
                <c:pt idx="136" formatCode="0.00">
                  <c:v>7.55</c:v>
                </c:pt>
                <c:pt idx="137" formatCode="0.00">
                  <c:v>8.07</c:v>
                </c:pt>
                <c:pt idx="138" formatCode="0.00">
                  <c:v>8.57</c:v>
                </c:pt>
                <c:pt idx="139" formatCode="0.00">
                  <c:v>9.06</c:v>
                </c:pt>
                <c:pt idx="140" formatCode="0.00">
                  <c:v>9.5399999999999991</c:v>
                </c:pt>
                <c:pt idx="141" formatCode="0.00">
                  <c:v>10.01</c:v>
                </c:pt>
                <c:pt idx="142" formatCode="0.00">
                  <c:v>10.47</c:v>
                </c:pt>
                <c:pt idx="143" formatCode="0.00">
                  <c:v>10.92</c:v>
                </c:pt>
                <c:pt idx="144" formatCode="0.00">
                  <c:v>11.37</c:v>
                </c:pt>
                <c:pt idx="145" formatCode="0.00">
                  <c:v>12.26</c:v>
                </c:pt>
                <c:pt idx="146" formatCode="0.00">
                  <c:v>13.13</c:v>
                </c:pt>
                <c:pt idx="147" formatCode="0.00">
                  <c:v>13.99</c:v>
                </c:pt>
                <c:pt idx="148" formatCode="0.00">
                  <c:v>14.85</c:v>
                </c:pt>
                <c:pt idx="149" formatCode="0.00">
                  <c:v>15.7</c:v>
                </c:pt>
                <c:pt idx="150" formatCode="0.00">
                  <c:v>16.55</c:v>
                </c:pt>
                <c:pt idx="151" formatCode="0.00">
                  <c:v>18.239999999999998</c:v>
                </c:pt>
                <c:pt idx="152" formatCode="0.00">
                  <c:v>19.93</c:v>
                </c:pt>
                <c:pt idx="153" formatCode="0.00">
                  <c:v>21.62</c:v>
                </c:pt>
                <c:pt idx="154" formatCode="0.00">
                  <c:v>23.33</c:v>
                </c:pt>
                <c:pt idx="155" formatCode="0.00">
                  <c:v>25.04</c:v>
                </c:pt>
                <c:pt idx="156" formatCode="0.00">
                  <c:v>26.77</c:v>
                </c:pt>
                <c:pt idx="157" formatCode="0.00">
                  <c:v>28.51</c:v>
                </c:pt>
                <c:pt idx="158" formatCode="0.00">
                  <c:v>30.28</c:v>
                </c:pt>
                <c:pt idx="159" formatCode="0.00">
                  <c:v>32.07</c:v>
                </c:pt>
                <c:pt idx="160" formatCode="0.00">
                  <c:v>33.89</c:v>
                </c:pt>
                <c:pt idx="161" formatCode="0.00">
                  <c:v>35.729999999999997</c:v>
                </c:pt>
                <c:pt idx="162" formatCode="0.00">
                  <c:v>39.5</c:v>
                </c:pt>
                <c:pt idx="163" formatCode="0.00">
                  <c:v>44.39</c:v>
                </c:pt>
                <c:pt idx="164" formatCode="0.00">
                  <c:v>49.48</c:v>
                </c:pt>
                <c:pt idx="165" formatCode="0.00">
                  <c:v>54.79</c:v>
                </c:pt>
                <c:pt idx="166" formatCode="0.00">
                  <c:v>60.32</c:v>
                </c:pt>
                <c:pt idx="167" formatCode="0.00">
                  <c:v>66.069999999999993</c:v>
                </c:pt>
                <c:pt idx="168" formatCode="0.00">
                  <c:v>72.040000000000006</c:v>
                </c:pt>
                <c:pt idx="169" formatCode="0.00">
                  <c:v>78.209999999999994</c:v>
                </c:pt>
                <c:pt idx="170" formatCode="0.00">
                  <c:v>84.59</c:v>
                </c:pt>
                <c:pt idx="171" formatCode="0.00">
                  <c:v>97.95</c:v>
                </c:pt>
                <c:pt idx="172" formatCode="0.00">
                  <c:v>112.12</c:v>
                </c:pt>
                <c:pt idx="173" formatCode="0.00">
                  <c:v>127.09</c:v>
                </c:pt>
                <c:pt idx="174" formatCode="0.00">
                  <c:v>142.85</c:v>
                </c:pt>
                <c:pt idx="175" formatCode="0.00">
                  <c:v>159.38999999999999</c:v>
                </c:pt>
                <c:pt idx="176" formatCode="0.00">
                  <c:v>176.68</c:v>
                </c:pt>
                <c:pt idx="177" formatCode="0.00">
                  <c:v>213.47</c:v>
                </c:pt>
                <c:pt idx="178" formatCode="0.00">
                  <c:v>253.15</c:v>
                </c:pt>
                <c:pt idx="179" formatCode="0.00">
                  <c:v>295.60000000000002</c:v>
                </c:pt>
                <c:pt idx="180" formatCode="0.00">
                  <c:v>340.75</c:v>
                </c:pt>
                <c:pt idx="181" formatCode="0.00">
                  <c:v>388.5</c:v>
                </c:pt>
                <c:pt idx="182" formatCode="0.00">
                  <c:v>438.77</c:v>
                </c:pt>
                <c:pt idx="183" formatCode="0.00">
                  <c:v>491.47</c:v>
                </c:pt>
                <c:pt idx="184" formatCode="0.00">
                  <c:v>546.54</c:v>
                </c:pt>
                <c:pt idx="185" formatCode="0.00">
                  <c:v>603.91</c:v>
                </c:pt>
                <c:pt idx="186" formatCode="0.00">
                  <c:v>663.49</c:v>
                </c:pt>
                <c:pt idx="187" formatCode="0.00">
                  <c:v>725.24</c:v>
                </c:pt>
                <c:pt idx="188" formatCode="0.00">
                  <c:v>854.92</c:v>
                </c:pt>
                <c:pt idx="189" formatCode="0.0">
                  <c:v>1030</c:v>
                </c:pt>
                <c:pt idx="190" formatCode="0.0">
                  <c:v>1210</c:v>
                </c:pt>
                <c:pt idx="191" formatCode="0.0">
                  <c:v>1410</c:v>
                </c:pt>
                <c:pt idx="192" formatCode="0.0">
                  <c:v>1620</c:v>
                </c:pt>
                <c:pt idx="193" formatCode="0.0">
                  <c:v>1830</c:v>
                </c:pt>
                <c:pt idx="194" formatCode="0.0">
                  <c:v>2060</c:v>
                </c:pt>
                <c:pt idx="195" formatCode="0.0">
                  <c:v>2290</c:v>
                </c:pt>
                <c:pt idx="196" formatCode="0.0">
                  <c:v>2530</c:v>
                </c:pt>
                <c:pt idx="197" formatCode="0.0">
                  <c:v>3040</c:v>
                </c:pt>
                <c:pt idx="198" formatCode="0.0">
                  <c:v>3570</c:v>
                </c:pt>
                <c:pt idx="199" formatCode="0.0">
                  <c:v>4130</c:v>
                </c:pt>
                <c:pt idx="200" formatCode="0.0">
                  <c:v>4700</c:v>
                </c:pt>
                <c:pt idx="201" formatCode="0.0">
                  <c:v>5300</c:v>
                </c:pt>
                <c:pt idx="202" formatCode="0.0">
                  <c:v>5920</c:v>
                </c:pt>
                <c:pt idx="203" formatCode="0.0">
                  <c:v>7190</c:v>
                </c:pt>
                <c:pt idx="204" formatCode="0.0">
                  <c:v>8520</c:v>
                </c:pt>
                <c:pt idx="205" formatCode="0.0">
                  <c:v>9890</c:v>
                </c:pt>
                <c:pt idx="206" formatCode="0.0">
                  <c:v>11290</c:v>
                </c:pt>
                <c:pt idx="207" formatCode="0.0">
                  <c:v>12720</c:v>
                </c:pt>
                <c:pt idx="208" formatCode="0.0">
                  <c:v>14030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4D-4576-A891-7E4D0616A9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srim129Xe_Au!$D$20:$D$228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srim129Xe_Au!$M$20:$M$228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2.8E-3</c:v>
                </c:pt>
                <c:pt idx="27">
                  <c:v>2.9000000000000002E-3</c:v>
                </c:pt>
                <c:pt idx="28">
                  <c:v>3.0000000000000001E-3</c:v>
                </c:pt>
                <c:pt idx="29">
                  <c:v>3.0999999999999999E-3</c:v>
                </c:pt>
                <c:pt idx="30">
                  <c:v>3.2000000000000002E-3</c:v>
                </c:pt>
                <c:pt idx="31">
                  <c:v>3.3E-3</c:v>
                </c:pt>
                <c:pt idx="32">
                  <c:v>3.5000000000000005E-3</c:v>
                </c:pt>
                <c:pt idx="33">
                  <c:v>3.6999999999999997E-3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5.0000000000000001E-3</c:v>
                </c:pt>
                <c:pt idx="40">
                  <c:v>5.1999999999999998E-3</c:v>
                </c:pt>
                <c:pt idx="41">
                  <c:v>5.5999999999999999E-3</c:v>
                </c:pt>
                <c:pt idx="42">
                  <c:v>6.0000000000000001E-3</c:v>
                </c:pt>
                <c:pt idx="43">
                  <c:v>6.3E-3</c:v>
                </c:pt>
                <c:pt idx="44">
                  <c:v>6.7000000000000002E-3</c:v>
                </c:pt>
                <c:pt idx="45">
                  <c:v>7.000000000000001E-3</c:v>
                </c:pt>
                <c:pt idx="46">
                  <c:v>7.3999999999999995E-3</c:v>
                </c:pt>
                <c:pt idx="47">
                  <c:v>8.0999999999999996E-3</c:v>
                </c:pt>
                <c:pt idx="48">
                  <c:v>8.6999999999999994E-3</c:v>
                </c:pt>
                <c:pt idx="49">
                  <c:v>9.2999999999999992E-3</c:v>
                </c:pt>
                <c:pt idx="50">
                  <c:v>9.9000000000000008E-3</c:v>
                </c:pt>
                <c:pt idx="51">
                  <c:v>1.0499999999999999E-2</c:v>
                </c:pt>
                <c:pt idx="52">
                  <c:v>1.11E-2</c:v>
                </c:pt>
                <c:pt idx="53">
                  <c:v>1.17E-2</c:v>
                </c:pt>
                <c:pt idx="54">
                  <c:v>1.2199999999999999E-2</c:v>
                </c:pt>
                <c:pt idx="55">
                  <c:v>1.2800000000000001E-2</c:v>
                </c:pt>
                <c:pt idx="56">
                  <c:v>1.34E-2</c:v>
                </c:pt>
                <c:pt idx="57">
                  <c:v>1.3900000000000001E-2</c:v>
                </c:pt>
                <c:pt idx="58">
                  <c:v>1.4999999999999999E-2</c:v>
                </c:pt>
                <c:pt idx="59">
                  <c:v>1.6400000000000001E-2</c:v>
                </c:pt>
                <c:pt idx="60">
                  <c:v>1.77E-2</c:v>
                </c:pt>
                <c:pt idx="61">
                  <c:v>1.9E-2</c:v>
                </c:pt>
                <c:pt idx="62">
                  <c:v>2.0399999999999998E-2</c:v>
                </c:pt>
                <c:pt idx="63">
                  <c:v>2.1700000000000001E-2</c:v>
                </c:pt>
                <c:pt idx="64">
                  <c:v>2.3E-2</c:v>
                </c:pt>
                <c:pt idx="65">
                  <c:v>2.4199999999999999E-2</c:v>
                </c:pt>
                <c:pt idx="66">
                  <c:v>2.5500000000000002E-2</c:v>
                </c:pt>
                <c:pt idx="67">
                  <c:v>2.8000000000000004E-2</c:v>
                </c:pt>
                <c:pt idx="68">
                  <c:v>3.0599999999999999E-2</c:v>
                </c:pt>
                <c:pt idx="69">
                  <c:v>3.3100000000000004E-2</c:v>
                </c:pt>
                <c:pt idx="70">
                  <c:v>3.56E-2</c:v>
                </c:pt>
                <c:pt idx="71">
                  <c:v>3.8100000000000002E-2</c:v>
                </c:pt>
                <c:pt idx="72">
                  <c:v>4.0600000000000004E-2</c:v>
                </c:pt>
                <c:pt idx="73">
                  <c:v>4.5600000000000002E-2</c:v>
                </c:pt>
                <c:pt idx="74">
                  <c:v>5.0599999999999999E-2</c:v>
                </c:pt>
                <c:pt idx="75">
                  <c:v>5.5600000000000004E-2</c:v>
                </c:pt>
                <c:pt idx="76">
                  <c:v>6.0499999999999998E-2</c:v>
                </c:pt>
                <c:pt idx="77">
                  <c:v>6.5500000000000003E-2</c:v>
                </c:pt>
                <c:pt idx="78">
                  <c:v>7.039999999999999E-2</c:v>
                </c:pt>
                <c:pt idx="79">
                  <c:v>7.5300000000000006E-2</c:v>
                </c:pt>
                <c:pt idx="80">
                  <c:v>8.0200000000000007E-2</c:v>
                </c:pt>
                <c:pt idx="81">
                  <c:v>8.4999999999999992E-2</c:v>
                </c:pt>
                <c:pt idx="82">
                  <c:v>8.9800000000000005E-2</c:v>
                </c:pt>
                <c:pt idx="83">
                  <c:v>9.4500000000000001E-2</c:v>
                </c:pt>
                <c:pt idx="84">
                  <c:v>0.1038</c:v>
                </c:pt>
                <c:pt idx="85">
                  <c:v>0.1152</c:v>
                </c:pt>
                <c:pt idx="86">
                  <c:v>0.1263</c:v>
                </c:pt>
                <c:pt idx="87">
                  <c:v>0.13720000000000002</c:v>
                </c:pt>
                <c:pt idx="88">
                  <c:v>0.1477</c:v>
                </c:pt>
                <c:pt idx="89">
                  <c:v>0.158</c:v>
                </c:pt>
                <c:pt idx="90">
                  <c:v>0.16789999999999999</c:v>
                </c:pt>
                <c:pt idx="91">
                  <c:v>0.17760000000000001</c:v>
                </c:pt>
                <c:pt idx="92">
                  <c:v>0.187</c:v>
                </c:pt>
                <c:pt idx="93">
                  <c:v>0.2049</c:v>
                </c:pt>
                <c:pt idx="94">
                  <c:v>0.22189999999999999</c:v>
                </c:pt>
                <c:pt idx="95">
                  <c:v>0.23799999999999999</c:v>
                </c:pt>
                <c:pt idx="96">
                  <c:v>0.25319999999999998</c:v>
                </c:pt>
                <c:pt idx="97">
                  <c:v>0.2676</c:v>
                </c:pt>
                <c:pt idx="98">
                  <c:v>0.28129999999999999</c:v>
                </c:pt>
                <c:pt idx="99">
                  <c:v>0.30659999999999998</c:v>
                </c:pt>
                <c:pt idx="100">
                  <c:v>0.32940000000000003</c:v>
                </c:pt>
                <c:pt idx="101">
                  <c:v>0.35009999999999997</c:v>
                </c:pt>
                <c:pt idx="102">
                  <c:v>0.36880000000000002</c:v>
                </c:pt>
                <c:pt idx="103">
                  <c:v>0.38580000000000003</c:v>
                </c:pt>
                <c:pt idx="104">
                  <c:v>0.40119999999999995</c:v>
                </c:pt>
                <c:pt idx="105">
                  <c:v>0.41529999999999995</c:v>
                </c:pt>
                <c:pt idx="106">
                  <c:v>0.42809999999999998</c:v>
                </c:pt>
                <c:pt idx="107">
                  <c:v>0.43990000000000001</c:v>
                </c:pt>
                <c:pt idx="108">
                  <c:v>0.45069999999999999</c:v>
                </c:pt>
                <c:pt idx="109">
                  <c:v>0.46060000000000001</c:v>
                </c:pt>
                <c:pt idx="110">
                  <c:v>0.47839999999999999</c:v>
                </c:pt>
                <c:pt idx="111">
                  <c:v>0.49709999999999999</c:v>
                </c:pt>
                <c:pt idx="112">
                  <c:v>0.51280000000000003</c:v>
                </c:pt>
                <c:pt idx="113">
                  <c:v>0.52610000000000001</c:v>
                </c:pt>
                <c:pt idx="114">
                  <c:v>0.53749999999999998</c:v>
                </c:pt>
                <c:pt idx="115">
                  <c:v>0.5474</c:v>
                </c:pt>
                <c:pt idx="116">
                  <c:v>0.55599999999999994</c:v>
                </c:pt>
                <c:pt idx="117">
                  <c:v>0.56369999999999998</c:v>
                </c:pt>
                <c:pt idx="118">
                  <c:v>0.57050000000000001</c:v>
                </c:pt>
                <c:pt idx="119">
                  <c:v>0.58240000000000003</c:v>
                </c:pt>
                <c:pt idx="120">
                  <c:v>0.59230000000000005</c:v>
                </c:pt>
                <c:pt idx="121">
                  <c:v>0.60060000000000002</c:v>
                </c:pt>
                <c:pt idx="122">
                  <c:v>0.60770000000000002</c:v>
                </c:pt>
                <c:pt idx="123">
                  <c:v>0.6139</c:v>
                </c:pt>
                <c:pt idx="124">
                  <c:v>0.61929999999999996</c:v>
                </c:pt>
                <c:pt idx="125">
                  <c:v>0.62929999999999997</c:v>
                </c:pt>
                <c:pt idx="126">
                  <c:v>0.63739999999999997</c:v>
                </c:pt>
                <c:pt idx="127">
                  <c:v>0.64429999999999998</c:v>
                </c:pt>
                <c:pt idx="128">
                  <c:v>0.6502</c:v>
                </c:pt>
                <c:pt idx="129">
                  <c:v>0.65539999999999998</c:v>
                </c:pt>
                <c:pt idx="130">
                  <c:v>0.65999999999999992</c:v>
                </c:pt>
                <c:pt idx="131">
                  <c:v>0.66420000000000001</c:v>
                </c:pt>
                <c:pt idx="132">
                  <c:v>0.66799999999999993</c:v>
                </c:pt>
                <c:pt idx="133">
                  <c:v>0.67149999999999999</c:v>
                </c:pt>
                <c:pt idx="134">
                  <c:v>0.67469999999999997</c:v>
                </c:pt>
                <c:pt idx="135">
                  <c:v>0.67769999999999997</c:v>
                </c:pt>
                <c:pt idx="136">
                  <c:v>0.68440000000000001</c:v>
                </c:pt>
                <c:pt idx="137">
                  <c:v>0.69259999999999999</c:v>
                </c:pt>
                <c:pt idx="138">
                  <c:v>0.7</c:v>
                </c:pt>
                <c:pt idx="139">
                  <c:v>0.70679999999999998</c:v>
                </c:pt>
                <c:pt idx="140">
                  <c:v>0.71289999999999998</c:v>
                </c:pt>
                <c:pt idx="141">
                  <c:v>0.71870000000000001</c:v>
                </c:pt>
                <c:pt idx="142">
                  <c:v>0.72409999999999997</c:v>
                </c:pt>
                <c:pt idx="143">
                  <c:v>0.72930000000000006</c:v>
                </c:pt>
                <c:pt idx="144">
                  <c:v>0.73419999999999996</c:v>
                </c:pt>
                <c:pt idx="145">
                  <c:v>0.74870000000000003</c:v>
                </c:pt>
                <c:pt idx="146">
                  <c:v>0.76239999999999997</c:v>
                </c:pt>
                <c:pt idx="147">
                  <c:v>0.77529999999999999</c:v>
                </c:pt>
                <c:pt idx="148">
                  <c:v>0.78769999999999996</c:v>
                </c:pt>
                <c:pt idx="149">
                  <c:v>0.79960000000000009</c:v>
                </c:pt>
                <c:pt idx="150">
                  <c:v>0.81120000000000003</c:v>
                </c:pt>
                <c:pt idx="151">
                  <c:v>0.85039999999999993</c:v>
                </c:pt>
                <c:pt idx="152">
                  <c:v>0.88759999999999994</c:v>
                </c:pt>
                <c:pt idx="153">
                  <c:v>0.92319999999999991</c:v>
                </c:pt>
                <c:pt idx="154">
                  <c:v>0.95779999999999998</c:v>
                </c:pt>
                <c:pt idx="155">
                  <c:v>0.99139999999999995</c:v>
                </c:pt>
                <c:pt idx="156" formatCode="0.00">
                  <c:v>1.02</c:v>
                </c:pt>
                <c:pt idx="157" formatCode="0.00">
                  <c:v>1.06</c:v>
                </c:pt>
                <c:pt idx="158" formatCode="0.00">
                  <c:v>1.0900000000000001</c:v>
                </c:pt>
                <c:pt idx="159" formatCode="0.00">
                  <c:v>1.1200000000000001</c:v>
                </c:pt>
                <c:pt idx="160" formatCode="0.00">
                  <c:v>1.1499999999999999</c:v>
                </c:pt>
                <c:pt idx="161" formatCode="0.00">
                  <c:v>1.19</c:v>
                </c:pt>
                <c:pt idx="162" formatCode="0.00">
                  <c:v>1.31</c:v>
                </c:pt>
                <c:pt idx="163" formatCode="0.00">
                  <c:v>1.48</c:v>
                </c:pt>
                <c:pt idx="164" formatCode="0.00">
                  <c:v>1.66</c:v>
                </c:pt>
                <c:pt idx="165" formatCode="0.00">
                  <c:v>1.82</c:v>
                </c:pt>
                <c:pt idx="166" formatCode="0.00">
                  <c:v>1.99</c:v>
                </c:pt>
                <c:pt idx="167" formatCode="0.00">
                  <c:v>2.16</c:v>
                </c:pt>
                <c:pt idx="168" formatCode="0.00">
                  <c:v>2.3199999999999998</c:v>
                </c:pt>
                <c:pt idx="169" formatCode="0.00">
                  <c:v>2.4900000000000002</c:v>
                </c:pt>
                <c:pt idx="170" formatCode="0.00">
                  <c:v>2.65</c:v>
                </c:pt>
                <c:pt idx="171" formatCode="0.00">
                  <c:v>3.27</c:v>
                </c:pt>
                <c:pt idx="172" formatCode="0.00">
                  <c:v>3.84</c:v>
                </c:pt>
                <c:pt idx="173" formatCode="0.00">
                  <c:v>4.4000000000000004</c:v>
                </c:pt>
                <c:pt idx="174" formatCode="0.00">
                  <c:v>4.9400000000000004</c:v>
                </c:pt>
                <c:pt idx="175" formatCode="0.00">
                  <c:v>5.48</c:v>
                </c:pt>
                <c:pt idx="176" formatCode="0.00">
                  <c:v>6.01</c:v>
                </c:pt>
                <c:pt idx="177" formatCode="0.00">
                  <c:v>7.97</c:v>
                </c:pt>
                <c:pt idx="178" formatCode="0.00">
                  <c:v>9.77</c:v>
                </c:pt>
                <c:pt idx="179" formatCode="0.00">
                  <c:v>11.49</c:v>
                </c:pt>
                <c:pt idx="180" formatCode="0.00">
                  <c:v>13.16</c:v>
                </c:pt>
                <c:pt idx="181" formatCode="0.00">
                  <c:v>14.82</c:v>
                </c:pt>
                <c:pt idx="182" formatCode="0.00">
                  <c:v>16.45</c:v>
                </c:pt>
                <c:pt idx="183" formatCode="0.00">
                  <c:v>18.09</c:v>
                </c:pt>
                <c:pt idx="184" formatCode="0.00">
                  <c:v>19.72</c:v>
                </c:pt>
                <c:pt idx="185" formatCode="0.00">
                  <c:v>21.35</c:v>
                </c:pt>
                <c:pt idx="186" formatCode="0.00">
                  <c:v>22.98</c:v>
                </c:pt>
                <c:pt idx="187" formatCode="0.00">
                  <c:v>24.61</c:v>
                </c:pt>
                <c:pt idx="188" formatCode="0.00">
                  <c:v>30.74</c:v>
                </c:pt>
                <c:pt idx="189" formatCode="0.00">
                  <c:v>39.369999999999997</c:v>
                </c:pt>
                <c:pt idx="190" formatCode="0.00">
                  <c:v>47.33</c:v>
                </c:pt>
                <c:pt idx="191" formatCode="0.00">
                  <c:v>54.91</c:v>
                </c:pt>
                <c:pt idx="192" formatCode="0.00">
                  <c:v>62.24</c:v>
                </c:pt>
                <c:pt idx="193" formatCode="0.00">
                  <c:v>69.39</c:v>
                </c:pt>
                <c:pt idx="194" formatCode="0.00">
                  <c:v>76.41</c:v>
                </c:pt>
                <c:pt idx="195" formatCode="0.00">
                  <c:v>83.31</c:v>
                </c:pt>
                <c:pt idx="196" formatCode="0.00">
                  <c:v>90.12</c:v>
                </c:pt>
                <c:pt idx="197" formatCode="0.00">
                  <c:v>115.14</c:v>
                </c:pt>
                <c:pt idx="198" formatCode="0.00">
                  <c:v>137.69999999999999</c:v>
                </c:pt>
                <c:pt idx="199" formatCode="0.00">
                  <c:v>158.72999999999999</c:v>
                </c:pt>
                <c:pt idx="200" formatCode="0.00">
                  <c:v>178.67</c:v>
                </c:pt>
                <c:pt idx="201" formatCode="0.00">
                  <c:v>197.78</c:v>
                </c:pt>
                <c:pt idx="202" formatCode="0.00">
                  <c:v>216.18</c:v>
                </c:pt>
                <c:pt idx="203" formatCode="0.00">
                  <c:v>281.70999999999998</c:v>
                </c:pt>
                <c:pt idx="204" formatCode="0.00">
                  <c:v>338.65</c:v>
                </c:pt>
                <c:pt idx="205" formatCode="0.00">
                  <c:v>390.24</c:v>
                </c:pt>
                <c:pt idx="206" formatCode="0.00">
                  <c:v>437.99</c:v>
                </c:pt>
                <c:pt idx="207" formatCode="0.00">
                  <c:v>482.71</c:v>
                </c:pt>
                <c:pt idx="208" formatCode="0.00">
                  <c:v>517.15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4D-4576-A891-7E4D0616A9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srim129Xe_Au!$D$20:$D$228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1.9E-3</c:v>
                </c:pt>
                <c:pt idx="24">
                  <c:v>2E-3</c:v>
                </c:pt>
                <c:pt idx="25">
                  <c:v>2.1000000000000003E-3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2.4000000000000002E-3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2.7000000000000001E-3</c:v>
                </c:pt>
                <c:pt idx="33">
                  <c:v>2.8E-3</c:v>
                </c:pt>
                <c:pt idx="34">
                  <c:v>3.0000000000000001E-3</c:v>
                </c:pt>
                <c:pt idx="35">
                  <c:v>3.0999999999999999E-3</c:v>
                </c:pt>
                <c:pt idx="36">
                  <c:v>3.3E-3</c:v>
                </c:pt>
                <c:pt idx="37">
                  <c:v>3.4000000000000002E-3</c:v>
                </c:pt>
                <c:pt idx="38">
                  <c:v>3.5999999999999999E-3</c:v>
                </c:pt>
                <c:pt idx="39">
                  <c:v>3.6999999999999997E-3</c:v>
                </c:pt>
                <c:pt idx="40">
                  <c:v>3.8999999999999998E-3</c:v>
                </c:pt>
                <c:pt idx="41">
                  <c:v>4.1000000000000003E-3</c:v>
                </c:pt>
                <c:pt idx="42">
                  <c:v>4.3999999999999994E-3</c:v>
                </c:pt>
                <c:pt idx="43">
                  <c:v>4.5999999999999999E-3</c:v>
                </c:pt>
                <c:pt idx="44">
                  <c:v>4.8999999999999998E-3</c:v>
                </c:pt>
                <c:pt idx="45">
                  <c:v>5.0999999999999995E-3</c:v>
                </c:pt>
                <c:pt idx="46">
                  <c:v>5.3E-3</c:v>
                </c:pt>
                <c:pt idx="47">
                  <c:v>5.8000000000000005E-3</c:v>
                </c:pt>
                <c:pt idx="48">
                  <c:v>6.1999999999999998E-3</c:v>
                </c:pt>
                <c:pt idx="49">
                  <c:v>6.7000000000000002E-3</c:v>
                </c:pt>
                <c:pt idx="50">
                  <c:v>7.0999999999999995E-3</c:v>
                </c:pt>
                <c:pt idx="51">
                  <c:v>7.4999999999999997E-3</c:v>
                </c:pt>
                <c:pt idx="52">
                  <c:v>8.0000000000000002E-3</c:v>
                </c:pt>
                <c:pt idx="53">
                  <c:v>8.4000000000000012E-3</c:v>
                </c:pt>
                <c:pt idx="54">
                  <c:v>8.7999999999999988E-3</c:v>
                </c:pt>
                <c:pt idx="55">
                  <c:v>9.1999999999999998E-3</c:v>
                </c:pt>
                <c:pt idx="56">
                  <c:v>9.6000000000000009E-3</c:v>
                </c:pt>
                <c:pt idx="57">
                  <c:v>0.01</c:v>
                </c:pt>
                <c:pt idx="58">
                  <c:v>1.0699999999999999E-2</c:v>
                </c:pt>
                <c:pt idx="59">
                  <c:v>1.17E-2</c:v>
                </c:pt>
                <c:pt idx="60">
                  <c:v>1.26E-2</c:v>
                </c:pt>
                <c:pt idx="61">
                  <c:v>1.3500000000000002E-2</c:v>
                </c:pt>
                <c:pt idx="62">
                  <c:v>1.44E-2</c:v>
                </c:pt>
                <c:pt idx="63">
                  <c:v>1.5299999999999999E-2</c:v>
                </c:pt>
                <c:pt idx="64">
                  <c:v>1.6199999999999999E-2</c:v>
                </c:pt>
                <c:pt idx="65">
                  <c:v>1.7100000000000001E-2</c:v>
                </c:pt>
                <c:pt idx="66">
                  <c:v>1.7999999999999999E-2</c:v>
                </c:pt>
                <c:pt idx="67">
                  <c:v>1.9700000000000002E-2</c:v>
                </c:pt>
                <c:pt idx="68">
                  <c:v>2.1499999999999998E-2</c:v>
                </c:pt>
                <c:pt idx="69">
                  <c:v>2.3200000000000002E-2</c:v>
                </c:pt>
                <c:pt idx="70">
                  <c:v>2.4899999999999999E-2</c:v>
                </c:pt>
                <c:pt idx="71">
                  <c:v>2.6500000000000003E-2</c:v>
                </c:pt>
                <c:pt idx="72">
                  <c:v>2.8199999999999996E-2</c:v>
                </c:pt>
                <c:pt idx="73">
                  <c:v>3.1600000000000003E-2</c:v>
                </c:pt>
                <c:pt idx="74">
                  <c:v>3.4999999999999996E-2</c:v>
                </c:pt>
                <c:pt idx="75">
                  <c:v>3.8400000000000004E-2</c:v>
                </c:pt>
                <c:pt idx="76">
                  <c:v>4.1799999999999997E-2</c:v>
                </c:pt>
                <c:pt idx="77">
                  <c:v>4.5200000000000004E-2</c:v>
                </c:pt>
                <c:pt idx="78">
                  <c:v>4.87E-2</c:v>
                </c:pt>
                <c:pt idx="79">
                  <c:v>5.21E-2</c:v>
                </c:pt>
                <c:pt idx="80">
                  <c:v>5.5600000000000004E-2</c:v>
                </c:pt>
                <c:pt idx="81">
                  <c:v>5.91E-2</c:v>
                </c:pt>
                <c:pt idx="82">
                  <c:v>6.2600000000000003E-2</c:v>
                </c:pt>
                <c:pt idx="83">
                  <c:v>6.6200000000000009E-2</c:v>
                </c:pt>
                <c:pt idx="84">
                  <c:v>7.3300000000000004E-2</c:v>
                </c:pt>
                <c:pt idx="85">
                  <c:v>8.2199999999999995E-2</c:v>
                </c:pt>
                <c:pt idx="86">
                  <c:v>9.1200000000000003E-2</c:v>
                </c:pt>
                <c:pt idx="87">
                  <c:v>0.1</c:v>
                </c:pt>
                <c:pt idx="88">
                  <c:v>0.1089</c:v>
                </c:pt>
                <c:pt idx="89">
                  <c:v>0.1176</c:v>
                </c:pt>
                <c:pt idx="90">
                  <c:v>0.1263</c:v>
                </c:pt>
                <c:pt idx="91">
                  <c:v>0.1348</c:v>
                </c:pt>
                <c:pt idx="92">
                  <c:v>0.14330000000000001</c:v>
                </c:pt>
                <c:pt idx="93">
                  <c:v>0.1598</c:v>
                </c:pt>
                <c:pt idx="94">
                  <c:v>0.1759</c:v>
                </c:pt>
                <c:pt idx="95">
                  <c:v>0.19139999999999999</c:v>
                </c:pt>
                <c:pt idx="96">
                  <c:v>0.20649999999999999</c:v>
                </c:pt>
                <c:pt idx="97">
                  <c:v>0.22109999999999999</c:v>
                </c:pt>
                <c:pt idx="98">
                  <c:v>0.23519999999999999</c:v>
                </c:pt>
                <c:pt idx="99">
                  <c:v>0.26200000000000001</c:v>
                </c:pt>
                <c:pt idx="100">
                  <c:v>0.28710000000000002</c:v>
                </c:pt>
                <c:pt idx="101">
                  <c:v>0.31059999999999999</c:v>
                </c:pt>
                <c:pt idx="102">
                  <c:v>0.33250000000000002</c:v>
                </c:pt>
                <c:pt idx="103">
                  <c:v>0.35299999999999998</c:v>
                </c:pt>
                <c:pt idx="104">
                  <c:v>0.37209999999999999</c:v>
                </c:pt>
                <c:pt idx="105">
                  <c:v>0.39</c:v>
                </c:pt>
                <c:pt idx="106">
                  <c:v>0.40679999999999994</c:v>
                </c:pt>
                <c:pt idx="107">
                  <c:v>0.42259999999999998</c:v>
                </c:pt>
                <c:pt idx="108">
                  <c:v>0.43730000000000002</c:v>
                </c:pt>
                <c:pt idx="109">
                  <c:v>0.45119999999999993</c:v>
                </c:pt>
                <c:pt idx="110">
                  <c:v>0.47660000000000002</c:v>
                </c:pt>
                <c:pt idx="111">
                  <c:v>0.50439999999999996</c:v>
                </c:pt>
                <c:pt idx="112">
                  <c:v>0.52859999999999996</c:v>
                </c:pt>
                <c:pt idx="113">
                  <c:v>0.54989999999999994</c:v>
                </c:pt>
                <c:pt idx="114">
                  <c:v>0.56879999999999997</c:v>
                </c:pt>
                <c:pt idx="115">
                  <c:v>0.5857</c:v>
                </c:pt>
                <c:pt idx="116">
                  <c:v>0.6008</c:v>
                </c:pt>
                <c:pt idx="117">
                  <c:v>0.61449999999999994</c:v>
                </c:pt>
                <c:pt idx="118">
                  <c:v>0.627</c:v>
                </c:pt>
                <c:pt idx="119">
                  <c:v>0.64890000000000003</c:v>
                </c:pt>
                <c:pt idx="120">
                  <c:v>0.66759999999999997</c:v>
                </c:pt>
                <c:pt idx="121">
                  <c:v>0.68379999999999996</c:v>
                </c:pt>
                <c:pt idx="122">
                  <c:v>0.69809999999999994</c:v>
                </c:pt>
                <c:pt idx="123">
                  <c:v>0.7107</c:v>
                </c:pt>
                <c:pt idx="124">
                  <c:v>0.72209999999999996</c:v>
                </c:pt>
                <c:pt idx="125">
                  <c:v>0.74180000000000001</c:v>
                </c:pt>
                <c:pt idx="126">
                  <c:v>0.75829999999999997</c:v>
                </c:pt>
                <c:pt idx="127">
                  <c:v>0.77259999999999995</c:v>
                </c:pt>
                <c:pt idx="128">
                  <c:v>0.78499999999999992</c:v>
                </c:pt>
                <c:pt idx="129">
                  <c:v>0.79610000000000003</c:v>
                </c:pt>
                <c:pt idx="130">
                  <c:v>0.80610000000000004</c:v>
                </c:pt>
                <c:pt idx="131">
                  <c:v>0.81509999999999994</c:v>
                </c:pt>
                <c:pt idx="132">
                  <c:v>0.82340000000000002</c:v>
                </c:pt>
                <c:pt idx="133">
                  <c:v>0.83100000000000007</c:v>
                </c:pt>
                <c:pt idx="134">
                  <c:v>0.83810000000000007</c:v>
                </c:pt>
                <c:pt idx="135">
                  <c:v>0.8448</c:v>
                </c:pt>
                <c:pt idx="136">
                  <c:v>0.85680000000000001</c:v>
                </c:pt>
                <c:pt idx="137">
                  <c:v>0.8701000000000001</c:v>
                </c:pt>
                <c:pt idx="138">
                  <c:v>0.88190000000000013</c:v>
                </c:pt>
                <c:pt idx="139">
                  <c:v>0.89250000000000007</c:v>
                </c:pt>
                <c:pt idx="140">
                  <c:v>0.9022</c:v>
                </c:pt>
                <c:pt idx="141">
                  <c:v>0.91110000000000002</c:v>
                </c:pt>
                <c:pt idx="142">
                  <c:v>0.91940000000000011</c:v>
                </c:pt>
                <c:pt idx="143">
                  <c:v>0.92710000000000004</c:v>
                </c:pt>
                <c:pt idx="144">
                  <c:v>0.93450000000000011</c:v>
                </c:pt>
                <c:pt idx="145">
                  <c:v>0.94800000000000006</c:v>
                </c:pt>
                <c:pt idx="146">
                  <c:v>0.96050000000000002</c:v>
                </c:pt>
                <c:pt idx="147">
                  <c:v>0.97200000000000009</c:v>
                </c:pt>
                <c:pt idx="148">
                  <c:v>0.9827999999999999</c:v>
                </c:pt>
                <c:pt idx="149">
                  <c:v>0.99309999999999987</c:v>
                </c:pt>
                <c:pt idx="150" formatCode="0.00">
                  <c:v>1</c:v>
                </c:pt>
                <c:pt idx="151" formatCode="0.00">
                  <c:v>1.02</c:v>
                </c:pt>
                <c:pt idx="152" formatCode="0.00">
                  <c:v>1.04</c:v>
                </c:pt>
                <c:pt idx="153" formatCode="0.00">
                  <c:v>1.05</c:v>
                </c:pt>
                <c:pt idx="154" formatCode="0.00">
                  <c:v>1.07</c:v>
                </c:pt>
                <c:pt idx="155" formatCode="0.00">
                  <c:v>1.0900000000000001</c:v>
                </c:pt>
                <c:pt idx="156" formatCode="0.00">
                  <c:v>1.1000000000000001</c:v>
                </c:pt>
                <c:pt idx="157" formatCode="0.00">
                  <c:v>1.1200000000000001</c:v>
                </c:pt>
                <c:pt idx="158" formatCode="0.00">
                  <c:v>1.1299999999999999</c:v>
                </c:pt>
                <c:pt idx="159" formatCode="0.00">
                  <c:v>1.1399999999999999</c:v>
                </c:pt>
                <c:pt idx="160" formatCode="0.00">
                  <c:v>1.1599999999999999</c:v>
                </c:pt>
                <c:pt idx="161" formatCode="0.00">
                  <c:v>1.17</c:v>
                </c:pt>
                <c:pt idx="162" formatCode="0.00">
                  <c:v>1.2</c:v>
                </c:pt>
                <c:pt idx="163" formatCode="0.00">
                  <c:v>1.24</c:v>
                </c:pt>
                <c:pt idx="164" formatCode="0.00">
                  <c:v>1.27</c:v>
                </c:pt>
                <c:pt idx="165" formatCode="0.00">
                  <c:v>1.31</c:v>
                </c:pt>
                <c:pt idx="166" formatCode="0.00">
                  <c:v>1.35</c:v>
                </c:pt>
                <c:pt idx="167" formatCode="0.00">
                  <c:v>1.39</c:v>
                </c:pt>
                <c:pt idx="168" formatCode="0.00">
                  <c:v>1.44</c:v>
                </c:pt>
                <c:pt idx="169" formatCode="0.00">
                  <c:v>1.48</c:v>
                </c:pt>
                <c:pt idx="170" formatCode="0.00">
                  <c:v>1.53</c:v>
                </c:pt>
                <c:pt idx="171" formatCode="0.00">
                  <c:v>1.63</c:v>
                </c:pt>
                <c:pt idx="172" formatCode="0.00">
                  <c:v>1.73</c:v>
                </c:pt>
                <c:pt idx="173" formatCode="0.00">
                  <c:v>1.84</c:v>
                </c:pt>
                <c:pt idx="174" formatCode="0.00">
                  <c:v>1.96</c:v>
                </c:pt>
                <c:pt idx="175" formatCode="0.00">
                  <c:v>2.08</c:v>
                </c:pt>
                <c:pt idx="176" formatCode="0.00">
                  <c:v>2.21</c:v>
                </c:pt>
                <c:pt idx="177" formatCode="0.00">
                  <c:v>2.4900000000000002</c:v>
                </c:pt>
                <c:pt idx="178" formatCode="0.00">
                  <c:v>2.79</c:v>
                </c:pt>
                <c:pt idx="179" formatCode="0.00">
                  <c:v>3.12</c:v>
                </c:pt>
                <c:pt idx="180" formatCode="0.00">
                  <c:v>3.46</c:v>
                </c:pt>
                <c:pt idx="181" formatCode="0.00">
                  <c:v>3.83</c:v>
                </c:pt>
                <c:pt idx="182" formatCode="0.00">
                  <c:v>4.21</c:v>
                </c:pt>
                <c:pt idx="183" formatCode="0.00">
                  <c:v>4.6100000000000003</c:v>
                </c:pt>
                <c:pt idx="184" formatCode="0.00">
                  <c:v>5.0199999999999996</c:v>
                </c:pt>
                <c:pt idx="185" formatCode="0.00">
                  <c:v>5.45</c:v>
                </c:pt>
                <c:pt idx="186" formatCode="0.00">
                  <c:v>5.9</c:v>
                </c:pt>
                <c:pt idx="187" formatCode="0.00">
                  <c:v>6.35</c:v>
                </c:pt>
                <c:pt idx="188" formatCode="0.00">
                  <c:v>7.31</c:v>
                </c:pt>
                <c:pt idx="189" formatCode="0.00">
                  <c:v>8.58</c:v>
                </c:pt>
                <c:pt idx="190" formatCode="0.00">
                  <c:v>9.91</c:v>
                </c:pt>
                <c:pt idx="191" formatCode="0.00">
                  <c:v>11.31</c:v>
                </c:pt>
                <c:pt idx="192" formatCode="0.00">
                  <c:v>12.76</c:v>
                </c:pt>
                <c:pt idx="193" formatCode="0.00">
                  <c:v>14.26</c:v>
                </c:pt>
                <c:pt idx="194" formatCode="0.00">
                  <c:v>15.81</c:v>
                </c:pt>
                <c:pt idx="195" formatCode="0.00">
                  <c:v>17.399999999999999</c:v>
                </c:pt>
                <c:pt idx="196" formatCode="0.00">
                  <c:v>19.03</c:v>
                </c:pt>
                <c:pt idx="197" formatCode="0.00">
                  <c:v>22.39</c:v>
                </c:pt>
                <c:pt idx="198" formatCode="0.00">
                  <c:v>25.86</c:v>
                </c:pt>
                <c:pt idx="199" formatCode="0.00">
                  <c:v>29.41</c:v>
                </c:pt>
                <c:pt idx="200" formatCode="0.00">
                  <c:v>33.049999999999997</c:v>
                </c:pt>
                <c:pt idx="201" formatCode="0.00">
                  <c:v>36.729999999999997</c:v>
                </c:pt>
                <c:pt idx="202" formatCode="0.00">
                  <c:v>40.47</c:v>
                </c:pt>
                <c:pt idx="203" formatCode="0.00">
                  <c:v>48.02</c:v>
                </c:pt>
                <c:pt idx="204" formatCode="0.00">
                  <c:v>55.64</c:v>
                </c:pt>
                <c:pt idx="205" formatCode="0.00">
                  <c:v>63.27</c:v>
                </c:pt>
                <c:pt idx="206" formatCode="0.00">
                  <c:v>70.88</c:v>
                </c:pt>
                <c:pt idx="207" formatCode="0.00">
                  <c:v>78.44</c:v>
                </c:pt>
                <c:pt idx="208" formatCode="0.00">
                  <c:v>85.17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4D-4576-A891-7E4D0616A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98312"/>
        <c:axId val="555799096"/>
      </c:scatterChart>
      <c:valAx>
        <c:axId val="5557983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99096"/>
        <c:crosses val="autoZero"/>
        <c:crossBetween val="midCat"/>
        <c:majorUnit val="10"/>
      </c:valAx>
      <c:valAx>
        <c:axId val="5557990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983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srim129Xe_C!$P$5</c:f>
          <c:strCache>
            <c:ptCount val="1"/>
            <c:pt idx="0">
              <c:v>srim129Xe_C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srim129Xe_C!$D$20:$D$228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srim129Xe_C!$E$20:$E$228</c:f>
              <c:numCache>
                <c:formatCode>0.000E+00</c:formatCode>
                <c:ptCount val="209"/>
                <c:pt idx="0">
                  <c:v>0.2762</c:v>
                </c:pt>
                <c:pt idx="1">
                  <c:v>0.28670000000000001</c:v>
                </c:pt>
                <c:pt idx="2">
                  <c:v>0.29670000000000002</c:v>
                </c:pt>
                <c:pt idx="3">
                  <c:v>0.30649999999999999</c:v>
                </c:pt>
                <c:pt idx="4">
                  <c:v>0.31590000000000001</c:v>
                </c:pt>
                <c:pt idx="5">
                  <c:v>0.32500000000000001</c:v>
                </c:pt>
                <c:pt idx="6">
                  <c:v>0.34260000000000002</c:v>
                </c:pt>
                <c:pt idx="7">
                  <c:v>0.3634</c:v>
                </c:pt>
                <c:pt idx="8">
                  <c:v>0.3831</c:v>
                </c:pt>
                <c:pt idx="9">
                  <c:v>0.40179999999999999</c:v>
                </c:pt>
                <c:pt idx="10">
                  <c:v>0.41959999999999997</c:v>
                </c:pt>
                <c:pt idx="11">
                  <c:v>0.43680000000000002</c:v>
                </c:pt>
                <c:pt idx="12">
                  <c:v>0.45319999999999999</c:v>
                </c:pt>
                <c:pt idx="13">
                  <c:v>0.46920000000000001</c:v>
                </c:pt>
                <c:pt idx="14">
                  <c:v>0.48449999999999999</c:v>
                </c:pt>
                <c:pt idx="15">
                  <c:v>0.51390000000000002</c:v>
                </c:pt>
                <c:pt idx="16">
                  <c:v>0.54169999999999996</c:v>
                </c:pt>
                <c:pt idx="17">
                  <c:v>0.56820000000000004</c:v>
                </c:pt>
                <c:pt idx="18">
                  <c:v>0.59340000000000004</c:v>
                </c:pt>
                <c:pt idx="19">
                  <c:v>0.61770000000000003</c:v>
                </c:pt>
                <c:pt idx="20">
                  <c:v>0.64100000000000001</c:v>
                </c:pt>
                <c:pt idx="21">
                  <c:v>0.68520000000000003</c:v>
                </c:pt>
                <c:pt idx="22">
                  <c:v>0.7268</c:v>
                </c:pt>
                <c:pt idx="23">
                  <c:v>0.7661</c:v>
                </c:pt>
                <c:pt idx="24">
                  <c:v>0.80349999999999999</c:v>
                </c:pt>
                <c:pt idx="25">
                  <c:v>0.83930000000000005</c:v>
                </c:pt>
                <c:pt idx="26">
                  <c:v>0.87350000000000005</c:v>
                </c:pt>
                <c:pt idx="27">
                  <c:v>0.90649999999999997</c:v>
                </c:pt>
                <c:pt idx="28">
                  <c:v>0.93830000000000002</c:v>
                </c:pt>
                <c:pt idx="29">
                  <c:v>0.96909999999999996</c:v>
                </c:pt>
                <c:pt idx="30">
                  <c:v>0.99890000000000001</c:v>
                </c:pt>
                <c:pt idx="31">
                  <c:v>1.028</c:v>
                </c:pt>
                <c:pt idx="32">
                  <c:v>1.083</c:v>
                </c:pt>
                <c:pt idx="33">
                  <c:v>1.149</c:v>
                </c:pt>
                <c:pt idx="34">
                  <c:v>1.2110000000000001</c:v>
                </c:pt>
                <c:pt idx="35">
                  <c:v>1.27</c:v>
                </c:pt>
                <c:pt idx="36">
                  <c:v>1.327</c:v>
                </c:pt>
                <c:pt idx="37">
                  <c:v>1.381</c:v>
                </c:pt>
                <c:pt idx="38">
                  <c:v>1.4330000000000001</c:v>
                </c:pt>
                <c:pt idx="39">
                  <c:v>1.484</c:v>
                </c:pt>
                <c:pt idx="40">
                  <c:v>1.532</c:v>
                </c:pt>
                <c:pt idx="41">
                  <c:v>1.625</c:v>
                </c:pt>
                <c:pt idx="42">
                  <c:v>1.7130000000000001</c:v>
                </c:pt>
                <c:pt idx="43">
                  <c:v>1.7969999999999999</c:v>
                </c:pt>
                <c:pt idx="44">
                  <c:v>1.877</c:v>
                </c:pt>
                <c:pt idx="45">
                  <c:v>1.9530000000000001</c:v>
                </c:pt>
                <c:pt idx="46">
                  <c:v>2.0270000000000001</c:v>
                </c:pt>
                <c:pt idx="47">
                  <c:v>2.1669999999999998</c:v>
                </c:pt>
                <c:pt idx="48">
                  <c:v>2.298</c:v>
                </c:pt>
                <c:pt idx="49">
                  <c:v>2.423</c:v>
                </c:pt>
                <c:pt idx="50">
                  <c:v>2.5409999999999999</c:v>
                </c:pt>
                <c:pt idx="51">
                  <c:v>2.6539999999999999</c:v>
                </c:pt>
                <c:pt idx="52">
                  <c:v>2.762</c:v>
                </c:pt>
                <c:pt idx="53">
                  <c:v>2.867</c:v>
                </c:pt>
                <c:pt idx="54">
                  <c:v>2.9670000000000001</c:v>
                </c:pt>
                <c:pt idx="55">
                  <c:v>3.0649999999999999</c:v>
                </c:pt>
                <c:pt idx="56">
                  <c:v>3.1589999999999998</c:v>
                </c:pt>
                <c:pt idx="57">
                  <c:v>3.25</c:v>
                </c:pt>
                <c:pt idx="58">
                  <c:v>3.4260000000000002</c:v>
                </c:pt>
                <c:pt idx="59">
                  <c:v>3.6339999999999999</c:v>
                </c:pt>
                <c:pt idx="60">
                  <c:v>3.831</c:v>
                </c:pt>
                <c:pt idx="61">
                  <c:v>3.903</c:v>
                </c:pt>
                <c:pt idx="62">
                  <c:v>3.9529999999999998</c:v>
                </c:pt>
                <c:pt idx="63">
                  <c:v>4.0259999999999998</c:v>
                </c:pt>
                <c:pt idx="64">
                  <c:v>4.1120000000000001</c:v>
                </c:pt>
                <c:pt idx="65">
                  <c:v>4.2060000000000004</c:v>
                </c:pt>
                <c:pt idx="66">
                  <c:v>4.3040000000000003</c:v>
                </c:pt>
                <c:pt idx="67">
                  <c:v>4.5010000000000003</c:v>
                </c:pt>
                <c:pt idx="68">
                  <c:v>4.6929999999999996</c:v>
                </c:pt>
                <c:pt idx="69">
                  <c:v>4.8769999999999998</c:v>
                </c:pt>
                <c:pt idx="70">
                  <c:v>5.0529999999999999</c:v>
                </c:pt>
                <c:pt idx="71">
                  <c:v>5.2210000000000001</c:v>
                </c:pt>
                <c:pt idx="72">
                  <c:v>5.3810000000000002</c:v>
                </c:pt>
                <c:pt idx="73">
                  <c:v>5.6840000000000002</c:v>
                </c:pt>
                <c:pt idx="74">
                  <c:v>5.9669999999999996</c:v>
                </c:pt>
                <c:pt idx="75">
                  <c:v>6.2350000000000003</c:v>
                </c:pt>
                <c:pt idx="76">
                  <c:v>6.4889999999999999</c:v>
                </c:pt>
                <c:pt idx="77">
                  <c:v>6.73</c:v>
                </c:pt>
                <c:pt idx="78">
                  <c:v>6.9589999999999996</c:v>
                </c:pt>
                <c:pt idx="79">
                  <c:v>7.1769999999999996</c:v>
                </c:pt>
                <c:pt idx="80">
                  <c:v>7.3849999999999998</c:v>
                </c:pt>
                <c:pt idx="81">
                  <c:v>7.585</c:v>
                </c:pt>
                <c:pt idx="82">
                  <c:v>7.7779999999999996</c:v>
                </c:pt>
                <c:pt idx="83">
                  <c:v>7.9660000000000002</c:v>
                </c:pt>
                <c:pt idx="84">
                  <c:v>8.327</c:v>
                </c:pt>
                <c:pt idx="85">
                  <c:v>8.7650000000000006</c:v>
                </c:pt>
                <c:pt idx="86">
                  <c:v>9.1920000000000002</c:v>
                </c:pt>
                <c:pt idx="87">
                  <c:v>9.6120000000000001</c:v>
                </c:pt>
                <c:pt idx="88">
                  <c:v>10.02</c:v>
                </c:pt>
                <c:pt idx="89">
                  <c:v>10.43</c:v>
                </c:pt>
                <c:pt idx="90">
                  <c:v>10.82</c:v>
                </c:pt>
                <c:pt idx="91">
                  <c:v>11.21</c:v>
                </c:pt>
                <c:pt idx="92">
                  <c:v>11.59</c:v>
                </c:pt>
                <c:pt idx="93">
                  <c:v>12.31</c:v>
                </c:pt>
                <c:pt idx="94">
                  <c:v>13.01</c:v>
                </c:pt>
                <c:pt idx="95">
                  <c:v>13.67</c:v>
                </c:pt>
                <c:pt idx="96">
                  <c:v>14.31</c:v>
                </c:pt>
                <c:pt idx="97">
                  <c:v>14.94</c:v>
                </c:pt>
                <c:pt idx="98">
                  <c:v>15.54</c:v>
                </c:pt>
                <c:pt idx="99">
                  <c:v>16.73</c:v>
                </c:pt>
                <c:pt idx="100">
                  <c:v>17.89</c:v>
                </c:pt>
                <c:pt idx="101">
                  <c:v>19.03</c:v>
                </c:pt>
                <c:pt idx="102">
                  <c:v>20.16</c:v>
                </c:pt>
                <c:pt idx="103">
                  <c:v>21.29</c:v>
                </c:pt>
                <c:pt idx="104">
                  <c:v>22.42</c:v>
                </c:pt>
                <c:pt idx="105">
                  <c:v>23.53</c:v>
                </c:pt>
                <c:pt idx="106">
                  <c:v>24.65</c:v>
                </c:pt>
                <c:pt idx="107">
                  <c:v>25.75</c:v>
                </c:pt>
                <c:pt idx="108">
                  <c:v>26.85</c:v>
                </c:pt>
                <c:pt idx="109">
                  <c:v>27.93</c:v>
                </c:pt>
                <c:pt idx="110">
                  <c:v>30.06</c:v>
                </c:pt>
                <c:pt idx="111">
                  <c:v>32.64</c:v>
                </c:pt>
                <c:pt idx="112">
                  <c:v>35.1</c:v>
                </c:pt>
                <c:pt idx="113">
                  <c:v>37.43</c:v>
                </c:pt>
                <c:pt idx="114">
                  <c:v>39.64</c:v>
                </c:pt>
                <c:pt idx="115">
                  <c:v>41.73</c:v>
                </c:pt>
                <c:pt idx="116">
                  <c:v>43.69</c:v>
                </c:pt>
                <c:pt idx="117">
                  <c:v>45.53</c:v>
                </c:pt>
                <c:pt idx="118">
                  <c:v>47.26</c:v>
                </c:pt>
                <c:pt idx="119">
                  <c:v>50.42</c:v>
                </c:pt>
                <c:pt idx="120">
                  <c:v>53.2</c:v>
                </c:pt>
                <c:pt idx="121">
                  <c:v>55.67</c:v>
                </c:pt>
                <c:pt idx="122">
                  <c:v>57.86</c:v>
                </c:pt>
                <c:pt idx="123">
                  <c:v>59.82</c:v>
                </c:pt>
                <c:pt idx="124">
                  <c:v>61.57</c:v>
                </c:pt>
                <c:pt idx="125">
                  <c:v>64.58</c:v>
                </c:pt>
                <c:pt idx="126">
                  <c:v>67.06</c:v>
                </c:pt>
                <c:pt idx="127">
                  <c:v>69.14</c:v>
                </c:pt>
                <c:pt idx="128">
                  <c:v>70.900000000000006</c:v>
                </c:pt>
                <c:pt idx="129">
                  <c:v>72.400000000000006</c:v>
                </c:pt>
                <c:pt idx="130">
                  <c:v>73.7</c:v>
                </c:pt>
                <c:pt idx="131">
                  <c:v>74.83</c:v>
                </c:pt>
                <c:pt idx="132">
                  <c:v>75.819999999999993</c:v>
                </c:pt>
                <c:pt idx="133">
                  <c:v>76.680000000000007</c:v>
                </c:pt>
                <c:pt idx="134">
                  <c:v>77.44</c:v>
                </c:pt>
                <c:pt idx="135">
                  <c:v>78.11</c:v>
                </c:pt>
                <c:pt idx="136">
                  <c:v>79.22</c:v>
                </c:pt>
                <c:pt idx="137">
                  <c:v>80.25</c:v>
                </c:pt>
                <c:pt idx="138">
                  <c:v>80.989999999999995</c:v>
                </c:pt>
                <c:pt idx="139">
                  <c:v>82.02</c:v>
                </c:pt>
                <c:pt idx="140">
                  <c:v>82.47</c:v>
                </c:pt>
                <c:pt idx="141">
                  <c:v>82.58</c:v>
                </c:pt>
                <c:pt idx="142">
                  <c:v>82.79</c:v>
                </c:pt>
                <c:pt idx="143">
                  <c:v>82.88</c:v>
                </c:pt>
                <c:pt idx="144">
                  <c:v>82.89</c:v>
                </c:pt>
                <c:pt idx="145">
                  <c:v>82.66</c:v>
                </c:pt>
                <c:pt idx="146">
                  <c:v>82.18</c:v>
                </c:pt>
                <c:pt idx="147">
                  <c:v>81.52</c:v>
                </c:pt>
                <c:pt idx="148">
                  <c:v>80.73</c:v>
                </c:pt>
                <c:pt idx="149">
                  <c:v>79.84</c:v>
                </c:pt>
                <c:pt idx="150">
                  <c:v>78.89</c:v>
                </c:pt>
                <c:pt idx="151">
                  <c:v>76.87</c:v>
                </c:pt>
                <c:pt idx="152">
                  <c:v>74.81</c:v>
                </c:pt>
                <c:pt idx="153">
                  <c:v>72.760000000000005</c:v>
                </c:pt>
                <c:pt idx="154">
                  <c:v>70.790000000000006</c:v>
                </c:pt>
                <c:pt idx="155">
                  <c:v>68.900000000000006</c:v>
                </c:pt>
                <c:pt idx="156">
                  <c:v>67.099999999999994</c:v>
                </c:pt>
                <c:pt idx="157">
                  <c:v>65.41</c:v>
                </c:pt>
                <c:pt idx="158">
                  <c:v>63.81</c:v>
                </c:pt>
                <c:pt idx="159">
                  <c:v>62.3</c:v>
                </c:pt>
                <c:pt idx="160">
                  <c:v>60.87</c:v>
                </c:pt>
                <c:pt idx="161">
                  <c:v>59.53</c:v>
                </c:pt>
                <c:pt idx="162">
                  <c:v>57.04</c:v>
                </c:pt>
                <c:pt idx="163">
                  <c:v>54.25</c:v>
                </c:pt>
                <c:pt idx="164">
                  <c:v>51.72</c:v>
                </c:pt>
                <c:pt idx="165">
                  <c:v>49.39</c:v>
                </c:pt>
                <c:pt idx="166">
                  <c:v>47.2</c:v>
                </c:pt>
                <c:pt idx="167">
                  <c:v>45.1</c:v>
                </c:pt>
                <c:pt idx="168">
                  <c:v>43.08</c:v>
                </c:pt>
                <c:pt idx="169">
                  <c:v>41.09</c:v>
                </c:pt>
                <c:pt idx="170">
                  <c:v>39.35</c:v>
                </c:pt>
                <c:pt idx="171">
                  <c:v>36.58</c:v>
                </c:pt>
                <c:pt idx="172">
                  <c:v>34.22</c:v>
                </c:pt>
                <c:pt idx="173">
                  <c:v>32.18</c:v>
                </c:pt>
                <c:pt idx="174">
                  <c:v>30.4</c:v>
                </c:pt>
                <c:pt idx="175">
                  <c:v>28.83</c:v>
                </c:pt>
                <c:pt idx="176">
                  <c:v>27.44</c:v>
                </c:pt>
                <c:pt idx="177">
                  <c:v>25.09</c:v>
                </c:pt>
                <c:pt idx="178">
                  <c:v>23.16</c:v>
                </c:pt>
                <c:pt idx="179">
                  <c:v>21.56</c:v>
                </c:pt>
                <c:pt idx="180">
                  <c:v>20.21</c:v>
                </c:pt>
                <c:pt idx="181">
                  <c:v>19.05</c:v>
                </c:pt>
                <c:pt idx="182">
                  <c:v>18.05</c:v>
                </c:pt>
                <c:pt idx="183">
                  <c:v>17.170000000000002</c:v>
                </c:pt>
                <c:pt idx="184">
                  <c:v>16.39</c:v>
                </c:pt>
                <c:pt idx="185">
                  <c:v>15.7</c:v>
                </c:pt>
                <c:pt idx="186">
                  <c:v>15.09</c:v>
                </c:pt>
                <c:pt idx="187">
                  <c:v>14.53</c:v>
                </c:pt>
                <c:pt idx="188">
                  <c:v>13.57</c:v>
                </c:pt>
                <c:pt idx="189">
                  <c:v>12.59</c:v>
                </c:pt>
                <c:pt idx="190">
                  <c:v>11.78</c:v>
                </c:pt>
                <c:pt idx="191">
                  <c:v>11.11</c:v>
                </c:pt>
                <c:pt idx="192">
                  <c:v>10.54</c:v>
                </c:pt>
                <c:pt idx="193">
                  <c:v>10.06</c:v>
                </c:pt>
                <c:pt idx="194">
                  <c:v>9.6449999999999996</c:v>
                </c:pt>
                <c:pt idx="195">
                  <c:v>9.282</c:v>
                </c:pt>
                <c:pt idx="196">
                  <c:v>8.9629999999999992</c:v>
                </c:pt>
                <c:pt idx="197">
                  <c:v>8.4290000000000003</c:v>
                </c:pt>
                <c:pt idx="198">
                  <c:v>8</c:v>
                </c:pt>
                <c:pt idx="199">
                  <c:v>7.65</c:v>
                </c:pt>
                <c:pt idx="200">
                  <c:v>7.3579999999999997</c:v>
                </c:pt>
                <c:pt idx="201">
                  <c:v>7.1120000000000001</c:v>
                </c:pt>
                <c:pt idx="202">
                  <c:v>6.9029999999999996</c:v>
                </c:pt>
                <c:pt idx="203">
                  <c:v>6.5670000000000002</c:v>
                </c:pt>
                <c:pt idx="204">
                  <c:v>6.3109999999999999</c:v>
                </c:pt>
                <c:pt idx="205">
                  <c:v>6.1109999999999998</c:v>
                </c:pt>
                <c:pt idx="206">
                  <c:v>5.952</c:v>
                </c:pt>
                <c:pt idx="207">
                  <c:v>5.8239999999999998</c:v>
                </c:pt>
                <c:pt idx="208">
                  <c:v>5.7290000000000001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A4-491D-BC3F-3E1D63D3670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srim129Xe_C!$D$20:$D$228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srim129Xe_C!$F$20:$F$228</c:f>
              <c:numCache>
                <c:formatCode>0.000E+00</c:formatCode>
                <c:ptCount val="209"/>
                <c:pt idx="0">
                  <c:v>2.931</c:v>
                </c:pt>
                <c:pt idx="1">
                  <c:v>3.036</c:v>
                </c:pt>
                <c:pt idx="2">
                  <c:v>3.137</c:v>
                </c:pt>
                <c:pt idx="3">
                  <c:v>3.234</c:v>
                </c:pt>
                <c:pt idx="4">
                  <c:v>3.327</c:v>
                </c:pt>
                <c:pt idx="5">
                  <c:v>3.4159999999999999</c:v>
                </c:pt>
                <c:pt idx="6">
                  <c:v>3.5840000000000001</c:v>
                </c:pt>
                <c:pt idx="7">
                  <c:v>3.7789999999999999</c:v>
                </c:pt>
                <c:pt idx="8">
                  <c:v>3.9590000000000001</c:v>
                </c:pt>
                <c:pt idx="9">
                  <c:v>4.1269999999999998</c:v>
                </c:pt>
                <c:pt idx="10">
                  <c:v>4.2830000000000004</c:v>
                </c:pt>
                <c:pt idx="11">
                  <c:v>4.43</c:v>
                </c:pt>
                <c:pt idx="12">
                  <c:v>4.569</c:v>
                </c:pt>
                <c:pt idx="13">
                  <c:v>4.7009999999999996</c:v>
                </c:pt>
                <c:pt idx="14">
                  <c:v>4.8259999999999996</c:v>
                </c:pt>
                <c:pt idx="15">
                  <c:v>5.0579999999999998</c:v>
                </c:pt>
                <c:pt idx="16">
                  <c:v>5.27</c:v>
                </c:pt>
                <c:pt idx="17">
                  <c:v>5.4649999999999999</c:v>
                </c:pt>
                <c:pt idx="18">
                  <c:v>5.6470000000000002</c:v>
                </c:pt>
                <c:pt idx="19">
                  <c:v>5.8150000000000004</c:v>
                </c:pt>
                <c:pt idx="20">
                  <c:v>5.9729999999999999</c:v>
                </c:pt>
                <c:pt idx="21">
                  <c:v>6.2610000000000001</c:v>
                </c:pt>
                <c:pt idx="22">
                  <c:v>6.5179999999999998</c:v>
                </c:pt>
                <c:pt idx="23">
                  <c:v>6.75</c:v>
                </c:pt>
                <c:pt idx="24">
                  <c:v>6.9610000000000003</c:v>
                </c:pt>
                <c:pt idx="25">
                  <c:v>7.1539999999999999</c:v>
                </c:pt>
                <c:pt idx="26">
                  <c:v>7.3319999999999999</c:v>
                </c:pt>
                <c:pt idx="27">
                  <c:v>7.4960000000000004</c:v>
                </c:pt>
                <c:pt idx="28">
                  <c:v>7.649</c:v>
                </c:pt>
                <c:pt idx="29">
                  <c:v>7.7919999999999998</c:v>
                </c:pt>
                <c:pt idx="30">
                  <c:v>7.9260000000000002</c:v>
                </c:pt>
                <c:pt idx="31">
                  <c:v>8.0510000000000002</c:v>
                </c:pt>
                <c:pt idx="32">
                  <c:v>8.2799999999999994</c:v>
                </c:pt>
                <c:pt idx="33">
                  <c:v>8.5329999999999995</c:v>
                </c:pt>
                <c:pt idx="34">
                  <c:v>8.7539999999999996</c:v>
                </c:pt>
                <c:pt idx="35">
                  <c:v>8.9510000000000005</c:v>
                </c:pt>
                <c:pt idx="36">
                  <c:v>9.1270000000000007</c:v>
                </c:pt>
                <c:pt idx="37">
                  <c:v>9.2850000000000001</c:v>
                </c:pt>
                <c:pt idx="38">
                  <c:v>9.4269999999999996</c:v>
                </c:pt>
                <c:pt idx="39">
                  <c:v>9.5570000000000004</c:v>
                </c:pt>
                <c:pt idx="40">
                  <c:v>9.6750000000000007</c:v>
                </c:pt>
                <c:pt idx="41">
                  <c:v>9.8819999999999997</c:v>
                </c:pt>
                <c:pt idx="42">
                  <c:v>10.06</c:v>
                </c:pt>
                <c:pt idx="43">
                  <c:v>10.210000000000001</c:v>
                </c:pt>
                <c:pt idx="44">
                  <c:v>10.33</c:v>
                </c:pt>
                <c:pt idx="45">
                  <c:v>10.44</c:v>
                </c:pt>
                <c:pt idx="46">
                  <c:v>10.54</c:v>
                </c:pt>
                <c:pt idx="47">
                  <c:v>10.69</c:v>
                </c:pt>
                <c:pt idx="48">
                  <c:v>10.81</c:v>
                </c:pt>
                <c:pt idx="49">
                  <c:v>10.89</c:v>
                </c:pt>
                <c:pt idx="50">
                  <c:v>10.95</c:v>
                </c:pt>
                <c:pt idx="51">
                  <c:v>11</c:v>
                </c:pt>
                <c:pt idx="52">
                  <c:v>11.03</c:v>
                </c:pt>
                <c:pt idx="53">
                  <c:v>11.05</c:v>
                </c:pt>
                <c:pt idx="54">
                  <c:v>11.05</c:v>
                </c:pt>
                <c:pt idx="55">
                  <c:v>11.05</c:v>
                </c:pt>
                <c:pt idx="56">
                  <c:v>11.04</c:v>
                </c:pt>
                <c:pt idx="57">
                  <c:v>11.03</c:v>
                </c:pt>
                <c:pt idx="58">
                  <c:v>10.99</c:v>
                </c:pt>
                <c:pt idx="59">
                  <c:v>10.92</c:v>
                </c:pt>
                <c:pt idx="60">
                  <c:v>10.83</c:v>
                </c:pt>
                <c:pt idx="61">
                  <c:v>10.73</c:v>
                </c:pt>
                <c:pt idx="62">
                  <c:v>10.62</c:v>
                </c:pt>
                <c:pt idx="63">
                  <c:v>10.52</c:v>
                </c:pt>
                <c:pt idx="64">
                  <c:v>10.4</c:v>
                </c:pt>
                <c:pt idx="65">
                  <c:v>10.29</c:v>
                </c:pt>
                <c:pt idx="66">
                  <c:v>10.18</c:v>
                </c:pt>
                <c:pt idx="67">
                  <c:v>9.9529999999999994</c:v>
                </c:pt>
                <c:pt idx="68">
                  <c:v>9.7330000000000005</c:v>
                </c:pt>
                <c:pt idx="69">
                  <c:v>9.52</c:v>
                </c:pt>
                <c:pt idx="70">
                  <c:v>9.3140000000000001</c:v>
                </c:pt>
                <c:pt idx="71">
                  <c:v>9.1170000000000009</c:v>
                </c:pt>
                <c:pt idx="72">
                  <c:v>8.9269999999999996</c:v>
                </c:pt>
                <c:pt idx="73">
                  <c:v>8.5719999999999992</c:v>
                </c:pt>
                <c:pt idx="74">
                  <c:v>8.2460000000000004</c:v>
                </c:pt>
                <c:pt idx="75">
                  <c:v>7.9459999999999997</c:v>
                </c:pt>
                <c:pt idx="76">
                  <c:v>7.6710000000000003</c:v>
                </c:pt>
                <c:pt idx="77">
                  <c:v>7.4169999999999998</c:v>
                </c:pt>
                <c:pt idx="78">
                  <c:v>7.181</c:v>
                </c:pt>
                <c:pt idx="79">
                  <c:v>6.9630000000000001</c:v>
                </c:pt>
                <c:pt idx="80">
                  <c:v>6.7590000000000003</c:v>
                </c:pt>
                <c:pt idx="81">
                  <c:v>6.569</c:v>
                </c:pt>
                <c:pt idx="82">
                  <c:v>6.3920000000000003</c:v>
                </c:pt>
                <c:pt idx="83">
                  <c:v>6.2249999999999996</c:v>
                </c:pt>
                <c:pt idx="84">
                  <c:v>5.92</c:v>
                </c:pt>
                <c:pt idx="85">
                  <c:v>5.5860000000000003</c:v>
                </c:pt>
                <c:pt idx="86">
                  <c:v>5.2930000000000001</c:v>
                </c:pt>
                <c:pt idx="87">
                  <c:v>5.0339999999999998</c:v>
                </c:pt>
                <c:pt idx="88">
                  <c:v>4.8029999999999999</c:v>
                </c:pt>
                <c:pt idx="89">
                  <c:v>4.5949999999999998</c:v>
                </c:pt>
                <c:pt idx="90">
                  <c:v>4.4080000000000004</c:v>
                </c:pt>
                <c:pt idx="91">
                  <c:v>4.2380000000000004</c:v>
                </c:pt>
                <c:pt idx="92">
                  <c:v>4.0819999999999999</c:v>
                </c:pt>
                <c:pt idx="93">
                  <c:v>3.8069999999999999</c:v>
                </c:pt>
                <c:pt idx="94">
                  <c:v>3.5720000000000001</c:v>
                </c:pt>
                <c:pt idx="95">
                  <c:v>3.3679999999999999</c:v>
                </c:pt>
                <c:pt idx="96">
                  <c:v>3.1890000000000001</c:v>
                </c:pt>
                <c:pt idx="97">
                  <c:v>3.0310000000000001</c:v>
                </c:pt>
                <c:pt idx="98">
                  <c:v>2.8889999999999998</c:v>
                </c:pt>
                <c:pt idx="99">
                  <c:v>2.6480000000000001</c:v>
                </c:pt>
                <c:pt idx="100">
                  <c:v>2.448</c:v>
                </c:pt>
                <c:pt idx="101">
                  <c:v>2.2789999999999999</c:v>
                </c:pt>
                <c:pt idx="102">
                  <c:v>2.1349999999999998</c:v>
                </c:pt>
                <c:pt idx="103">
                  <c:v>2.0099999999999998</c:v>
                </c:pt>
                <c:pt idx="104">
                  <c:v>1.901</c:v>
                </c:pt>
                <c:pt idx="105">
                  <c:v>1.804</c:v>
                </c:pt>
                <c:pt idx="106">
                  <c:v>1.7170000000000001</c:v>
                </c:pt>
                <c:pt idx="107">
                  <c:v>1.64</c:v>
                </c:pt>
                <c:pt idx="108">
                  <c:v>1.57</c:v>
                </c:pt>
                <c:pt idx="109">
                  <c:v>1.506</c:v>
                </c:pt>
                <c:pt idx="110">
                  <c:v>1.3939999999999999</c:v>
                </c:pt>
                <c:pt idx="111">
                  <c:v>1.278</c:v>
                </c:pt>
                <c:pt idx="112">
                  <c:v>1.1819999999999999</c:v>
                </c:pt>
                <c:pt idx="113">
                  <c:v>1.1000000000000001</c:v>
                </c:pt>
                <c:pt idx="114">
                  <c:v>1.03</c:v>
                </c:pt>
                <c:pt idx="115">
                  <c:v>0.96950000000000003</c:v>
                </c:pt>
                <c:pt idx="116">
                  <c:v>0.91610000000000003</c:v>
                </c:pt>
                <c:pt idx="117">
                  <c:v>0.86880000000000002</c:v>
                </c:pt>
                <c:pt idx="118">
                  <c:v>0.82650000000000001</c:v>
                </c:pt>
                <c:pt idx="119">
                  <c:v>0.75429999999999997</c:v>
                </c:pt>
                <c:pt idx="120">
                  <c:v>0.69469999999999998</c:v>
                </c:pt>
                <c:pt idx="121">
                  <c:v>0.64449999999999996</c:v>
                </c:pt>
                <c:pt idx="122">
                  <c:v>0.60170000000000001</c:v>
                </c:pt>
                <c:pt idx="123">
                  <c:v>0.56469999999999998</c:v>
                </c:pt>
                <c:pt idx="124">
                  <c:v>0.5323</c:v>
                </c:pt>
                <c:pt idx="125">
                  <c:v>0.4783</c:v>
                </c:pt>
                <c:pt idx="126">
                  <c:v>0.435</c:v>
                </c:pt>
                <c:pt idx="127">
                  <c:v>0.39939999999999998</c:v>
                </c:pt>
                <c:pt idx="128">
                  <c:v>0.36959999999999998</c:v>
                </c:pt>
                <c:pt idx="129">
                  <c:v>0.34420000000000001</c:v>
                </c:pt>
                <c:pt idx="130">
                  <c:v>0.32240000000000002</c:v>
                </c:pt>
                <c:pt idx="131">
                  <c:v>0.30330000000000001</c:v>
                </c:pt>
                <c:pt idx="132">
                  <c:v>0.28649999999999998</c:v>
                </c:pt>
                <c:pt idx="133">
                  <c:v>0.2717</c:v>
                </c:pt>
                <c:pt idx="134">
                  <c:v>0.25829999999999997</c:v>
                </c:pt>
                <c:pt idx="135">
                  <c:v>0.24640000000000001</c:v>
                </c:pt>
                <c:pt idx="136">
                  <c:v>0.22570000000000001</c:v>
                </c:pt>
                <c:pt idx="137">
                  <c:v>0.20449999999999999</c:v>
                </c:pt>
                <c:pt idx="138">
                  <c:v>0.18720000000000001</c:v>
                </c:pt>
                <c:pt idx="139">
                  <c:v>0.17280000000000001</c:v>
                </c:pt>
                <c:pt idx="140">
                  <c:v>0.16059999999999999</c:v>
                </c:pt>
                <c:pt idx="141">
                  <c:v>0.15010000000000001</c:v>
                </c:pt>
                <c:pt idx="142">
                  <c:v>0.1409</c:v>
                </c:pt>
                <c:pt idx="143">
                  <c:v>0.13289999999999999</c:v>
                </c:pt>
                <c:pt idx="144">
                  <c:v>0.1258</c:v>
                </c:pt>
                <c:pt idx="145">
                  <c:v>0.1138</c:v>
                </c:pt>
                <c:pt idx="146">
                  <c:v>0.104</c:v>
                </c:pt>
                <c:pt idx="147">
                  <c:v>9.5829999999999999E-2</c:v>
                </c:pt>
                <c:pt idx="148">
                  <c:v>8.8929999999999995E-2</c:v>
                </c:pt>
                <c:pt idx="149">
                  <c:v>8.301E-2</c:v>
                </c:pt>
                <c:pt idx="150">
                  <c:v>7.7869999999999995E-2</c:v>
                </c:pt>
                <c:pt idx="151">
                  <c:v>6.9379999999999997E-2</c:v>
                </c:pt>
                <c:pt idx="152">
                  <c:v>6.2649999999999997E-2</c:v>
                </c:pt>
                <c:pt idx="153">
                  <c:v>5.7169999999999999E-2</c:v>
                </c:pt>
                <c:pt idx="154">
                  <c:v>5.262E-2</c:v>
                </c:pt>
                <c:pt idx="155">
                  <c:v>4.8770000000000001E-2</c:v>
                </c:pt>
                <c:pt idx="156">
                  <c:v>4.548E-2</c:v>
                </c:pt>
                <c:pt idx="157">
                  <c:v>4.2630000000000001E-2</c:v>
                </c:pt>
                <c:pt idx="158">
                  <c:v>4.0129999999999999E-2</c:v>
                </c:pt>
                <c:pt idx="159">
                  <c:v>3.7920000000000002E-2</c:v>
                </c:pt>
                <c:pt idx="160">
                  <c:v>3.5950000000000003E-2</c:v>
                </c:pt>
                <c:pt idx="161">
                  <c:v>3.4189999999999998E-2</c:v>
                </c:pt>
                <c:pt idx="162">
                  <c:v>3.117E-2</c:v>
                </c:pt>
                <c:pt idx="163">
                  <c:v>2.809E-2</c:v>
                </c:pt>
                <c:pt idx="164">
                  <c:v>2.5600000000000001E-2</c:v>
                </c:pt>
                <c:pt idx="165">
                  <c:v>2.3529999999999999E-2</c:v>
                </c:pt>
                <c:pt idx="166">
                  <c:v>2.1780000000000001E-2</c:v>
                </c:pt>
                <c:pt idx="167">
                  <c:v>2.0289999999999999E-2</c:v>
                </c:pt>
                <c:pt idx="168">
                  <c:v>1.9E-2</c:v>
                </c:pt>
                <c:pt idx="169">
                  <c:v>1.787E-2</c:v>
                </c:pt>
                <c:pt idx="170">
                  <c:v>1.687E-2</c:v>
                </c:pt>
                <c:pt idx="171">
                  <c:v>1.519E-2</c:v>
                </c:pt>
                <c:pt idx="172">
                  <c:v>1.383E-2</c:v>
                </c:pt>
                <c:pt idx="173">
                  <c:v>1.2699999999999999E-2</c:v>
                </c:pt>
                <c:pt idx="174">
                  <c:v>1.175E-2</c:v>
                </c:pt>
                <c:pt idx="175">
                  <c:v>1.094E-2</c:v>
                </c:pt>
                <c:pt idx="176">
                  <c:v>1.023E-2</c:v>
                </c:pt>
                <c:pt idx="177">
                  <c:v>9.077E-3</c:v>
                </c:pt>
                <c:pt idx="178">
                  <c:v>8.1659999999999996E-3</c:v>
                </c:pt>
                <c:pt idx="179">
                  <c:v>7.4269999999999996E-3</c:v>
                </c:pt>
                <c:pt idx="180">
                  <c:v>6.816E-3</c:v>
                </c:pt>
                <c:pt idx="181">
                  <c:v>6.3020000000000003E-3</c:v>
                </c:pt>
                <c:pt idx="182">
                  <c:v>5.8630000000000002E-3</c:v>
                </c:pt>
                <c:pt idx="183">
                  <c:v>5.483E-3</c:v>
                </c:pt>
                <c:pt idx="184">
                  <c:v>5.1520000000000003E-3</c:v>
                </c:pt>
                <c:pt idx="185">
                  <c:v>4.8589999999999996E-3</c:v>
                </c:pt>
                <c:pt idx="186">
                  <c:v>4.5999999999999999E-3</c:v>
                </c:pt>
                <c:pt idx="187">
                  <c:v>4.3680000000000004E-3</c:v>
                </c:pt>
                <c:pt idx="188">
                  <c:v>3.9699999999999996E-3</c:v>
                </c:pt>
                <c:pt idx="189">
                  <c:v>3.568E-3</c:v>
                </c:pt>
                <c:pt idx="190">
                  <c:v>3.2420000000000001E-3</c:v>
                </c:pt>
                <c:pt idx="191">
                  <c:v>2.9729999999999999E-3</c:v>
                </c:pt>
                <c:pt idx="192">
                  <c:v>2.7469999999999999E-3</c:v>
                </c:pt>
                <c:pt idx="193">
                  <c:v>2.5539999999999998E-3</c:v>
                </c:pt>
                <c:pt idx="194">
                  <c:v>2.3869999999999998E-3</c:v>
                </c:pt>
                <c:pt idx="195">
                  <c:v>2.2409999999999999E-3</c:v>
                </c:pt>
                <c:pt idx="196">
                  <c:v>2.1129999999999999E-3</c:v>
                </c:pt>
                <c:pt idx="197">
                  <c:v>1.8979999999999999E-3</c:v>
                </c:pt>
                <c:pt idx="198">
                  <c:v>1.7240000000000001E-3</c:v>
                </c:pt>
                <c:pt idx="199">
                  <c:v>1.58E-3</c:v>
                </c:pt>
                <c:pt idx="200">
                  <c:v>1.459E-3</c:v>
                </c:pt>
                <c:pt idx="201">
                  <c:v>1.356E-3</c:v>
                </c:pt>
                <c:pt idx="202">
                  <c:v>1.2669999999999999E-3</c:v>
                </c:pt>
                <c:pt idx="203">
                  <c:v>1.121E-3</c:v>
                </c:pt>
                <c:pt idx="204">
                  <c:v>1.0059999999999999E-3</c:v>
                </c:pt>
                <c:pt idx="205">
                  <c:v>9.1290000000000002E-4</c:v>
                </c:pt>
                <c:pt idx="206">
                  <c:v>8.363E-4</c:v>
                </c:pt>
                <c:pt idx="207">
                  <c:v>7.7200000000000001E-4</c:v>
                </c:pt>
                <c:pt idx="208">
                  <c:v>7.2230000000000005E-4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A4-491D-BC3F-3E1D63D3670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srim129Xe_C!$D$20:$D$228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srim129Xe_C!$G$20:$G$228</c:f>
              <c:numCache>
                <c:formatCode>0.000E+00</c:formatCode>
                <c:ptCount val="209"/>
                <c:pt idx="0">
                  <c:v>3.2072000000000003</c:v>
                </c:pt>
                <c:pt idx="1">
                  <c:v>3.3227000000000002</c:v>
                </c:pt>
                <c:pt idx="2">
                  <c:v>3.4337</c:v>
                </c:pt>
                <c:pt idx="3">
                  <c:v>3.5404999999999998</c:v>
                </c:pt>
                <c:pt idx="4">
                  <c:v>3.6429</c:v>
                </c:pt>
                <c:pt idx="5">
                  <c:v>3.7410000000000001</c:v>
                </c:pt>
                <c:pt idx="6">
                  <c:v>3.9266000000000001</c:v>
                </c:pt>
                <c:pt idx="7">
                  <c:v>4.1424000000000003</c:v>
                </c:pt>
                <c:pt idx="8">
                  <c:v>4.3421000000000003</c:v>
                </c:pt>
                <c:pt idx="9">
                  <c:v>4.5287999999999995</c:v>
                </c:pt>
                <c:pt idx="10">
                  <c:v>4.7026000000000003</c:v>
                </c:pt>
                <c:pt idx="11">
                  <c:v>4.8667999999999996</c:v>
                </c:pt>
                <c:pt idx="12">
                  <c:v>5.0221999999999998</c:v>
                </c:pt>
                <c:pt idx="13">
                  <c:v>5.1701999999999995</c:v>
                </c:pt>
                <c:pt idx="14">
                  <c:v>5.3104999999999993</c:v>
                </c:pt>
                <c:pt idx="15">
                  <c:v>5.5718999999999994</c:v>
                </c:pt>
                <c:pt idx="16">
                  <c:v>5.8116999999999992</c:v>
                </c:pt>
                <c:pt idx="17">
                  <c:v>6.0331999999999999</c:v>
                </c:pt>
                <c:pt idx="18">
                  <c:v>6.2404000000000002</c:v>
                </c:pt>
                <c:pt idx="19">
                  <c:v>6.4327000000000005</c:v>
                </c:pt>
                <c:pt idx="20">
                  <c:v>6.6139999999999999</c:v>
                </c:pt>
                <c:pt idx="21">
                  <c:v>6.9462000000000002</c:v>
                </c:pt>
                <c:pt idx="22">
                  <c:v>7.2447999999999997</c:v>
                </c:pt>
                <c:pt idx="23">
                  <c:v>7.5160999999999998</c:v>
                </c:pt>
                <c:pt idx="24">
                  <c:v>7.7645</c:v>
                </c:pt>
                <c:pt idx="25">
                  <c:v>7.9932999999999996</c:v>
                </c:pt>
                <c:pt idx="26">
                  <c:v>8.2055000000000007</c:v>
                </c:pt>
                <c:pt idx="27">
                  <c:v>8.4024999999999999</c:v>
                </c:pt>
                <c:pt idx="28">
                  <c:v>8.5873000000000008</c:v>
                </c:pt>
                <c:pt idx="29">
                  <c:v>8.761099999999999</c:v>
                </c:pt>
                <c:pt idx="30">
                  <c:v>8.9249000000000009</c:v>
                </c:pt>
                <c:pt idx="31">
                  <c:v>9.0790000000000006</c:v>
                </c:pt>
                <c:pt idx="32">
                  <c:v>9.3629999999999995</c:v>
                </c:pt>
                <c:pt idx="33">
                  <c:v>9.6819999999999986</c:v>
                </c:pt>
                <c:pt idx="34">
                  <c:v>9.9649999999999999</c:v>
                </c:pt>
                <c:pt idx="35">
                  <c:v>10.221</c:v>
                </c:pt>
                <c:pt idx="36">
                  <c:v>10.454000000000001</c:v>
                </c:pt>
                <c:pt idx="37">
                  <c:v>10.666</c:v>
                </c:pt>
                <c:pt idx="38">
                  <c:v>10.86</c:v>
                </c:pt>
                <c:pt idx="39">
                  <c:v>11.041</c:v>
                </c:pt>
                <c:pt idx="40">
                  <c:v>11.207000000000001</c:v>
                </c:pt>
                <c:pt idx="41">
                  <c:v>11.507</c:v>
                </c:pt>
                <c:pt idx="42">
                  <c:v>11.773</c:v>
                </c:pt>
                <c:pt idx="43">
                  <c:v>12.007000000000001</c:v>
                </c:pt>
                <c:pt idx="44">
                  <c:v>12.207000000000001</c:v>
                </c:pt>
                <c:pt idx="45">
                  <c:v>12.392999999999999</c:v>
                </c:pt>
                <c:pt idx="46">
                  <c:v>12.567</c:v>
                </c:pt>
                <c:pt idx="47">
                  <c:v>12.856999999999999</c:v>
                </c:pt>
                <c:pt idx="48">
                  <c:v>13.108000000000001</c:v>
                </c:pt>
                <c:pt idx="49">
                  <c:v>13.313000000000001</c:v>
                </c:pt>
                <c:pt idx="50">
                  <c:v>13.491</c:v>
                </c:pt>
                <c:pt idx="51">
                  <c:v>13.654</c:v>
                </c:pt>
                <c:pt idx="52">
                  <c:v>13.792</c:v>
                </c:pt>
                <c:pt idx="53">
                  <c:v>13.917000000000002</c:v>
                </c:pt>
                <c:pt idx="54">
                  <c:v>14.017000000000001</c:v>
                </c:pt>
                <c:pt idx="55">
                  <c:v>14.115</c:v>
                </c:pt>
                <c:pt idx="56">
                  <c:v>14.198999999999998</c:v>
                </c:pt>
                <c:pt idx="57">
                  <c:v>14.28</c:v>
                </c:pt>
                <c:pt idx="58">
                  <c:v>14.416</c:v>
                </c:pt>
                <c:pt idx="59">
                  <c:v>14.554</c:v>
                </c:pt>
                <c:pt idx="60">
                  <c:v>14.661</c:v>
                </c:pt>
                <c:pt idx="61">
                  <c:v>14.633000000000001</c:v>
                </c:pt>
                <c:pt idx="62">
                  <c:v>14.572999999999999</c:v>
                </c:pt>
                <c:pt idx="63">
                  <c:v>14.545999999999999</c:v>
                </c:pt>
                <c:pt idx="64">
                  <c:v>14.512</c:v>
                </c:pt>
                <c:pt idx="65">
                  <c:v>14.495999999999999</c:v>
                </c:pt>
                <c:pt idx="66">
                  <c:v>14.484</c:v>
                </c:pt>
                <c:pt idx="67">
                  <c:v>14.454000000000001</c:v>
                </c:pt>
                <c:pt idx="68">
                  <c:v>14.426</c:v>
                </c:pt>
                <c:pt idx="69">
                  <c:v>14.396999999999998</c:v>
                </c:pt>
                <c:pt idx="70">
                  <c:v>14.367000000000001</c:v>
                </c:pt>
                <c:pt idx="71">
                  <c:v>14.338000000000001</c:v>
                </c:pt>
                <c:pt idx="72">
                  <c:v>14.308</c:v>
                </c:pt>
                <c:pt idx="73">
                  <c:v>14.256</c:v>
                </c:pt>
                <c:pt idx="74">
                  <c:v>14.213000000000001</c:v>
                </c:pt>
                <c:pt idx="75">
                  <c:v>14.181000000000001</c:v>
                </c:pt>
                <c:pt idx="76">
                  <c:v>14.16</c:v>
                </c:pt>
                <c:pt idx="77">
                  <c:v>14.147</c:v>
                </c:pt>
                <c:pt idx="78">
                  <c:v>14.14</c:v>
                </c:pt>
                <c:pt idx="79">
                  <c:v>14.14</c:v>
                </c:pt>
                <c:pt idx="80">
                  <c:v>14.144</c:v>
                </c:pt>
                <c:pt idx="81">
                  <c:v>14.154</c:v>
                </c:pt>
                <c:pt idx="82">
                  <c:v>14.17</c:v>
                </c:pt>
                <c:pt idx="83">
                  <c:v>14.190999999999999</c:v>
                </c:pt>
                <c:pt idx="84">
                  <c:v>14.247</c:v>
                </c:pt>
                <c:pt idx="85">
                  <c:v>14.351000000000001</c:v>
                </c:pt>
                <c:pt idx="86">
                  <c:v>14.484999999999999</c:v>
                </c:pt>
                <c:pt idx="87">
                  <c:v>14.646000000000001</c:v>
                </c:pt>
                <c:pt idx="88">
                  <c:v>14.823</c:v>
                </c:pt>
                <c:pt idx="89">
                  <c:v>15.024999999999999</c:v>
                </c:pt>
                <c:pt idx="90">
                  <c:v>15.228000000000002</c:v>
                </c:pt>
                <c:pt idx="91">
                  <c:v>15.448</c:v>
                </c:pt>
                <c:pt idx="92">
                  <c:v>15.672000000000001</c:v>
                </c:pt>
                <c:pt idx="93">
                  <c:v>16.117000000000001</c:v>
                </c:pt>
                <c:pt idx="94">
                  <c:v>16.582000000000001</c:v>
                </c:pt>
                <c:pt idx="95">
                  <c:v>17.038</c:v>
                </c:pt>
                <c:pt idx="96">
                  <c:v>17.499000000000002</c:v>
                </c:pt>
                <c:pt idx="97">
                  <c:v>17.971</c:v>
                </c:pt>
                <c:pt idx="98">
                  <c:v>18.428999999999998</c:v>
                </c:pt>
                <c:pt idx="99">
                  <c:v>19.378</c:v>
                </c:pt>
                <c:pt idx="100">
                  <c:v>20.338000000000001</c:v>
                </c:pt>
                <c:pt idx="101">
                  <c:v>21.309000000000001</c:v>
                </c:pt>
                <c:pt idx="102">
                  <c:v>22.295000000000002</c:v>
                </c:pt>
                <c:pt idx="103">
                  <c:v>23.299999999999997</c:v>
                </c:pt>
                <c:pt idx="104">
                  <c:v>24.321000000000002</c:v>
                </c:pt>
                <c:pt idx="105">
                  <c:v>25.334</c:v>
                </c:pt>
                <c:pt idx="106">
                  <c:v>26.366999999999997</c:v>
                </c:pt>
                <c:pt idx="107">
                  <c:v>27.39</c:v>
                </c:pt>
                <c:pt idx="108">
                  <c:v>28.42</c:v>
                </c:pt>
                <c:pt idx="109">
                  <c:v>29.436</c:v>
                </c:pt>
                <c:pt idx="110">
                  <c:v>31.453999999999997</c:v>
                </c:pt>
                <c:pt idx="111">
                  <c:v>33.917999999999999</c:v>
                </c:pt>
                <c:pt idx="112">
                  <c:v>36.282000000000004</c:v>
                </c:pt>
                <c:pt idx="113">
                  <c:v>38.53</c:v>
                </c:pt>
                <c:pt idx="114">
                  <c:v>40.67</c:v>
                </c:pt>
                <c:pt idx="115">
                  <c:v>42.6995</c:v>
                </c:pt>
                <c:pt idx="116">
                  <c:v>44.606099999999998</c:v>
                </c:pt>
                <c:pt idx="117">
                  <c:v>46.398800000000001</c:v>
                </c:pt>
                <c:pt idx="118">
                  <c:v>48.086500000000001</c:v>
                </c:pt>
                <c:pt idx="119">
                  <c:v>51.174300000000002</c:v>
                </c:pt>
                <c:pt idx="120">
                  <c:v>53.8947</c:v>
                </c:pt>
                <c:pt idx="121">
                  <c:v>56.314500000000002</c:v>
                </c:pt>
                <c:pt idx="122">
                  <c:v>58.4617</c:v>
                </c:pt>
                <c:pt idx="123">
                  <c:v>60.384700000000002</c:v>
                </c:pt>
                <c:pt idx="124">
                  <c:v>62.1023</c:v>
                </c:pt>
                <c:pt idx="125">
                  <c:v>65.058300000000003</c:v>
                </c:pt>
                <c:pt idx="126">
                  <c:v>67.495000000000005</c:v>
                </c:pt>
                <c:pt idx="127">
                  <c:v>69.539400000000001</c:v>
                </c:pt>
                <c:pt idx="128">
                  <c:v>71.269600000000011</c:v>
                </c:pt>
                <c:pt idx="129">
                  <c:v>72.744200000000006</c:v>
                </c:pt>
                <c:pt idx="130">
                  <c:v>74.022400000000005</c:v>
                </c:pt>
                <c:pt idx="131">
                  <c:v>75.133299999999991</c:v>
                </c:pt>
                <c:pt idx="132">
                  <c:v>76.106499999999997</c:v>
                </c:pt>
                <c:pt idx="133">
                  <c:v>76.951700000000002</c:v>
                </c:pt>
                <c:pt idx="134">
                  <c:v>77.698300000000003</c:v>
                </c:pt>
                <c:pt idx="135">
                  <c:v>78.356399999999994</c:v>
                </c:pt>
                <c:pt idx="136">
                  <c:v>79.445700000000002</c:v>
                </c:pt>
                <c:pt idx="137">
                  <c:v>80.454499999999996</c:v>
                </c:pt>
                <c:pt idx="138">
                  <c:v>81.177199999999999</c:v>
                </c:pt>
                <c:pt idx="139">
                  <c:v>82.192799999999991</c:v>
                </c:pt>
                <c:pt idx="140">
                  <c:v>82.630600000000001</c:v>
                </c:pt>
                <c:pt idx="141">
                  <c:v>82.730099999999993</c:v>
                </c:pt>
                <c:pt idx="142">
                  <c:v>82.930900000000008</c:v>
                </c:pt>
                <c:pt idx="143">
                  <c:v>83.012900000000002</c:v>
                </c:pt>
                <c:pt idx="144">
                  <c:v>83.015799999999999</c:v>
                </c:pt>
                <c:pt idx="145">
                  <c:v>82.773799999999994</c:v>
                </c:pt>
                <c:pt idx="146">
                  <c:v>82.284000000000006</c:v>
                </c:pt>
                <c:pt idx="147">
                  <c:v>81.615830000000003</c:v>
                </c:pt>
                <c:pt idx="148">
                  <c:v>80.818930000000009</c:v>
                </c:pt>
                <c:pt idx="149">
                  <c:v>79.923010000000005</c:v>
                </c:pt>
                <c:pt idx="150">
                  <c:v>78.967870000000005</c:v>
                </c:pt>
                <c:pt idx="151">
                  <c:v>76.93938</c:v>
                </c:pt>
                <c:pt idx="152">
                  <c:v>74.872650000000007</c:v>
                </c:pt>
                <c:pt idx="153">
                  <c:v>72.817170000000004</c:v>
                </c:pt>
                <c:pt idx="154">
                  <c:v>70.842620000000011</c:v>
                </c:pt>
                <c:pt idx="155">
                  <c:v>68.94877000000001</c:v>
                </c:pt>
                <c:pt idx="156">
                  <c:v>67.145479999999992</c:v>
                </c:pt>
                <c:pt idx="157">
                  <c:v>65.452629999999999</c:v>
                </c:pt>
                <c:pt idx="158">
                  <c:v>63.85013</c:v>
                </c:pt>
                <c:pt idx="159">
                  <c:v>62.337919999999997</c:v>
                </c:pt>
                <c:pt idx="160">
                  <c:v>60.905949999999997</c:v>
                </c:pt>
                <c:pt idx="161">
                  <c:v>59.564190000000004</c:v>
                </c:pt>
                <c:pt idx="162">
                  <c:v>57.071170000000002</c:v>
                </c:pt>
                <c:pt idx="163">
                  <c:v>54.278089999999999</c:v>
                </c:pt>
                <c:pt idx="164">
                  <c:v>51.745599999999996</c:v>
                </c:pt>
                <c:pt idx="165">
                  <c:v>49.413530000000002</c:v>
                </c:pt>
                <c:pt idx="166">
                  <c:v>47.221780000000003</c:v>
                </c:pt>
                <c:pt idx="167">
                  <c:v>45.120290000000004</c:v>
                </c:pt>
                <c:pt idx="168">
                  <c:v>43.098999999999997</c:v>
                </c:pt>
                <c:pt idx="169">
                  <c:v>41.107870000000005</c:v>
                </c:pt>
                <c:pt idx="170">
                  <c:v>39.366869999999999</c:v>
                </c:pt>
                <c:pt idx="171">
                  <c:v>36.595189999999995</c:v>
                </c:pt>
                <c:pt idx="172">
                  <c:v>34.233829999999998</c:v>
                </c:pt>
                <c:pt idx="173">
                  <c:v>32.192700000000002</c:v>
                </c:pt>
                <c:pt idx="174">
                  <c:v>30.411749999999998</c:v>
                </c:pt>
                <c:pt idx="175">
                  <c:v>28.84094</c:v>
                </c:pt>
                <c:pt idx="176">
                  <c:v>27.450230000000001</c:v>
                </c:pt>
                <c:pt idx="177">
                  <c:v>25.099077000000001</c:v>
                </c:pt>
                <c:pt idx="178">
                  <c:v>23.168165999999999</c:v>
                </c:pt>
                <c:pt idx="179">
                  <c:v>21.567426999999999</c:v>
                </c:pt>
                <c:pt idx="180">
                  <c:v>20.216816000000001</c:v>
                </c:pt>
                <c:pt idx="181">
                  <c:v>19.056302000000002</c:v>
                </c:pt>
                <c:pt idx="182">
                  <c:v>18.055863000000002</c:v>
                </c:pt>
                <c:pt idx="183">
                  <c:v>17.175483000000003</c:v>
                </c:pt>
                <c:pt idx="184">
                  <c:v>16.395152</c:v>
                </c:pt>
                <c:pt idx="185">
                  <c:v>15.704858999999999</c:v>
                </c:pt>
                <c:pt idx="186">
                  <c:v>15.0946</c:v>
                </c:pt>
                <c:pt idx="187">
                  <c:v>14.534367999999999</c:v>
                </c:pt>
                <c:pt idx="188">
                  <c:v>13.573970000000001</c:v>
                </c:pt>
                <c:pt idx="189">
                  <c:v>12.593567999999999</c:v>
                </c:pt>
                <c:pt idx="190">
                  <c:v>11.783242</c:v>
                </c:pt>
                <c:pt idx="191">
                  <c:v>11.112973</c:v>
                </c:pt>
                <c:pt idx="192">
                  <c:v>10.542746999999999</c:v>
                </c:pt>
                <c:pt idx="193">
                  <c:v>10.062554</c:v>
                </c:pt>
                <c:pt idx="194">
                  <c:v>9.6473870000000002</c:v>
                </c:pt>
                <c:pt idx="195">
                  <c:v>9.2842409999999997</c:v>
                </c:pt>
                <c:pt idx="196">
                  <c:v>8.9651129999999988</c:v>
                </c:pt>
                <c:pt idx="197">
                  <c:v>8.4308980000000009</c:v>
                </c:pt>
                <c:pt idx="198">
                  <c:v>8.0017239999999994</c:v>
                </c:pt>
                <c:pt idx="199">
                  <c:v>7.65158</c:v>
                </c:pt>
                <c:pt idx="200">
                  <c:v>7.3594589999999993</c:v>
                </c:pt>
                <c:pt idx="201">
                  <c:v>7.1133560000000005</c:v>
                </c:pt>
                <c:pt idx="202">
                  <c:v>6.9042669999999999</c:v>
                </c:pt>
                <c:pt idx="203">
                  <c:v>6.5681210000000005</c:v>
                </c:pt>
                <c:pt idx="204">
                  <c:v>6.3120060000000002</c:v>
                </c:pt>
                <c:pt idx="205">
                  <c:v>6.1119129000000001</c:v>
                </c:pt>
                <c:pt idx="206">
                  <c:v>5.9528362999999995</c:v>
                </c:pt>
                <c:pt idx="207">
                  <c:v>5.8247720000000003</c:v>
                </c:pt>
                <c:pt idx="208">
                  <c:v>5.7297222999999997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A4-491D-BC3F-3E1D63D3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99880"/>
        <c:axId val="555800272"/>
      </c:scatterChart>
      <c:valAx>
        <c:axId val="5557998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800272"/>
        <c:crosses val="autoZero"/>
        <c:crossBetween val="midCat"/>
        <c:majorUnit val="10"/>
      </c:valAx>
      <c:valAx>
        <c:axId val="5558002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998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srim129Xe_C!$P$5</c:f>
          <c:strCache>
            <c:ptCount val="1"/>
            <c:pt idx="0">
              <c:v>srim129Xe_C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srim129Xe_C!$D$20:$D$228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srim129Xe_C!$J$20:$J$228</c:f>
              <c:numCache>
                <c:formatCode>0.000</c:formatCode>
                <c:ptCount val="209"/>
                <c:pt idx="0">
                  <c:v>3.6999999999999997E-3</c:v>
                </c:pt>
                <c:pt idx="1">
                  <c:v>3.8E-3</c:v>
                </c:pt>
                <c:pt idx="2">
                  <c:v>3.8999999999999998E-3</c:v>
                </c:pt>
                <c:pt idx="3">
                  <c:v>4.1000000000000003E-3</c:v>
                </c:pt>
                <c:pt idx="4">
                  <c:v>4.2000000000000006E-3</c:v>
                </c:pt>
                <c:pt idx="5">
                  <c:v>4.3E-3</c:v>
                </c:pt>
                <c:pt idx="6">
                  <c:v>4.4999999999999997E-3</c:v>
                </c:pt>
                <c:pt idx="7">
                  <c:v>4.7000000000000002E-3</c:v>
                </c:pt>
                <c:pt idx="8">
                  <c:v>5.0000000000000001E-3</c:v>
                </c:pt>
                <c:pt idx="9">
                  <c:v>5.1999999999999998E-3</c:v>
                </c:pt>
                <c:pt idx="10">
                  <c:v>5.4000000000000003E-3</c:v>
                </c:pt>
                <c:pt idx="11">
                  <c:v>5.5999999999999999E-3</c:v>
                </c:pt>
                <c:pt idx="12">
                  <c:v>5.8000000000000005E-3</c:v>
                </c:pt>
                <c:pt idx="13">
                  <c:v>6.0000000000000001E-3</c:v>
                </c:pt>
                <c:pt idx="14">
                  <c:v>6.1999999999999998E-3</c:v>
                </c:pt>
                <c:pt idx="15">
                  <c:v>6.6E-3</c:v>
                </c:pt>
                <c:pt idx="16">
                  <c:v>7.000000000000001E-3</c:v>
                </c:pt>
                <c:pt idx="17">
                  <c:v>7.2999999999999992E-3</c:v>
                </c:pt>
                <c:pt idx="18">
                  <c:v>7.7000000000000002E-3</c:v>
                </c:pt>
                <c:pt idx="19">
                  <c:v>8.0000000000000002E-3</c:v>
                </c:pt>
                <c:pt idx="20">
                  <c:v>8.3000000000000001E-3</c:v>
                </c:pt>
                <c:pt idx="21">
                  <c:v>8.8999999999999999E-3</c:v>
                </c:pt>
                <c:pt idx="22">
                  <c:v>9.4999999999999998E-3</c:v>
                </c:pt>
                <c:pt idx="23">
                  <c:v>0.01</c:v>
                </c:pt>
                <c:pt idx="24">
                  <c:v>1.06E-2</c:v>
                </c:pt>
                <c:pt idx="25">
                  <c:v>1.11E-2</c:v>
                </c:pt>
                <c:pt idx="26">
                  <c:v>1.1600000000000001E-2</c:v>
                </c:pt>
                <c:pt idx="27">
                  <c:v>1.21E-2</c:v>
                </c:pt>
                <c:pt idx="28">
                  <c:v>1.26E-2</c:v>
                </c:pt>
                <c:pt idx="29">
                  <c:v>1.3100000000000001E-2</c:v>
                </c:pt>
                <c:pt idx="30">
                  <c:v>1.3500000000000002E-2</c:v>
                </c:pt>
                <c:pt idx="31">
                  <c:v>1.4000000000000002E-2</c:v>
                </c:pt>
                <c:pt idx="32">
                  <c:v>1.49E-2</c:v>
                </c:pt>
                <c:pt idx="33">
                  <c:v>1.6E-2</c:v>
                </c:pt>
                <c:pt idx="34">
                  <c:v>1.7100000000000001E-2</c:v>
                </c:pt>
                <c:pt idx="35">
                  <c:v>1.8099999999999998E-2</c:v>
                </c:pt>
                <c:pt idx="36">
                  <c:v>1.9099999999999999E-2</c:v>
                </c:pt>
                <c:pt idx="37">
                  <c:v>2.01E-2</c:v>
                </c:pt>
                <c:pt idx="38">
                  <c:v>2.1100000000000001E-2</c:v>
                </c:pt>
                <c:pt idx="39">
                  <c:v>2.1999999999999999E-2</c:v>
                </c:pt>
                <c:pt idx="40">
                  <c:v>2.29E-2</c:v>
                </c:pt>
                <c:pt idx="41">
                  <c:v>2.4799999999999999E-2</c:v>
                </c:pt>
                <c:pt idx="42">
                  <c:v>2.6600000000000002E-2</c:v>
                </c:pt>
                <c:pt idx="43">
                  <c:v>2.8399999999999998E-2</c:v>
                </c:pt>
                <c:pt idx="44">
                  <c:v>3.0099999999999998E-2</c:v>
                </c:pt>
                <c:pt idx="45">
                  <c:v>3.1800000000000002E-2</c:v>
                </c:pt>
                <c:pt idx="46">
                  <c:v>3.3500000000000002E-2</c:v>
                </c:pt>
                <c:pt idx="47">
                  <c:v>3.6799999999999999E-2</c:v>
                </c:pt>
                <c:pt idx="48">
                  <c:v>0.04</c:v>
                </c:pt>
                <c:pt idx="49">
                  <c:v>4.3200000000000002E-2</c:v>
                </c:pt>
                <c:pt idx="50">
                  <c:v>4.6400000000000004E-2</c:v>
                </c:pt>
                <c:pt idx="51">
                  <c:v>4.9500000000000002E-2</c:v>
                </c:pt>
                <c:pt idx="52">
                  <c:v>5.2600000000000001E-2</c:v>
                </c:pt>
                <c:pt idx="53">
                  <c:v>5.5700000000000006E-2</c:v>
                </c:pt>
                <c:pt idx="54">
                  <c:v>5.8699999999999995E-2</c:v>
                </c:pt>
                <c:pt idx="55">
                  <c:v>6.1699999999999998E-2</c:v>
                </c:pt>
                <c:pt idx="56">
                  <c:v>6.4700000000000008E-2</c:v>
                </c:pt>
                <c:pt idx="57">
                  <c:v>6.770000000000001E-2</c:v>
                </c:pt>
                <c:pt idx="58">
                  <c:v>7.3599999999999999E-2</c:v>
                </c:pt>
                <c:pt idx="59">
                  <c:v>8.1000000000000003E-2</c:v>
                </c:pt>
                <c:pt idx="60">
                  <c:v>8.8300000000000003E-2</c:v>
                </c:pt>
                <c:pt idx="61">
                  <c:v>9.5599999999999991E-2</c:v>
                </c:pt>
                <c:pt idx="62">
                  <c:v>0.10289999999999999</c:v>
                </c:pt>
                <c:pt idx="63">
                  <c:v>0.11020000000000001</c:v>
                </c:pt>
                <c:pt idx="64">
                  <c:v>0.1176</c:v>
                </c:pt>
                <c:pt idx="65">
                  <c:v>0.125</c:v>
                </c:pt>
                <c:pt idx="66">
                  <c:v>0.13240000000000002</c:v>
                </c:pt>
                <c:pt idx="67">
                  <c:v>0.1472</c:v>
                </c:pt>
                <c:pt idx="68">
                  <c:v>0.16209999999999999</c:v>
                </c:pt>
                <c:pt idx="69">
                  <c:v>0.17699999999999999</c:v>
                </c:pt>
                <c:pt idx="70">
                  <c:v>0.19190000000000002</c:v>
                </c:pt>
                <c:pt idx="71">
                  <c:v>0.2069</c:v>
                </c:pt>
                <c:pt idx="72">
                  <c:v>0.22200000000000003</c:v>
                </c:pt>
                <c:pt idx="73">
                  <c:v>0.25219999999999998</c:v>
                </c:pt>
                <c:pt idx="74">
                  <c:v>0.28260000000000002</c:v>
                </c:pt>
                <c:pt idx="75">
                  <c:v>0.313</c:v>
                </c:pt>
                <c:pt idx="76">
                  <c:v>0.34360000000000002</c:v>
                </c:pt>
                <c:pt idx="77">
                  <c:v>0.37419999999999998</c:v>
                </c:pt>
                <c:pt idx="78">
                  <c:v>0.40490000000000004</c:v>
                </c:pt>
                <c:pt idx="79">
                  <c:v>0.43559999999999999</c:v>
                </c:pt>
                <c:pt idx="80">
                  <c:v>0.46630000000000005</c:v>
                </c:pt>
                <c:pt idx="81">
                  <c:v>0.497</c:v>
                </c:pt>
                <c:pt idx="82">
                  <c:v>0.52770000000000006</c:v>
                </c:pt>
                <c:pt idx="83">
                  <c:v>0.55840000000000001</c:v>
                </c:pt>
                <c:pt idx="84">
                  <c:v>0.61970000000000003</c:v>
                </c:pt>
                <c:pt idx="85">
                  <c:v>0.69589999999999996</c:v>
                </c:pt>
                <c:pt idx="86">
                  <c:v>0.77149999999999996</c:v>
                </c:pt>
                <c:pt idx="87" formatCode="0.00">
                  <c:v>0.84650000000000003</c:v>
                </c:pt>
                <c:pt idx="88" formatCode="0.00">
                  <c:v>0.92059999999999997</c:v>
                </c:pt>
                <c:pt idx="89" formatCode="0.00">
                  <c:v>0.99390000000000001</c:v>
                </c:pt>
                <c:pt idx="90" formatCode="0.00">
                  <c:v>1.07</c:v>
                </c:pt>
                <c:pt idx="91" formatCode="0.00">
                  <c:v>1.1399999999999999</c:v>
                </c:pt>
                <c:pt idx="92" formatCode="0.00">
                  <c:v>1.21</c:v>
                </c:pt>
                <c:pt idx="93" formatCode="0.00">
                  <c:v>1.35</c:v>
                </c:pt>
                <c:pt idx="94" formatCode="0.00">
                  <c:v>1.48</c:v>
                </c:pt>
                <c:pt idx="95" formatCode="0.00">
                  <c:v>1.61</c:v>
                </c:pt>
                <c:pt idx="96" formatCode="0.00">
                  <c:v>1.74</c:v>
                </c:pt>
                <c:pt idx="97" formatCode="0.00">
                  <c:v>1.86</c:v>
                </c:pt>
                <c:pt idx="98" formatCode="0.00">
                  <c:v>1.98</c:v>
                </c:pt>
                <c:pt idx="99" formatCode="0.00">
                  <c:v>2.2200000000000002</c:v>
                </c:pt>
                <c:pt idx="100" formatCode="0.00">
                  <c:v>2.44</c:v>
                </c:pt>
                <c:pt idx="101" formatCode="0.00">
                  <c:v>2.65</c:v>
                </c:pt>
                <c:pt idx="102" formatCode="0.00">
                  <c:v>2.85</c:v>
                </c:pt>
                <c:pt idx="103" formatCode="0.00">
                  <c:v>3.05</c:v>
                </c:pt>
                <c:pt idx="104" formatCode="0.00">
                  <c:v>3.23</c:v>
                </c:pt>
                <c:pt idx="105" formatCode="0.00">
                  <c:v>3.41</c:v>
                </c:pt>
                <c:pt idx="106" formatCode="0.00">
                  <c:v>3.58</c:v>
                </c:pt>
                <c:pt idx="107" formatCode="0.00">
                  <c:v>3.74</c:v>
                </c:pt>
                <c:pt idx="108" formatCode="0.00">
                  <c:v>3.9</c:v>
                </c:pt>
                <c:pt idx="109" formatCode="0.00">
                  <c:v>4.0599999999999996</c:v>
                </c:pt>
                <c:pt idx="110" formatCode="0.00">
                  <c:v>4.3499999999999996</c:v>
                </c:pt>
                <c:pt idx="111" formatCode="0.00">
                  <c:v>4.68</c:v>
                </c:pt>
                <c:pt idx="112" formatCode="0.00">
                  <c:v>5</c:v>
                </c:pt>
                <c:pt idx="113" formatCode="0.00">
                  <c:v>5.3</c:v>
                </c:pt>
                <c:pt idx="114" formatCode="0.00">
                  <c:v>5.57</c:v>
                </c:pt>
                <c:pt idx="115" formatCode="0.00">
                  <c:v>5.84</c:v>
                </c:pt>
                <c:pt idx="116" formatCode="0.00">
                  <c:v>6.09</c:v>
                </c:pt>
                <c:pt idx="117" formatCode="0.00">
                  <c:v>6.34</c:v>
                </c:pt>
                <c:pt idx="118" formatCode="0.00">
                  <c:v>6.57</c:v>
                </c:pt>
                <c:pt idx="119" formatCode="0.00">
                  <c:v>7.02</c:v>
                </c:pt>
                <c:pt idx="120" formatCode="0.00">
                  <c:v>7.44</c:v>
                </c:pt>
                <c:pt idx="121" formatCode="0.00">
                  <c:v>7.84</c:v>
                </c:pt>
                <c:pt idx="122" formatCode="0.00">
                  <c:v>8.23</c:v>
                </c:pt>
                <c:pt idx="123" formatCode="0.00">
                  <c:v>8.6</c:v>
                </c:pt>
                <c:pt idx="124" formatCode="0.00">
                  <c:v>8.9600000000000009</c:v>
                </c:pt>
                <c:pt idx="125" formatCode="0.00">
                  <c:v>9.66</c:v>
                </c:pt>
                <c:pt idx="126" formatCode="0.00">
                  <c:v>10.33</c:v>
                </c:pt>
                <c:pt idx="127" formatCode="0.00">
                  <c:v>10.98</c:v>
                </c:pt>
                <c:pt idx="128" formatCode="0.00">
                  <c:v>11.61</c:v>
                </c:pt>
                <c:pt idx="129" formatCode="0.00">
                  <c:v>12.22</c:v>
                </c:pt>
                <c:pt idx="130" formatCode="0.00">
                  <c:v>12.83</c:v>
                </c:pt>
                <c:pt idx="131" formatCode="0.00">
                  <c:v>13.42</c:v>
                </c:pt>
                <c:pt idx="132" formatCode="0.00">
                  <c:v>14.01</c:v>
                </c:pt>
                <c:pt idx="133" formatCode="0.00">
                  <c:v>14.59</c:v>
                </c:pt>
                <c:pt idx="134" formatCode="0.00">
                  <c:v>15.16</c:v>
                </c:pt>
                <c:pt idx="135" formatCode="0.00">
                  <c:v>15.73</c:v>
                </c:pt>
                <c:pt idx="136" formatCode="0.00">
                  <c:v>16.86</c:v>
                </c:pt>
                <c:pt idx="137" formatCode="0.00">
                  <c:v>18.239999999999998</c:v>
                </c:pt>
                <c:pt idx="138" formatCode="0.00">
                  <c:v>19.62</c:v>
                </c:pt>
                <c:pt idx="139" formatCode="0.00">
                  <c:v>20.97</c:v>
                </c:pt>
                <c:pt idx="140" formatCode="0.00">
                  <c:v>22.32</c:v>
                </c:pt>
                <c:pt idx="141" formatCode="0.00">
                  <c:v>23.66</c:v>
                </c:pt>
                <c:pt idx="142" formatCode="0.00">
                  <c:v>25</c:v>
                </c:pt>
                <c:pt idx="143" formatCode="0.00">
                  <c:v>26.34</c:v>
                </c:pt>
                <c:pt idx="144" formatCode="0.00">
                  <c:v>27.68</c:v>
                </c:pt>
                <c:pt idx="145" formatCode="0.00">
                  <c:v>30.35</c:v>
                </c:pt>
                <c:pt idx="146" formatCode="0.00">
                  <c:v>33.04</c:v>
                </c:pt>
                <c:pt idx="147" formatCode="0.00">
                  <c:v>35.75</c:v>
                </c:pt>
                <c:pt idx="148" formatCode="0.00">
                  <c:v>38.479999999999997</c:v>
                </c:pt>
                <c:pt idx="149" formatCode="0.00">
                  <c:v>41.24</c:v>
                </c:pt>
                <c:pt idx="150" formatCode="0.00">
                  <c:v>44.04</c:v>
                </c:pt>
                <c:pt idx="151" formatCode="0.00">
                  <c:v>49.73</c:v>
                </c:pt>
                <c:pt idx="152" formatCode="0.00">
                  <c:v>55.58</c:v>
                </c:pt>
                <c:pt idx="153" formatCode="0.00">
                  <c:v>61.59</c:v>
                </c:pt>
                <c:pt idx="154" formatCode="0.00">
                  <c:v>67.78</c:v>
                </c:pt>
                <c:pt idx="155" formatCode="0.00">
                  <c:v>74.13</c:v>
                </c:pt>
                <c:pt idx="156" formatCode="0.00">
                  <c:v>80.650000000000006</c:v>
                </c:pt>
                <c:pt idx="157" formatCode="0.00">
                  <c:v>87.35</c:v>
                </c:pt>
                <c:pt idx="158" formatCode="0.00">
                  <c:v>94.22</c:v>
                </c:pt>
                <c:pt idx="159" formatCode="0.00">
                  <c:v>101.25</c:v>
                </c:pt>
                <c:pt idx="160" formatCode="0.00">
                  <c:v>108.46</c:v>
                </c:pt>
                <c:pt idx="161" formatCode="0.00">
                  <c:v>115.83</c:v>
                </c:pt>
                <c:pt idx="162" formatCode="0.00">
                  <c:v>131.06</c:v>
                </c:pt>
                <c:pt idx="163" formatCode="0.00">
                  <c:v>151.01</c:v>
                </c:pt>
                <c:pt idx="164" formatCode="0.00">
                  <c:v>171.95</c:v>
                </c:pt>
                <c:pt idx="165" formatCode="0.00">
                  <c:v>193.9</c:v>
                </c:pt>
                <c:pt idx="166" formatCode="0.00">
                  <c:v>216.88</c:v>
                </c:pt>
                <c:pt idx="167" formatCode="0.00">
                  <c:v>240.93</c:v>
                </c:pt>
                <c:pt idx="168" formatCode="0.00">
                  <c:v>266.10000000000002</c:v>
                </c:pt>
                <c:pt idx="169" formatCode="0.00">
                  <c:v>292.48</c:v>
                </c:pt>
                <c:pt idx="170" formatCode="0.00">
                  <c:v>320.07</c:v>
                </c:pt>
                <c:pt idx="171" formatCode="0.00">
                  <c:v>378.57</c:v>
                </c:pt>
                <c:pt idx="172" formatCode="0.00">
                  <c:v>441.29</c:v>
                </c:pt>
                <c:pt idx="173" formatCode="0.00">
                  <c:v>508.17</c:v>
                </c:pt>
                <c:pt idx="174" formatCode="0.00">
                  <c:v>579.13</c:v>
                </c:pt>
                <c:pt idx="175" formatCode="0.00">
                  <c:v>654.1</c:v>
                </c:pt>
                <c:pt idx="176" formatCode="0.00">
                  <c:v>732.99</c:v>
                </c:pt>
                <c:pt idx="177" formatCode="0.0">
                  <c:v>902.19</c:v>
                </c:pt>
                <c:pt idx="178" formatCode="0.0">
                  <c:v>1090</c:v>
                </c:pt>
                <c:pt idx="179" formatCode="0.0">
                  <c:v>1290</c:v>
                </c:pt>
                <c:pt idx="180" formatCode="0.0">
                  <c:v>1500</c:v>
                </c:pt>
                <c:pt idx="181" formatCode="0.0">
                  <c:v>1720</c:v>
                </c:pt>
                <c:pt idx="182" formatCode="0.0">
                  <c:v>1960</c:v>
                </c:pt>
                <c:pt idx="183" formatCode="0.0">
                  <c:v>2220</c:v>
                </c:pt>
                <c:pt idx="184" formatCode="0.0">
                  <c:v>2480</c:v>
                </c:pt>
                <c:pt idx="185" formatCode="0.0">
                  <c:v>2760</c:v>
                </c:pt>
                <c:pt idx="186" formatCode="0.0">
                  <c:v>3040</c:v>
                </c:pt>
                <c:pt idx="187" formatCode="0.0">
                  <c:v>3340</c:v>
                </c:pt>
                <c:pt idx="188" formatCode="0.0">
                  <c:v>3980</c:v>
                </c:pt>
                <c:pt idx="189" formatCode="0.0">
                  <c:v>4830</c:v>
                </c:pt>
                <c:pt idx="190" formatCode="0.0">
                  <c:v>5740</c:v>
                </c:pt>
                <c:pt idx="191" formatCode="0.0">
                  <c:v>6710</c:v>
                </c:pt>
                <c:pt idx="192" formatCode="0.0">
                  <c:v>7730</c:v>
                </c:pt>
                <c:pt idx="193" formatCode="0.0">
                  <c:v>8810</c:v>
                </c:pt>
                <c:pt idx="194" formatCode="0.0">
                  <c:v>9940</c:v>
                </c:pt>
                <c:pt idx="195" formatCode="0.0">
                  <c:v>11110</c:v>
                </c:pt>
                <c:pt idx="196" formatCode="0.0">
                  <c:v>12330</c:v>
                </c:pt>
                <c:pt idx="197" formatCode="0.0">
                  <c:v>14880</c:v>
                </c:pt>
                <c:pt idx="198" formatCode="0.0">
                  <c:v>17580</c:v>
                </c:pt>
                <c:pt idx="199" formatCode="0.0">
                  <c:v>20420</c:v>
                </c:pt>
                <c:pt idx="200" formatCode="0.0">
                  <c:v>23380</c:v>
                </c:pt>
                <c:pt idx="201" formatCode="0.0">
                  <c:v>26450</c:v>
                </c:pt>
                <c:pt idx="202" formatCode="0.0">
                  <c:v>29610</c:v>
                </c:pt>
                <c:pt idx="203" formatCode="0.0">
                  <c:v>36210</c:v>
                </c:pt>
                <c:pt idx="204" formatCode="0.0">
                  <c:v>43100</c:v>
                </c:pt>
                <c:pt idx="205" formatCode="0.0">
                  <c:v>50250</c:v>
                </c:pt>
                <c:pt idx="206" formatCode="0.0">
                  <c:v>57610</c:v>
                </c:pt>
                <c:pt idx="207" formatCode="0.0">
                  <c:v>65150.000000000007</c:v>
                </c:pt>
                <c:pt idx="208" formatCode="0.0">
                  <c:v>72070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A-4EB9-8EE6-7AE2B5E5967E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srim129Xe_C!$D$20:$D$228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srim129Xe_C!$M$20:$M$228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2.1999999999999997E-3</c:v>
                </c:pt>
                <c:pt idx="26">
                  <c:v>2.3E-3</c:v>
                </c:pt>
                <c:pt idx="27">
                  <c:v>2.3E-3</c:v>
                </c:pt>
                <c:pt idx="28">
                  <c:v>2.4000000000000002E-3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2.5999999999999999E-3</c:v>
                </c:pt>
                <c:pt idx="32">
                  <c:v>2.8E-3</c:v>
                </c:pt>
                <c:pt idx="33">
                  <c:v>2.9000000000000002E-3</c:v>
                </c:pt>
                <c:pt idx="34">
                  <c:v>3.0999999999999999E-3</c:v>
                </c:pt>
                <c:pt idx="35">
                  <c:v>3.3E-3</c:v>
                </c:pt>
                <c:pt idx="36">
                  <c:v>3.4000000000000002E-3</c:v>
                </c:pt>
                <c:pt idx="37">
                  <c:v>3.5000000000000005E-3</c:v>
                </c:pt>
                <c:pt idx="38">
                  <c:v>3.6999999999999997E-3</c:v>
                </c:pt>
                <c:pt idx="39">
                  <c:v>3.8E-3</c:v>
                </c:pt>
                <c:pt idx="40">
                  <c:v>4.0000000000000001E-3</c:v>
                </c:pt>
                <c:pt idx="41">
                  <c:v>4.2000000000000006E-3</c:v>
                </c:pt>
                <c:pt idx="42">
                  <c:v>4.4999999999999997E-3</c:v>
                </c:pt>
                <c:pt idx="43">
                  <c:v>4.7000000000000002E-3</c:v>
                </c:pt>
                <c:pt idx="44">
                  <c:v>4.8999999999999998E-3</c:v>
                </c:pt>
                <c:pt idx="45">
                  <c:v>5.1999999999999998E-3</c:v>
                </c:pt>
                <c:pt idx="46">
                  <c:v>5.4000000000000003E-3</c:v>
                </c:pt>
                <c:pt idx="47">
                  <c:v>5.8000000000000005E-3</c:v>
                </c:pt>
                <c:pt idx="48">
                  <c:v>6.3E-3</c:v>
                </c:pt>
                <c:pt idx="49">
                  <c:v>6.7000000000000002E-3</c:v>
                </c:pt>
                <c:pt idx="50">
                  <c:v>7.0999999999999995E-3</c:v>
                </c:pt>
                <c:pt idx="51">
                  <c:v>7.3999999999999995E-3</c:v>
                </c:pt>
                <c:pt idx="52">
                  <c:v>7.7999999999999996E-3</c:v>
                </c:pt>
                <c:pt idx="53">
                  <c:v>8.2000000000000007E-3</c:v>
                </c:pt>
                <c:pt idx="54">
                  <c:v>8.6E-3</c:v>
                </c:pt>
                <c:pt idx="55">
                  <c:v>8.8999999999999999E-3</c:v>
                </c:pt>
                <c:pt idx="56">
                  <c:v>9.2999999999999992E-3</c:v>
                </c:pt>
                <c:pt idx="57">
                  <c:v>9.6000000000000009E-3</c:v>
                </c:pt>
                <c:pt idx="58">
                  <c:v>1.03E-2</c:v>
                </c:pt>
                <c:pt idx="59">
                  <c:v>1.12E-2</c:v>
                </c:pt>
                <c:pt idx="60">
                  <c:v>1.2E-2</c:v>
                </c:pt>
                <c:pt idx="61">
                  <c:v>1.2800000000000001E-2</c:v>
                </c:pt>
                <c:pt idx="62">
                  <c:v>1.3600000000000001E-2</c:v>
                </c:pt>
                <c:pt idx="63">
                  <c:v>1.44E-2</c:v>
                </c:pt>
                <c:pt idx="64">
                  <c:v>1.52E-2</c:v>
                </c:pt>
                <c:pt idx="65">
                  <c:v>1.6E-2</c:v>
                </c:pt>
                <c:pt idx="66">
                  <c:v>1.67E-2</c:v>
                </c:pt>
                <c:pt idx="67">
                  <c:v>1.83E-2</c:v>
                </c:pt>
                <c:pt idx="68">
                  <c:v>1.9800000000000002E-2</c:v>
                </c:pt>
                <c:pt idx="69">
                  <c:v>2.1299999999999999E-2</c:v>
                </c:pt>
                <c:pt idx="70">
                  <c:v>2.2700000000000001E-2</c:v>
                </c:pt>
                <c:pt idx="71">
                  <c:v>2.4199999999999999E-2</c:v>
                </c:pt>
                <c:pt idx="72">
                  <c:v>2.5500000000000002E-2</c:v>
                </c:pt>
                <c:pt idx="73">
                  <c:v>2.8399999999999998E-2</c:v>
                </c:pt>
                <c:pt idx="74">
                  <c:v>3.1099999999999999E-2</c:v>
                </c:pt>
                <c:pt idx="75">
                  <c:v>3.3800000000000004E-2</c:v>
                </c:pt>
                <c:pt idx="76">
                  <c:v>3.6299999999999999E-2</c:v>
                </c:pt>
                <c:pt idx="77">
                  <c:v>3.8800000000000001E-2</c:v>
                </c:pt>
                <c:pt idx="78">
                  <c:v>4.1099999999999998E-2</c:v>
                </c:pt>
                <c:pt idx="79">
                  <c:v>4.3400000000000001E-2</c:v>
                </c:pt>
                <c:pt idx="80">
                  <c:v>4.5700000000000005E-2</c:v>
                </c:pt>
                <c:pt idx="81">
                  <c:v>4.7899999999999998E-2</c:v>
                </c:pt>
                <c:pt idx="82">
                  <c:v>0.05</c:v>
                </c:pt>
                <c:pt idx="83">
                  <c:v>5.2000000000000005E-2</c:v>
                </c:pt>
                <c:pt idx="84">
                  <c:v>5.6299999999999996E-2</c:v>
                </c:pt>
                <c:pt idx="85">
                  <c:v>6.1499999999999999E-2</c:v>
                </c:pt>
                <c:pt idx="86">
                  <c:v>6.6400000000000001E-2</c:v>
                </c:pt>
                <c:pt idx="87">
                  <c:v>7.0899999999999991E-2</c:v>
                </c:pt>
                <c:pt idx="88">
                  <c:v>7.5200000000000003E-2</c:v>
                </c:pt>
                <c:pt idx="89">
                  <c:v>7.9200000000000007E-2</c:v>
                </c:pt>
                <c:pt idx="90">
                  <c:v>8.2900000000000001E-2</c:v>
                </c:pt>
                <c:pt idx="91">
                  <c:v>8.6499999999999994E-2</c:v>
                </c:pt>
                <c:pt idx="92">
                  <c:v>8.9800000000000005E-2</c:v>
                </c:pt>
                <c:pt idx="93">
                  <c:v>9.7000000000000003E-2</c:v>
                </c:pt>
                <c:pt idx="94">
                  <c:v>0.10340000000000001</c:v>
                </c:pt>
                <c:pt idx="95">
                  <c:v>0.10920000000000001</c:v>
                </c:pt>
                <c:pt idx="96">
                  <c:v>0.1145</c:v>
                </c:pt>
                <c:pt idx="97">
                  <c:v>0.1193</c:v>
                </c:pt>
                <c:pt idx="98">
                  <c:v>0.1237</c:v>
                </c:pt>
                <c:pt idx="99">
                  <c:v>0.1336</c:v>
                </c:pt>
                <c:pt idx="100">
                  <c:v>0.14199999999999999</c:v>
                </c:pt>
                <c:pt idx="101">
                  <c:v>0.14930000000000002</c:v>
                </c:pt>
                <c:pt idx="102">
                  <c:v>0.15560000000000002</c:v>
                </c:pt>
                <c:pt idx="103">
                  <c:v>0.16120000000000001</c:v>
                </c:pt>
                <c:pt idx="104">
                  <c:v>0.16619999999999999</c:v>
                </c:pt>
                <c:pt idx="105">
                  <c:v>0.1706</c:v>
                </c:pt>
                <c:pt idx="106">
                  <c:v>0.17460000000000001</c:v>
                </c:pt>
                <c:pt idx="107">
                  <c:v>0.17829999999999999</c:v>
                </c:pt>
                <c:pt idx="108">
                  <c:v>0.18149999999999999</c:v>
                </c:pt>
                <c:pt idx="109">
                  <c:v>0.18460000000000001</c:v>
                </c:pt>
                <c:pt idx="110">
                  <c:v>0.192</c:v>
                </c:pt>
                <c:pt idx="111">
                  <c:v>0.20099999999999998</c:v>
                </c:pt>
                <c:pt idx="112">
                  <c:v>0.20830000000000001</c:v>
                </c:pt>
                <c:pt idx="113">
                  <c:v>0.21459999999999999</c:v>
                </c:pt>
                <c:pt idx="114">
                  <c:v>0.22000000000000003</c:v>
                </c:pt>
                <c:pt idx="115">
                  <c:v>0.22480000000000003</c:v>
                </c:pt>
                <c:pt idx="116">
                  <c:v>0.22900000000000001</c:v>
                </c:pt>
                <c:pt idx="117">
                  <c:v>0.23269999999999999</c:v>
                </c:pt>
                <c:pt idx="118">
                  <c:v>0.23620000000000002</c:v>
                </c:pt>
                <c:pt idx="119">
                  <c:v>0.24630000000000002</c:v>
                </c:pt>
                <c:pt idx="120">
                  <c:v>0.25490000000000002</c:v>
                </c:pt>
                <c:pt idx="121">
                  <c:v>0.26250000000000001</c:v>
                </c:pt>
                <c:pt idx="122">
                  <c:v>0.26919999999999999</c:v>
                </c:pt>
                <c:pt idx="123">
                  <c:v>0.27529999999999999</c:v>
                </c:pt>
                <c:pt idx="124">
                  <c:v>0.28079999999999999</c:v>
                </c:pt>
                <c:pt idx="125">
                  <c:v>0.29910000000000003</c:v>
                </c:pt>
                <c:pt idx="126">
                  <c:v>0.31480000000000002</c:v>
                </c:pt>
                <c:pt idx="127">
                  <c:v>0.32879999999999998</c:v>
                </c:pt>
                <c:pt idx="128">
                  <c:v>0.34150000000000003</c:v>
                </c:pt>
                <c:pt idx="129">
                  <c:v>0.35320000000000001</c:v>
                </c:pt>
                <c:pt idx="130">
                  <c:v>0.36409999999999998</c:v>
                </c:pt>
                <c:pt idx="131">
                  <c:v>0.37429999999999997</c:v>
                </c:pt>
                <c:pt idx="132">
                  <c:v>0.38390000000000002</c:v>
                </c:pt>
                <c:pt idx="133">
                  <c:v>0.39300000000000002</c:v>
                </c:pt>
                <c:pt idx="134">
                  <c:v>0.40179999999999999</c:v>
                </c:pt>
                <c:pt idx="135">
                  <c:v>0.41020000000000001</c:v>
                </c:pt>
                <c:pt idx="136">
                  <c:v>0.44069999999999998</c:v>
                </c:pt>
                <c:pt idx="137">
                  <c:v>0.48319999999999996</c:v>
                </c:pt>
                <c:pt idx="138">
                  <c:v>0.52140000000000009</c:v>
                </c:pt>
                <c:pt idx="139">
                  <c:v>0.55620000000000003</c:v>
                </c:pt>
                <c:pt idx="140">
                  <c:v>0.58840000000000003</c:v>
                </c:pt>
                <c:pt idx="141">
                  <c:v>0.61880000000000002</c:v>
                </c:pt>
                <c:pt idx="142">
                  <c:v>0.64759999999999995</c:v>
                </c:pt>
                <c:pt idx="143">
                  <c:v>0.67500000000000004</c:v>
                </c:pt>
                <c:pt idx="144">
                  <c:v>0.70140000000000002</c:v>
                </c:pt>
                <c:pt idx="145" formatCode="0.00">
                  <c:v>0.79770000000000008</c:v>
                </c:pt>
                <c:pt idx="146" formatCode="0.00">
                  <c:v>0.8842000000000001</c:v>
                </c:pt>
                <c:pt idx="147" formatCode="0.00">
                  <c:v>0.96409999999999996</c:v>
                </c:pt>
                <c:pt idx="148" formatCode="0.00">
                  <c:v>1.04</c:v>
                </c:pt>
                <c:pt idx="149" formatCode="0.00">
                  <c:v>1.1100000000000001</c:v>
                </c:pt>
                <c:pt idx="150" formatCode="0.00">
                  <c:v>1.18</c:v>
                </c:pt>
                <c:pt idx="151" formatCode="0.00">
                  <c:v>1.43</c:v>
                </c:pt>
                <c:pt idx="152" formatCode="0.00">
                  <c:v>1.65</c:v>
                </c:pt>
                <c:pt idx="153" formatCode="0.00">
                  <c:v>1.86</c:v>
                </c:pt>
                <c:pt idx="154" formatCode="0.00">
                  <c:v>2.0499999999999998</c:v>
                </c:pt>
                <c:pt idx="155" formatCode="0.00">
                  <c:v>2.2400000000000002</c:v>
                </c:pt>
                <c:pt idx="156" formatCode="0.00">
                  <c:v>2.4300000000000002</c:v>
                </c:pt>
                <c:pt idx="157" formatCode="0.00">
                  <c:v>2.6</c:v>
                </c:pt>
                <c:pt idx="158" formatCode="0.00">
                  <c:v>2.78</c:v>
                </c:pt>
                <c:pt idx="159" formatCode="0.00">
                  <c:v>2.95</c:v>
                </c:pt>
                <c:pt idx="160" formatCode="0.00">
                  <c:v>3.12</c:v>
                </c:pt>
                <c:pt idx="161" formatCode="0.00">
                  <c:v>3.29</c:v>
                </c:pt>
                <c:pt idx="162" formatCode="0.00">
                  <c:v>3.94</c:v>
                </c:pt>
                <c:pt idx="163" formatCode="0.00">
                  <c:v>4.84</c:v>
                </c:pt>
                <c:pt idx="164" formatCode="0.00">
                  <c:v>5.68</c:v>
                </c:pt>
                <c:pt idx="165" formatCode="0.00">
                  <c:v>6.47</c:v>
                </c:pt>
                <c:pt idx="166" formatCode="0.00">
                  <c:v>7.24</c:v>
                </c:pt>
                <c:pt idx="167" formatCode="0.00">
                  <c:v>8</c:v>
                </c:pt>
                <c:pt idx="168" formatCode="0.00">
                  <c:v>8.76</c:v>
                </c:pt>
                <c:pt idx="169" formatCode="0.00">
                  <c:v>9.52</c:v>
                </c:pt>
                <c:pt idx="170" formatCode="0.00">
                  <c:v>10.29</c:v>
                </c:pt>
                <c:pt idx="171" formatCode="0.00">
                  <c:v>13.21</c:v>
                </c:pt>
                <c:pt idx="172" formatCode="0.00">
                  <c:v>15.91</c:v>
                </c:pt>
                <c:pt idx="173" formatCode="0.00">
                  <c:v>18.510000000000002</c:v>
                </c:pt>
                <c:pt idx="174" formatCode="0.00">
                  <c:v>21.06</c:v>
                </c:pt>
                <c:pt idx="175" formatCode="0.00">
                  <c:v>23.58</c:v>
                </c:pt>
                <c:pt idx="176" formatCode="0.00">
                  <c:v>26.09</c:v>
                </c:pt>
                <c:pt idx="177" formatCode="0.00">
                  <c:v>35.409999999999997</c:v>
                </c:pt>
                <c:pt idx="178" formatCode="0.00">
                  <c:v>43.96</c:v>
                </c:pt>
                <c:pt idx="179" formatCode="0.00">
                  <c:v>52.18</c:v>
                </c:pt>
                <c:pt idx="180" formatCode="0.00">
                  <c:v>60.23</c:v>
                </c:pt>
                <c:pt idx="181" formatCode="0.00">
                  <c:v>68.209999999999994</c:v>
                </c:pt>
                <c:pt idx="182" formatCode="0.00">
                  <c:v>76.150000000000006</c:v>
                </c:pt>
                <c:pt idx="183" formatCode="0.00">
                  <c:v>84.09</c:v>
                </c:pt>
                <c:pt idx="184" formatCode="0.00">
                  <c:v>92.05</c:v>
                </c:pt>
                <c:pt idx="185" formatCode="0.00">
                  <c:v>100.02</c:v>
                </c:pt>
                <c:pt idx="186" formatCode="0.00">
                  <c:v>108.02</c:v>
                </c:pt>
                <c:pt idx="187" formatCode="0.00">
                  <c:v>116.04</c:v>
                </c:pt>
                <c:pt idx="188" formatCode="0.00">
                  <c:v>146.5</c:v>
                </c:pt>
                <c:pt idx="189" formatCode="0.00">
                  <c:v>189.45</c:v>
                </c:pt>
                <c:pt idx="190" formatCode="0.00">
                  <c:v>229.17</c:v>
                </c:pt>
                <c:pt idx="191" formatCode="0.00">
                  <c:v>267.13</c:v>
                </c:pt>
                <c:pt idx="192" formatCode="0.00">
                  <c:v>303.97000000000003</c:v>
                </c:pt>
                <c:pt idx="193" formatCode="0.00">
                  <c:v>340.04</c:v>
                </c:pt>
                <c:pt idx="194" formatCode="0.00">
                  <c:v>375.53</c:v>
                </c:pt>
                <c:pt idx="195" formatCode="0.00">
                  <c:v>410.55</c:v>
                </c:pt>
                <c:pt idx="196" formatCode="0.00">
                  <c:v>445.16</c:v>
                </c:pt>
                <c:pt idx="197" formatCode="0.00">
                  <c:v>573.30999999999995</c:v>
                </c:pt>
                <c:pt idx="198" formatCode="0.00">
                  <c:v>689.11</c:v>
                </c:pt>
                <c:pt idx="199" formatCode="0.00">
                  <c:v>797.46</c:v>
                </c:pt>
                <c:pt idx="200" formatCode="0.00">
                  <c:v>900.58</c:v>
                </c:pt>
                <c:pt idx="201" formatCode="0.0">
                  <c:v>999.67</c:v>
                </c:pt>
                <c:pt idx="202" formatCode="0.0">
                  <c:v>1100</c:v>
                </c:pt>
                <c:pt idx="203" formatCode="0.0">
                  <c:v>1440</c:v>
                </c:pt>
                <c:pt idx="204" formatCode="0.0">
                  <c:v>1740</c:v>
                </c:pt>
                <c:pt idx="205" formatCode="0.0">
                  <c:v>2009.9999999999998</c:v>
                </c:pt>
                <c:pt idx="206" formatCode="0.0">
                  <c:v>2260</c:v>
                </c:pt>
                <c:pt idx="207" formatCode="0.0">
                  <c:v>2500</c:v>
                </c:pt>
                <c:pt idx="208" formatCode="0.0">
                  <c:v>2690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6A-4EB9-8EE6-7AE2B5E5967E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srim129Xe_C!$D$20:$D$228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srim129Xe_C!$P$20:$P$228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8.9999999999999998E-4</c:v>
                </c:pt>
                <c:pt idx="14">
                  <c:v>1E-3</c:v>
                </c:pt>
                <c:pt idx="15">
                  <c:v>1E-3</c:v>
                </c:pt>
                <c:pt idx="16">
                  <c:v>1.0999999999999998E-3</c:v>
                </c:pt>
                <c:pt idx="17">
                  <c:v>1.0999999999999998E-3</c:v>
                </c:pt>
                <c:pt idx="18">
                  <c:v>1.2000000000000001E-3</c:v>
                </c:pt>
                <c:pt idx="19">
                  <c:v>1.2000000000000001E-3</c:v>
                </c:pt>
                <c:pt idx="20">
                  <c:v>1.2999999999999999E-3</c:v>
                </c:pt>
                <c:pt idx="21">
                  <c:v>1.4E-3</c:v>
                </c:pt>
                <c:pt idx="22">
                  <c:v>1.4E-3</c:v>
                </c:pt>
                <c:pt idx="23">
                  <c:v>1.5E-3</c:v>
                </c:pt>
                <c:pt idx="24">
                  <c:v>1.6000000000000001E-3</c:v>
                </c:pt>
                <c:pt idx="25">
                  <c:v>1.7000000000000001E-3</c:v>
                </c:pt>
                <c:pt idx="26">
                  <c:v>1.7000000000000001E-3</c:v>
                </c:pt>
                <c:pt idx="27">
                  <c:v>1.8E-3</c:v>
                </c:pt>
                <c:pt idx="28">
                  <c:v>1.9E-3</c:v>
                </c:pt>
                <c:pt idx="29">
                  <c:v>2E-3</c:v>
                </c:pt>
                <c:pt idx="30">
                  <c:v>2E-3</c:v>
                </c:pt>
                <c:pt idx="31">
                  <c:v>2.1000000000000003E-3</c:v>
                </c:pt>
                <c:pt idx="32">
                  <c:v>2.1999999999999997E-3</c:v>
                </c:pt>
                <c:pt idx="33">
                  <c:v>2.4000000000000002E-3</c:v>
                </c:pt>
                <c:pt idx="34">
                  <c:v>2.5000000000000001E-3</c:v>
                </c:pt>
                <c:pt idx="35">
                  <c:v>2.5999999999999999E-3</c:v>
                </c:pt>
                <c:pt idx="36">
                  <c:v>2.8E-3</c:v>
                </c:pt>
                <c:pt idx="37">
                  <c:v>2.9000000000000002E-3</c:v>
                </c:pt>
                <c:pt idx="38">
                  <c:v>3.0000000000000001E-3</c:v>
                </c:pt>
                <c:pt idx="39">
                  <c:v>3.2000000000000002E-3</c:v>
                </c:pt>
                <c:pt idx="40">
                  <c:v>3.3E-3</c:v>
                </c:pt>
                <c:pt idx="41">
                  <c:v>3.5000000000000005E-3</c:v>
                </c:pt>
                <c:pt idx="42">
                  <c:v>3.6999999999999997E-3</c:v>
                </c:pt>
                <c:pt idx="43">
                  <c:v>4.0000000000000001E-3</c:v>
                </c:pt>
                <c:pt idx="44">
                  <c:v>4.2000000000000006E-3</c:v>
                </c:pt>
                <c:pt idx="45">
                  <c:v>4.3999999999999994E-3</c:v>
                </c:pt>
                <c:pt idx="46">
                  <c:v>4.5999999999999999E-3</c:v>
                </c:pt>
                <c:pt idx="47">
                  <c:v>5.0000000000000001E-3</c:v>
                </c:pt>
                <c:pt idx="48">
                  <c:v>5.4000000000000003E-3</c:v>
                </c:pt>
                <c:pt idx="49">
                  <c:v>5.8000000000000005E-3</c:v>
                </c:pt>
                <c:pt idx="50">
                  <c:v>6.1999999999999998E-3</c:v>
                </c:pt>
                <c:pt idx="51">
                  <c:v>6.5000000000000006E-3</c:v>
                </c:pt>
                <c:pt idx="52">
                  <c:v>6.9000000000000008E-3</c:v>
                </c:pt>
                <c:pt idx="53">
                  <c:v>7.1999999999999998E-3</c:v>
                </c:pt>
                <c:pt idx="54">
                  <c:v>7.6E-3</c:v>
                </c:pt>
                <c:pt idx="55">
                  <c:v>7.9000000000000008E-3</c:v>
                </c:pt>
                <c:pt idx="56">
                  <c:v>8.2000000000000007E-3</c:v>
                </c:pt>
                <c:pt idx="57">
                  <c:v>8.6E-3</c:v>
                </c:pt>
                <c:pt idx="58">
                  <c:v>9.1999999999999998E-3</c:v>
                </c:pt>
                <c:pt idx="59">
                  <c:v>0.01</c:v>
                </c:pt>
                <c:pt idx="60">
                  <c:v>1.0800000000000001E-2</c:v>
                </c:pt>
                <c:pt idx="61">
                  <c:v>1.1600000000000001E-2</c:v>
                </c:pt>
                <c:pt idx="62">
                  <c:v>1.23E-2</c:v>
                </c:pt>
                <c:pt idx="63">
                  <c:v>1.3100000000000001E-2</c:v>
                </c:pt>
                <c:pt idx="64">
                  <c:v>1.3800000000000002E-2</c:v>
                </c:pt>
                <c:pt idx="65">
                  <c:v>1.4499999999999999E-2</c:v>
                </c:pt>
                <c:pt idx="66">
                  <c:v>1.5299999999999999E-2</c:v>
                </c:pt>
                <c:pt idx="67">
                  <c:v>1.67E-2</c:v>
                </c:pt>
                <c:pt idx="68">
                  <c:v>1.8200000000000001E-2</c:v>
                </c:pt>
                <c:pt idx="69">
                  <c:v>1.9599999999999999E-2</c:v>
                </c:pt>
                <c:pt idx="70">
                  <c:v>2.0999999999999998E-2</c:v>
                </c:pt>
                <c:pt idx="71">
                  <c:v>2.24E-2</c:v>
                </c:pt>
                <c:pt idx="72">
                  <c:v>2.3799999999999998E-2</c:v>
                </c:pt>
                <c:pt idx="73">
                  <c:v>2.6500000000000003E-2</c:v>
                </c:pt>
                <c:pt idx="74">
                  <c:v>2.9199999999999997E-2</c:v>
                </c:pt>
                <c:pt idx="75">
                  <c:v>3.1800000000000002E-2</c:v>
                </c:pt>
                <c:pt idx="76">
                  <c:v>3.44E-2</c:v>
                </c:pt>
                <c:pt idx="77">
                  <c:v>3.6999999999999998E-2</c:v>
                </c:pt>
                <c:pt idx="78">
                  <c:v>3.9600000000000003E-2</c:v>
                </c:pt>
                <c:pt idx="79">
                  <c:v>4.2099999999999999E-2</c:v>
                </c:pt>
                <c:pt idx="80">
                  <c:v>4.4499999999999998E-2</c:v>
                </c:pt>
                <c:pt idx="81">
                  <c:v>4.7E-2</c:v>
                </c:pt>
                <c:pt idx="82">
                  <c:v>4.9399999999999999E-2</c:v>
                </c:pt>
                <c:pt idx="83">
                  <c:v>5.1799999999999999E-2</c:v>
                </c:pt>
                <c:pt idx="84">
                  <c:v>5.6399999999999992E-2</c:v>
                </c:pt>
                <c:pt idx="85">
                  <c:v>6.2100000000000002E-2</c:v>
                </c:pt>
                <c:pt idx="86">
                  <c:v>6.7500000000000004E-2</c:v>
                </c:pt>
                <c:pt idx="87">
                  <c:v>7.2800000000000004E-2</c:v>
                </c:pt>
                <c:pt idx="88">
                  <c:v>7.7899999999999997E-2</c:v>
                </c:pt>
                <c:pt idx="89">
                  <c:v>8.2799999999999999E-2</c:v>
                </c:pt>
                <c:pt idx="90">
                  <c:v>8.7499999999999994E-2</c:v>
                </c:pt>
                <c:pt idx="91">
                  <c:v>9.2100000000000001E-2</c:v>
                </c:pt>
                <c:pt idx="92">
                  <c:v>9.64E-2</c:v>
                </c:pt>
                <c:pt idx="93">
                  <c:v>0.1048</c:v>
                </c:pt>
                <c:pt idx="94">
                  <c:v>0.1125</c:v>
                </c:pt>
                <c:pt idx="95">
                  <c:v>0.11979999999999999</c:v>
                </c:pt>
                <c:pt idx="96">
                  <c:v>0.12659999999999999</c:v>
                </c:pt>
                <c:pt idx="97">
                  <c:v>0.13300000000000001</c:v>
                </c:pt>
                <c:pt idx="98">
                  <c:v>0.1391</c:v>
                </c:pt>
                <c:pt idx="99">
                  <c:v>0.15009999999999998</c:v>
                </c:pt>
                <c:pt idx="100">
                  <c:v>0.16</c:v>
                </c:pt>
                <c:pt idx="101">
                  <c:v>0.16889999999999999</c:v>
                </c:pt>
                <c:pt idx="102">
                  <c:v>0.17699999999999999</c:v>
                </c:pt>
                <c:pt idx="103">
                  <c:v>0.18429999999999999</c:v>
                </c:pt>
                <c:pt idx="104">
                  <c:v>0.191</c:v>
                </c:pt>
                <c:pt idx="105">
                  <c:v>0.1971</c:v>
                </c:pt>
                <c:pt idx="106">
                  <c:v>0.20270000000000002</c:v>
                </c:pt>
                <c:pt idx="107">
                  <c:v>0.20779999999999998</c:v>
                </c:pt>
                <c:pt idx="108">
                  <c:v>0.21259999999999998</c:v>
                </c:pt>
                <c:pt idx="109">
                  <c:v>0.217</c:v>
                </c:pt>
                <c:pt idx="110">
                  <c:v>0.22500000000000001</c:v>
                </c:pt>
                <c:pt idx="111">
                  <c:v>0.23359999999999997</c:v>
                </c:pt>
                <c:pt idx="112">
                  <c:v>0.24089999999999998</c:v>
                </c:pt>
                <c:pt idx="113">
                  <c:v>0.24729999999999999</c:v>
                </c:pt>
                <c:pt idx="114">
                  <c:v>0.25290000000000001</c:v>
                </c:pt>
                <c:pt idx="115">
                  <c:v>0.25790000000000002</c:v>
                </c:pt>
                <c:pt idx="116">
                  <c:v>0.26230000000000003</c:v>
                </c:pt>
                <c:pt idx="117">
                  <c:v>0.26640000000000003</c:v>
                </c:pt>
                <c:pt idx="118">
                  <c:v>0.27010000000000001</c:v>
                </c:pt>
                <c:pt idx="119">
                  <c:v>0.27660000000000001</c:v>
                </c:pt>
                <c:pt idx="120">
                  <c:v>0.28220000000000001</c:v>
                </c:pt>
                <c:pt idx="121">
                  <c:v>0.28710000000000002</c:v>
                </c:pt>
                <c:pt idx="122">
                  <c:v>0.29149999999999998</c:v>
                </c:pt>
                <c:pt idx="123">
                  <c:v>0.29549999999999998</c:v>
                </c:pt>
                <c:pt idx="124">
                  <c:v>0.29900000000000004</c:v>
                </c:pt>
                <c:pt idx="125">
                  <c:v>0.3054</c:v>
                </c:pt>
                <c:pt idx="126">
                  <c:v>0.31090000000000001</c:v>
                </c:pt>
                <c:pt idx="127">
                  <c:v>0.31579999999999997</c:v>
                </c:pt>
                <c:pt idx="128">
                  <c:v>0.3201</c:v>
                </c:pt>
                <c:pt idx="129">
                  <c:v>0.3241</c:v>
                </c:pt>
                <c:pt idx="130">
                  <c:v>0.32779999999999998</c:v>
                </c:pt>
                <c:pt idx="131">
                  <c:v>0.33119999999999999</c:v>
                </c:pt>
                <c:pt idx="132">
                  <c:v>0.33439999999999998</c:v>
                </c:pt>
                <c:pt idx="133">
                  <c:v>0.33750000000000002</c:v>
                </c:pt>
                <c:pt idx="134">
                  <c:v>0.34029999999999999</c:v>
                </c:pt>
                <c:pt idx="135">
                  <c:v>0.34310000000000002</c:v>
                </c:pt>
                <c:pt idx="136">
                  <c:v>0.34820000000000001</c:v>
                </c:pt>
                <c:pt idx="137">
                  <c:v>0.35409999999999997</c:v>
                </c:pt>
                <c:pt idx="138">
                  <c:v>0.35950000000000004</c:v>
                </c:pt>
                <c:pt idx="139">
                  <c:v>0.36449999999999999</c:v>
                </c:pt>
                <c:pt idx="140">
                  <c:v>0.36930000000000002</c:v>
                </c:pt>
                <c:pt idx="141">
                  <c:v>0.37390000000000001</c:v>
                </c:pt>
                <c:pt idx="142">
                  <c:v>0.37819999999999998</c:v>
                </c:pt>
                <c:pt idx="143">
                  <c:v>0.38239999999999996</c:v>
                </c:pt>
                <c:pt idx="144">
                  <c:v>0.38650000000000001</c:v>
                </c:pt>
                <c:pt idx="145">
                  <c:v>0.39419999999999999</c:v>
                </c:pt>
                <c:pt idx="146">
                  <c:v>0.40170000000000006</c:v>
                </c:pt>
                <c:pt idx="147">
                  <c:v>0.40890000000000004</c:v>
                </c:pt>
                <c:pt idx="148">
                  <c:v>0.41600000000000004</c:v>
                </c:pt>
                <c:pt idx="149">
                  <c:v>0.4229</c:v>
                </c:pt>
                <c:pt idx="150">
                  <c:v>0.42969999999999997</c:v>
                </c:pt>
                <c:pt idx="151">
                  <c:v>0.44320000000000004</c:v>
                </c:pt>
                <c:pt idx="152">
                  <c:v>0.45660000000000001</c:v>
                </c:pt>
                <c:pt idx="153">
                  <c:v>0.47000000000000003</c:v>
                </c:pt>
                <c:pt idx="154" formatCode="0.00">
                  <c:v>0.48369999999999996</c:v>
                </c:pt>
                <c:pt idx="155" formatCode="0.00">
                  <c:v>0.49740000000000001</c:v>
                </c:pt>
                <c:pt idx="156" formatCode="0.00">
                  <c:v>0.51150000000000007</c:v>
                </c:pt>
                <c:pt idx="157" formatCode="0.00">
                  <c:v>0.52569999999999995</c:v>
                </c:pt>
                <c:pt idx="158" formatCode="0.00">
                  <c:v>0.5403</c:v>
                </c:pt>
                <c:pt idx="159" formatCode="0.00">
                  <c:v>0.55510000000000004</c:v>
                </c:pt>
                <c:pt idx="160" formatCode="0.00">
                  <c:v>0.57030000000000003</c:v>
                </c:pt>
                <c:pt idx="161" formatCode="0.00">
                  <c:v>0.5857</c:v>
                </c:pt>
                <c:pt idx="162" formatCode="0.00">
                  <c:v>0.61749999999999994</c:v>
                </c:pt>
                <c:pt idx="163" formatCode="0.00">
                  <c:v>0.65900000000000003</c:v>
                </c:pt>
                <c:pt idx="164" formatCode="0.00">
                  <c:v>0.70250000000000001</c:v>
                </c:pt>
                <c:pt idx="165" formatCode="0.00">
                  <c:v>0.74790000000000001</c:v>
                </c:pt>
                <c:pt idx="166" formatCode="0.00">
                  <c:v>0.7954</c:v>
                </c:pt>
                <c:pt idx="167" formatCode="0.00">
                  <c:v>0.84510000000000007</c:v>
                </c:pt>
                <c:pt idx="168" formatCode="0.00">
                  <c:v>0.89689999999999992</c:v>
                </c:pt>
                <c:pt idx="169" formatCode="0.00">
                  <c:v>0.95120000000000005</c:v>
                </c:pt>
                <c:pt idx="170" formatCode="0.00">
                  <c:v>1.01</c:v>
                </c:pt>
                <c:pt idx="171" formatCode="0.00">
                  <c:v>1.1299999999999999</c:v>
                </c:pt>
                <c:pt idx="172" formatCode="0.00">
                  <c:v>1.26</c:v>
                </c:pt>
                <c:pt idx="173" formatCode="0.00">
                  <c:v>1.4</c:v>
                </c:pt>
                <c:pt idx="174" formatCode="0.00">
                  <c:v>1.54</c:v>
                </c:pt>
                <c:pt idx="175" formatCode="0.00">
                  <c:v>1.69</c:v>
                </c:pt>
                <c:pt idx="176" formatCode="0.00">
                  <c:v>1.86</c:v>
                </c:pt>
                <c:pt idx="177" formatCode="0.00">
                  <c:v>2.2000000000000002</c:v>
                </c:pt>
                <c:pt idx="178" formatCode="0.00">
                  <c:v>2.57</c:v>
                </c:pt>
                <c:pt idx="179" formatCode="0.00">
                  <c:v>2.97</c:v>
                </c:pt>
                <c:pt idx="180" formatCode="0.00">
                  <c:v>3.39</c:v>
                </c:pt>
                <c:pt idx="181" formatCode="0.00">
                  <c:v>3.84</c:v>
                </c:pt>
                <c:pt idx="182" formatCode="0.00">
                  <c:v>4.3</c:v>
                </c:pt>
                <c:pt idx="183" formatCode="0.00">
                  <c:v>4.79</c:v>
                </c:pt>
                <c:pt idx="184" formatCode="0.00">
                  <c:v>5.3</c:v>
                </c:pt>
                <c:pt idx="185" formatCode="0.00">
                  <c:v>5.83</c:v>
                </c:pt>
                <c:pt idx="186" formatCode="0.00">
                  <c:v>6.38</c:v>
                </c:pt>
                <c:pt idx="187" formatCode="0.00">
                  <c:v>6.95</c:v>
                </c:pt>
                <c:pt idx="188" formatCode="0.00">
                  <c:v>8.14</c:v>
                </c:pt>
                <c:pt idx="189" formatCode="0.00">
                  <c:v>9.7100000000000009</c:v>
                </c:pt>
                <c:pt idx="190" formatCode="0.00">
                  <c:v>11.38</c:v>
                </c:pt>
                <c:pt idx="191" formatCode="0.00">
                  <c:v>13.14</c:v>
                </c:pt>
                <c:pt idx="192" formatCode="0.00">
                  <c:v>14.97</c:v>
                </c:pt>
                <c:pt idx="193" formatCode="0.00">
                  <c:v>16.87</c:v>
                </c:pt>
                <c:pt idx="194" formatCode="0.00">
                  <c:v>18.84</c:v>
                </c:pt>
                <c:pt idx="195" formatCode="0.00">
                  <c:v>20.87</c:v>
                </c:pt>
                <c:pt idx="196" formatCode="0.00">
                  <c:v>22.95</c:v>
                </c:pt>
                <c:pt idx="197" formatCode="0.00">
                  <c:v>27.26</c:v>
                </c:pt>
                <c:pt idx="198" formatCode="0.00">
                  <c:v>31.74</c:v>
                </c:pt>
                <c:pt idx="199" formatCode="0.00">
                  <c:v>36.35</c:v>
                </c:pt>
                <c:pt idx="200" formatCode="0.00">
                  <c:v>41.07</c:v>
                </c:pt>
                <c:pt idx="201" formatCode="0.00">
                  <c:v>45.89</c:v>
                </c:pt>
                <c:pt idx="202" formatCode="0.00">
                  <c:v>50.77</c:v>
                </c:pt>
                <c:pt idx="203" formatCode="0.00">
                  <c:v>60.72</c:v>
                </c:pt>
                <c:pt idx="204" formatCode="0.00">
                  <c:v>70.81</c:v>
                </c:pt>
                <c:pt idx="205" formatCode="0.00">
                  <c:v>80.959999999999994</c:v>
                </c:pt>
                <c:pt idx="206" formatCode="0.00">
                  <c:v>91.14</c:v>
                </c:pt>
                <c:pt idx="207" formatCode="0.00">
                  <c:v>101.29</c:v>
                </c:pt>
                <c:pt idx="208" formatCode="0.00">
                  <c:v>110.37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6A-4EB9-8EE6-7AE2B5E5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43824"/>
        <c:axId val="555743040"/>
      </c:scatterChart>
      <c:valAx>
        <c:axId val="5557438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43040"/>
        <c:crosses val="autoZero"/>
        <c:crossBetween val="midCat"/>
        <c:majorUnit val="10"/>
      </c:valAx>
      <c:valAx>
        <c:axId val="55574304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438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srim129Xe_Air!$P$5</c:f>
          <c:strCache>
            <c:ptCount val="1"/>
            <c:pt idx="0">
              <c:v>srim129Xe_Air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srim129Xe_Air!$D$20:$D$228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srim129Xe_Air!$E$20:$E$228</c:f>
              <c:numCache>
                <c:formatCode>0.000E+00</c:formatCode>
                <c:ptCount val="209"/>
                <c:pt idx="0">
                  <c:v>0.15740000000000001</c:v>
                </c:pt>
                <c:pt idx="1">
                  <c:v>0.16339999999999999</c:v>
                </c:pt>
                <c:pt idx="2">
                  <c:v>0.1691</c:v>
                </c:pt>
                <c:pt idx="3">
                  <c:v>0.17469999999999999</c:v>
                </c:pt>
                <c:pt idx="4">
                  <c:v>0.18</c:v>
                </c:pt>
                <c:pt idx="5">
                  <c:v>0.18529999999999999</c:v>
                </c:pt>
                <c:pt idx="6">
                  <c:v>0.1953</c:v>
                </c:pt>
                <c:pt idx="7">
                  <c:v>0.20710000000000001</c:v>
                </c:pt>
                <c:pt idx="8">
                  <c:v>0.21829999999999999</c:v>
                </c:pt>
                <c:pt idx="9">
                  <c:v>0.22900000000000001</c:v>
                </c:pt>
                <c:pt idx="10">
                  <c:v>0.2392</c:v>
                </c:pt>
                <c:pt idx="11">
                  <c:v>0.24890000000000001</c:v>
                </c:pt>
                <c:pt idx="12">
                  <c:v>0.25829999999999997</c:v>
                </c:pt>
                <c:pt idx="13">
                  <c:v>0.26740000000000003</c:v>
                </c:pt>
                <c:pt idx="14">
                  <c:v>0.2762</c:v>
                </c:pt>
                <c:pt idx="15">
                  <c:v>0.29289999999999999</c:v>
                </c:pt>
                <c:pt idx="16">
                  <c:v>0.30880000000000002</c:v>
                </c:pt>
                <c:pt idx="17">
                  <c:v>0.32379999999999998</c:v>
                </c:pt>
                <c:pt idx="18">
                  <c:v>0.3382</c:v>
                </c:pt>
                <c:pt idx="19">
                  <c:v>0.35210000000000002</c:v>
                </c:pt>
                <c:pt idx="20">
                  <c:v>0.36530000000000001</c:v>
                </c:pt>
                <c:pt idx="21">
                  <c:v>0.3906</c:v>
                </c:pt>
                <c:pt idx="22">
                  <c:v>0.4143</c:v>
                </c:pt>
                <c:pt idx="23">
                  <c:v>0.43669999999999998</c:v>
                </c:pt>
                <c:pt idx="24">
                  <c:v>0.45800000000000002</c:v>
                </c:pt>
                <c:pt idx="25">
                  <c:v>0.47839999999999999</c:v>
                </c:pt>
                <c:pt idx="26">
                  <c:v>0.49790000000000001</c:v>
                </c:pt>
                <c:pt idx="27">
                  <c:v>0.51670000000000005</c:v>
                </c:pt>
                <c:pt idx="28">
                  <c:v>0.53480000000000005</c:v>
                </c:pt>
                <c:pt idx="29">
                  <c:v>0.5524</c:v>
                </c:pt>
                <c:pt idx="30">
                  <c:v>0.56940000000000002</c:v>
                </c:pt>
                <c:pt idx="31">
                  <c:v>0.58589999999999998</c:v>
                </c:pt>
                <c:pt idx="32">
                  <c:v>0.61750000000000005</c:v>
                </c:pt>
                <c:pt idx="33">
                  <c:v>0.65500000000000003</c:v>
                </c:pt>
                <c:pt idx="34">
                  <c:v>0.69040000000000001</c:v>
                </c:pt>
                <c:pt idx="35">
                  <c:v>0.72409999999999997</c:v>
                </c:pt>
                <c:pt idx="36">
                  <c:v>0.75629999999999997</c:v>
                </c:pt>
                <c:pt idx="37">
                  <c:v>0.78720000000000001</c:v>
                </c:pt>
                <c:pt idx="38">
                  <c:v>0.81689999999999996</c:v>
                </c:pt>
                <c:pt idx="39">
                  <c:v>0.84560000000000002</c:v>
                </c:pt>
                <c:pt idx="40">
                  <c:v>0.87329999999999997</c:v>
                </c:pt>
                <c:pt idx="41">
                  <c:v>0.92630000000000001</c:v>
                </c:pt>
                <c:pt idx="42">
                  <c:v>0.97640000000000005</c:v>
                </c:pt>
                <c:pt idx="43">
                  <c:v>1.024</c:v>
                </c:pt>
                <c:pt idx="44">
                  <c:v>1.07</c:v>
                </c:pt>
                <c:pt idx="45">
                  <c:v>1.113</c:v>
                </c:pt>
                <c:pt idx="46">
                  <c:v>1.155</c:v>
                </c:pt>
                <c:pt idx="47">
                  <c:v>1.2350000000000001</c:v>
                </c:pt>
                <c:pt idx="48">
                  <c:v>1.31</c:v>
                </c:pt>
                <c:pt idx="49">
                  <c:v>1.381</c:v>
                </c:pt>
                <c:pt idx="50">
                  <c:v>1.448</c:v>
                </c:pt>
                <c:pt idx="51">
                  <c:v>1.5129999999999999</c:v>
                </c:pt>
                <c:pt idx="52">
                  <c:v>1.5740000000000001</c:v>
                </c:pt>
                <c:pt idx="53">
                  <c:v>1.6339999999999999</c:v>
                </c:pt>
                <c:pt idx="54">
                  <c:v>1.6910000000000001</c:v>
                </c:pt>
                <c:pt idx="55">
                  <c:v>1.7470000000000001</c:v>
                </c:pt>
                <c:pt idx="56">
                  <c:v>1.8</c:v>
                </c:pt>
                <c:pt idx="57">
                  <c:v>1.853</c:v>
                </c:pt>
                <c:pt idx="58">
                  <c:v>1.9530000000000001</c:v>
                </c:pt>
                <c:pt idx="59">
                  <c:v>2.0710000000000002</c:v>
                </c:pt>
                <c:pt idx="60">
                  <c:v>2.1829999999999998</c:v>
                </c:pt>
                <c:pt idx="61">
                  <c:v>2.27</c:v>
                </c:pt>
                <c:pt idx="62">
                  <c:v>2.3420000000000001</c:v>
                </c:pt>
                <c:pt idx="63">
                  <c:v>2.411</c:v>
                </c:pt>
                <c:pt idx="64">
                  <c:v>2.4769999999999999</c:v>
                </c:pt>
                <c:pt idx="65">
                  <c:v>2.54</c:v>
                </c:pt>
                <c:pt idx="66">
                  <c:v>2.6019999999999999</c:v>
                </c:pt>
                <c:pt idx="67">
                  <c:v>2.722</c:v>
                </c:pt>
                <c:pt idx="68">
                  <c:v>2.8380000000000001</c:v>
                </c:pt>
                <c:pt idx="69">
                  <c:v>2.9510000000000001</c:v>
                </c:pt>
                <c:pt idx="70">
                  <c:v>3.0619999999999998</c:v>
                </c:pt>
                <c:pt idx="71">
                  <c:v>3.1709999999999998</c:v>
                </c:pt>
                <c:pt idx="72">
                  <c:v>3.2789999999999999</c:v>
                </c:pt>
                <c:pt idx="73">
                  <c:v>3.492</c:v>
                </c:pt>
                <c:pt idx="74">
                  <c:v>3.7</c:v>
                </c:pt>
                <c:pt idx="75">
                  <c:v>3.9049999999999998</c:v>
                </c:pt>
                <c:pt idx="76">
                  <c:v>4.1070000000000002</c:v>
                </c:pt>
                <c:pt idx="77">
                  <c:v>4.3040000000000003</c:v>
                </c:pt>
                <c:pt idx="78">
                  <c:v>4.4969999999999999</c:v>
                </c:pt>
                <c:pt idx="79">
                  <c:v>4.6859999999999999</c:v>
                </c:pt>
                <c:pt idx="80">
                  <c:v>4.87</c:v>
                </c:pt>
                <c:pt idx="81">
                  <c:v>5.0490000000000004</c:v>
                </c:pt>
                <c:pt idx="82">
                  <c:v>5.2229999999999999</c:v>
                </c:pt>
                <c:pt idx="83">
                  <c:v>5.3920000000000003</c:v>
                </c:pt>
                <c:pt idx="84">
                  <c:v>5.7149999999999999</c:v>
                </c:pt>
                <c:pt idx="85">
                  <c:v>6.0940000000000003</c:v>
                </c:pt>
                <c:pt idx="86">
                  <c:v>6.4450000000000003</c:v>
                </c:pt>
                <c:pt idx="87">
                  <c:v>6.7729999999999997</c:v>
                </c:pt>
                <c:pt idx="88">
                  <c:v>7.0810000000000004</c:v>
                </c:pt>
                <c:pt idx="89">
                  <c:v>7.3710000000000004</c:v>
                </c:pt>
                <c:pt idx="90">
                  <c:v>7.6459999999999999</c:v>
                </c:pt>
                <c:pt idx="91">
                  <c:v>7.9089999999999998</c:v>
                </c:pt>
                <c:pt idx="92">
                  <c:v>8.1630000000000003</c:v>
                </c:pt>
                <c:pt idx="93">
                  <c:v>8.6470000000000002</c:v>
                </c:pt>
                <c:pt idx="94">
                  <c:v>9.1129999999999995</c:v>
                </c:pt>
                <c:pt idx="95">
                  <c:v>9.5690000000000008</c:v>
                </c:pt>
                <c:pt idx="96">
                  <c:v>10.02</c:v>
                </c:pt>
                <c:pt idx="97">
                  <c:v>10.48</c:v>
                </c:pt>
                <c:pt idx="98">
                  <c:v>10.94</c:v>
                </c:pt>
                <c:pt idx="99">
                  <c:v>11.88</c:v>
                </c:pt>
                <c:pt idx="100">
                  <c:v>12.87</c:v>
                </c:pt>
                <c:pt idx="101">
                  <c:v>13.9</c:v>
                </c:pt>
                <c:pt idx="102">
                  <c:v>14.97</c:v>
                </c:pt>
                <c:pt idx="103">
                  <c:v>16.09</c:v>
                </c:pt>
                <c:pt idx="104">
                  <c:v>17.23</c:v>
                </c:pt>
                <c:pt idx="105">
                  <c:v>18.41</c:v>
                </c:pt>
                <c:pt idx="106">
                  <c:v>19.62</c:v>
                </c:pt>
                <c:pt idx="107">
                  <c:v>20.84</c:v>
                </c:pt>
                <c:pt idx="108">
                  <c:v>22.07</c:v>
                </c:pt>
                <c:pt idx="109">
                  <c:v>23.31</c:v>
                </c:pt>
                <c:pt idx="110">
                  <c:v>25.78</c:v>
                </c:pt>
                <c:pt idx="111">
                  <c:v>28.81</c:v>
                </c:pt>
                <c:pt idx="112">
                  <c:v>31.72</c:v>
                </c:pt>
                <c:pt idx="113">
                  <c:v>34.47</c:v>
                </c:pt>
                <c:pt idx="114">
                  <c:v>37.049999999999997</c:v>
                </c:pt>
                <c:pt idx="115">
                  <c:v>39.450000000000003</c:v>
                </c:pt>
                <c:pt idx="116">
                  <c:v>41.66</c:v>
                </c:pt>
                <c:pt idx="117">
                  <c:v>43.7</c:v>
                </c:pt>
                <c:pt idx="118">
                  <c:v>45.58</c:v>
                </c:pt>
                <c:pt idx="119">
                  <c:v>48.9</c:v>
                </c:pt>
                <c:pt idx="120">
                  <c:v>51.74</c:v>
                </c:pt>
                <c:pt idx="121">
                  <c:v>54.19</c:v>
                </c:pt>
                <c:pt idx="122">
                  <c:v>56.32</c:v>
                </c:pt>
                <c:pt idx="123">
                  <c:v>58.19</c:v>
                </c:pt>
                <c:pt idx="124">
                  <c:v>59.85</c:v>
                </c:pt>
                <c:pt idx="125">
                  <c:v>62.67</c:v>
                </c:pt>
                <c:pt idx="126">
                  <c:v>64.959999999999994</c:v>
                </c:pt>
                <c:pt idx="127">
                  <c:v>66.84</c:v>
                </c:pt>
                <c:pt idx="128">
                  <c:v>68.41</c:v>
                </c:pt>
                <c:pt idx="129">
                  <c:v>69.72</c:v>
                </c:pt>
                <c:pt idx="130">
                  <c:v>70.81</c:v>
                </c:pt>
                <c:pt idx="131">
                  <c:v>71.739999999999995</c:v>
                </c:pt>
                <c:pt idx="132">
                  <c:v>72.510000000000005</c:v>
                </c:pt>
                <c:pt idx="133">
                  <c:v>73.17</c:v>
                </c:pt>
                <c:pt idx="134">
                  <c:v>73.73</c:v>
                </c:pt>
                <c:pt idx="135">
                  <c:v>74.19</c:v>
                </c:pt>
                <c:pt idx="136">
                  <c:v>74.92</c:v>
                </c:pt>
                <c:pt idx="137">
                  <c:v>75.540000000000006</c:v>
                </c:pt>
                <c:pt idx="138">
                  <c:v>75.92</c:v>
                </c:pt>
                <c:pt idx="139">
                  <c:v>76.709999999999994</c:v>
                </c:pt>
                <c:pt idx="140">
                  <c:v>77.08</c:v>
                </c:pt>
                <c:pt idx="141">
                  <c:v>77.2</c:v>
                </c:pt>
                <c:pt idx="142">
                  <c:v>77.430000000000007</c:v>
                </c:pt>
                <c:pt idx="143">
                  <c:v>77.599999999999994</c:v>
                </c:pt>
                <c:pt idx="144">
                  <c:v>77.72</c:v>
                </c:pt>
                <c:pt idx="145">
                  <c:v>77.819999999999993</c:v>
                </c:pt>
                <c:pt idx="146">
                  <c:v>77.760000000000005</c:v>
                </c:pt>
                <c:pt idx="147">
                  <c:v>77.569999999999993</c:v>
                </c:pt>
                <c:pt idx="148">
                  <c:v>77.27</c:v>
                </c:pt>
                <c:pt idx="149">
                  <c:v>76.86</c:v>
                </c:pt>
                <c:pt idx="150">
                  <c:v>76.38</c:v>
                </c:pt>
                <c:pt idx="151">
                  <c:v>75.19</c:v>
                </c:pt>
                <c:pt idx="152">
                  <c:v>73.78</c:v>
                </c:pt>
                <c:pt idx="153">
                  <c:v>72.23</c:v>
                </c:pt>
                <c:pt idx="154">
                  <c:v>70.569999999999993</c:v>
                </c:pt>
                <c:pt idx="155">
                  <c:v>68.849999999999994</c:v>
                </c:pt>
                <c:pt idx="156">
                  <c:v>67.11</c:v>
                </c:pt>
                <c:pt idx="157">
                  <c:v>65.37</c:v>
                </c:pt>
                <c:pt idx="158">
                  <c:v>63.65</c:v>
                </c:pt>
                <c:pt idx="159">
                  <c:v>61.97</c:v>
                </c:pt>
                <c:pt idx="160">
                  <c:v>60.33</c:v>
                </c:pt>
                <c:pt idx="161">
                  <c:v>58.74</c:v>
                </c:pt>
                <c:pt idx="162">
                  <c:v>55.75</c:v>
                </c:pt>
                <c:pt idx="163">
                  <c:v>52.39</c:v>
                </c:pt>
                <c:pt idx="164">
                  <c:v>49.44</c:v>
                </c:pt>
                <c:pt idx="165">
                  <c:v>46.88</c:v>
                </c:pt>
                <c:pt idx="166">
                  <c:v>44.69</c:v>
                </c:pt>
                <c:pt idx="167">
                  <c:v>42.83</c:v>
                </c:pt>
                <c:pt idx="168">
                  <c:v>41.26</c:v>
                </c:pt>
                <c:pt idx="169">
                  <c:v>39.96</c:v>
                </c:pt>
                <c:pt idx="170">
                  <c:v>38.64</c:v>
                </c:pt>
                <c:pt idx="171">
                  <c:v>35.93</c:v>
                </c:pt>
                <c:pt idx="172">
                  <c:v>33.619999999999997</c:v>
                </c:pt>
                <c:pt idx="173">
                  <c:v>31.63</c:v>
                </c:pt>
                <c:pt idx="174">
                  <c:v>29.88</c:v>
                </c:pt>
                <c:pt idx="175">
                  <c:v>28.35</c:v>
                </c:pt>
                <c:pt idx="176">
                  <c:v>26.99</c:v>
                </c:pt>
                <c:pt idx="177">
                  <c:v>24.68</c:v>
                </c:pt>
                <c:pt idx="178">
                  <c:v>22.8</c:v>
                </c:pt>
                <c:pt idx="179">
                  <c:v>21.23</c:v>
                </c:pt>
                <c:pt idx="180">
                  <c:v>19.899999999999999</c:v>
                </c:pt>
                <c:pt idx="181">
                  <c:v>18.77</c:v>
                </c:pt>
                <c:pt idx="182">
                  <c:v>17.78</c:v>
                </c:pt>
                <c:pt idx="183">
                  <c:v>16.920000000000002</c:v>
                </c:pt>
                <c:pt idx="184">
                  <c:v>16.16</c:v>
                </c:pt>
                <c:pt idx="185">
                  <c:v>15.48</c:v>
                </c:pt>
                <c:pt idx="186">
                  <c:v>14.88</c:v>
                </c:pt>
                <c:pt idx="187">
                  <c:v>14.34</c:v>
                </c:pt>
                <c:pt idx="188">
                  <c:v>13.4</c:v>
                </c:pt>
                <c:pt idx="189">
                  <c:v>12.43</c:v>
                </c:pt>
                <c:pt idx="190">
                  <c:v>11.63</c:v>
                </c:pt>
                <c:pt idx="191">
                  <c:v>10.98</c:v>
                </c:pt>
                <c:pt idx="192">
                  <c:v>10.43</c:v>
                </c:pt>
                <c:pt idx="193">
                  <c:v>9.9529999999999994</c:v>
                </c:pt>
                <c:pt idx="194">
                  <c:v>9.5459999999999994</c:v>
                </c:pt>
                <c:pt idx="195">
                  <c:v>9.1910000000000007</c:v>
                </c:pt>
                <c:pt idx="196">
                  <c:v>8.8800000000000008</c:v>
                </c:pt>
                <c:pt idx="197">
                  <c:v>8.359</c:v>
                </c:pt>
                <c:pt idx="198">
                  <c:v>7.9420000000000002</c:v>
                </c:pt>
                <c:pt idx="199">
                  <c:v>7.601</c:v>
                </c:pt>
                <c:pt idx="200">
                  <c:v>7.319</c:v>
                </c:pt>
                <c:pt idx="201">
                  <c:v>7.0810000000000004</c:v>
                </c:pt>
                <c:pt idx="202">
                  <c:v>6.8789999999999996</c:v>
                </c:pt>
                <c:pt idx="203">
                  <c:v>6.5570000000000004</c:v>
                </c:pt>
                <c:pt idx="204">
                  <c:v>6.3129999999999997</c:v>
                </c:pt>
                <c:pt idx="205">
                  <c:v>6.1239999999999997</c:v>
                </c:pt>
                <c:pt idx="206">
                  <c:v>5.9749999999999996</c:v>
                </c:pt>
                <c:pt idx="207">
                  <c:v>5.8559999999999999</c:v>
                </c:pt>
                <c:pt idx="208">
                  <c:v>5.77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srim129Xe_Air!$D$20:$D$228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srim129Xe_Air!$F$20:$F$228</c:f>
              <c:numCache>
                <c:formatCode>0.000E+00</c:formatCode>
                <c:ptCount val="209"/>
                <c:pt idx="0">
                  <c:v>2.7770000000000001</c:v>
                </c:pt>
                <c:pt idx="1">
                  <c:v>2.8780000000000001</c:v>
                </c:pt>
                <c:pt idx="2">
                  <c:v>2.9740000000000002</c:v>
                </c:pt>
                <c:pt idx="3">
                  <c:v>3.0659999999999998</c:v>
                </c:pt>
                <c:pt idx="4">
                  <c:v>3.1539999999999999</c:v>
                </c:pt>
                <c:pt idx="5">
                  <c:v>3.2389999999999999</c:v>
                </c:pt>
                <c:pt idx="6">
                  <c:v>3.4</c:v>
                </c:pt>
                <c:pt idx="7">
                  <c:v>3.585</c:v>
                </c:pt>
                <c:pt idx="8">
                  <c:v>3.7570000000000001</c:v>
                </c:pt>
                <c:pt idx="9">
                  <c:v>3.9169999999999998</c:v>
                </c:pt>
                <c:pt idx="10">
                  <c:v>4.0670000000000002</c:v>
                </c:pt>
                <c:pt idx="11">
                  <c:v>4.2069999999999999</c:v>
                </c:pt>
                <c:pt idx="12">
                  <c:v>4.34</c:v>
                </c:pt>
                <c:pt idx="13">
                  <c:v>4.4660000000000002</c:v>
                </c:pt>
                <c:pt idx="14">
                  <c:v>4.585</c:v>
                </c:pt>
                <c:pt idx="15">
                  <c:v>4.8070000000000004</c:v>
                </c:pt>
                <c:pt idx="16">
                  <c:v>5.01</c:v>
                </c:pt>
                <c:pt idx="17">
                  <c:v>5.1980000000000004</c:v>
                </c:pt>
                <c:pt idx="18">
                  <c:v>5.3710000000000004</c:v>
                </c:pt>
                <c:pt idx="19">
                  <c:v>5.5330000000000004</c:v>
                </c:pt>
                <c:pt idx="20">
                  <c:v>5.6840000000000002</c:v>
                </c:pt>
                <c:pt idx="21">
                  <c:v>5.9610000000000003</c:v>
                </c:pt>
                <c:pt idx="22">
                  <c:v>6.2080000000000002</c:v>
                </c:pt>
                <c:pt idx="23">
                  <c:v>6.431</c:v>
                </c:pt>
                <c:pt idx="24">
                  <c:v>6.6340000000000003</c:v>
                </c:pt>
                <c:pt idx="25">
                  <c:v>6.82</c:v>
                </c:pt>
                <c:pt idx="26">
                  <c:v>6.9909999999999997</c:v>
                </c:pt>
                <c:pt idx="27">
                  <c:v>7.15</c:v>
                </c:pt>
                <c:pt idx="28">
                  <c:v>7.2969999999999997</c:v>
                </c:pt>
                <c:pt idx="29">
                  <c:v>7.4349999999999996</c:v>
                </c:pt>
                <c:pt idx="30">
                  <c:v>7.5640000000000001</c:v>
                </c:pt>
                <c:pt idx="31">
                  <c:v>7.6849999999999996</c:v>
                </c:pt>
                <c:pt idx="32">
                  <c:v>7.907</c:v>
                </c:pt>
                <c:pt idx="33">
                  <c:v>8.1509999999999998</c:v>
                </c:pt>
                <c:pt idx="34">
                  <c:v>8.3659999999999997</c:v>
                </c:pt>
                <c:pt idx="35">
                  <c:v>8.5579999999999998</c:v>
                </c:pt>
                <c:pt idx="36">
                  <c:v>8.7279999999999998</c:v>
                </c:pt>
                <c:pt idx="37">
                  <c:v>8.8819999999999997</c:v>
                </c:pt>
                <c:pt idx="38">
                  <c:v>9.0210000000000008</c:v>
                </c:pt>
                <c:pt idx="39">
                  <c:v>9.1479999999999997</c:v>
                </c:pt>
                <c:pt idx="40">
                  <c:v>9.2629999999999999</c:v>
                </c:pt>
                <c:pt idx="41">
                  <c:v>9.4659999999999993</c:v>
                </c:pt>
                <c:pt idx="42">
                  <c:v>9.6370000000000005</c:v>
                </c:pt>
                <c:pt idx="43">
                  <c:v>9.7840000000000007</c:v>
                </c:pt>
                <c:pt idx="44">
                  <c:v>9.91</c:v>
                </c:pt>
                <c:pt idx="45">
                  <c:v>10.02</c:v>
                </c:pt>
                <c:pt idx="46">
                  <c:v>10.11</c:v>
                </c:pt>
                <c:pt idx="47">
                  <c:v>10.27</c:v>
                </c:pt>
                <c:pt idx="48">
                  <c:v>10.38</c:v>
                </c:pt>
                <c:pt idx="49">
                  <c:v>10.47</c:v>
                </c:pt>
                <c:pt idx="50">
                  <c:v>10.54</c:v>
                </c:pt>
                <c:pt idx="51">
                  <c:v>10.58</c:v>
                </c:pt>
                <c:pt idx="52">
                  <c:v>10.62</c:v>
                </c:pt>
                <c:pt idx="53">
                  <c:v>10.64</c:v>
                </c:pt>
                <c:pt idx="54">
                  <c:v>10.65</c:v>
                </c:pt>
                <c:pt idx="55">
                  <c:v>10.65</c:v>
                </c:pt>
                <c:pt idx="56">
                  <c:v>10.65</c:v>
                </c:pt>
                <c:pt idx="57">
                  <c:v>10.64</c:v>
                </c:pt>
                <c:pt idx="58">
                  <c:v>10.61</c:v>
                </c:pt>
                <c:pt idx="59">
                  <c:v>10.54</c:v>
                </c:pt>
                <c:pt idx="60">
                  <c:v>10.47</c:v>
                </c:pt>
                <c:pt idx="61">
                  <c:v>10.38</c:v>
                </c:pt>
                <c:pt idx="62">
                  <c:v>10.28</c:v>
                </c:pt>
                <c:pt idx="63">
                  <c:v>10.18</c:v>
                </c:pt>
                <c:pt idx="64">
                  <c:v>10.08</c:v>
                </c:pt>
                <c:pt idx="65">
                  <c:v>9.9760000000000009</c:v>
                </c:pt>
                <c:pt idx="66">
                  <c:v>9.8699999999999992</c:v>
                </c:pt>
                <c:pt idx="67">
                  <c:v>9.66</c:v>
                </c:pt>
                <c:pt idx="68">
                  <c:v>9.4540000000000006</c:v>
                </c:pt>
                <c:pt idx="69">
                  <c:v>9.2530000000000001</c:v>
                </c:pt>
                <c:pt idx="70">
                  <c:v>9.0589999999999993</c:v>
                </c:pt>
                <c:pt idx="71">
                  <c:v>8.8719999999999999</c:v>
                </c:pt>
                <c:pt idx="72">
                  <c:v>8.6920000000000002</c:v>
                </c:pt>
                <c:pt idx="73">
                  <c:v>8.3539999999999992</c:v>
                </c:pt>
                <c:pt idx="74">
                  <c:v>8.0429999999999993</c:v>
                </c:pt>
                <c:pt idx="75">
                  <c:v>7.7560000000000002</c:v>
                </c:pt>
                <c:pt idx="76">
                  <c:v>7.492</c:v>
                </c:pt>
                <c:pt idx="77">
                  <c:v>7.2480000000000002</c:v>
                </c:pt>
                <c:pt idx="78">
                  <c:v>7.0220000000000002</c:v>
                </c:pt>
                <c:pt idx="79">
                  <c:v>6.8109999999999999</c:v>
                </c:pt>
                <c:pt idx="80">
                  <c:v>6.6150000000000002</c:v>
                </c:pt>
                <c:pt idx="81">
                  <c:v>6.4320000000000004</c:v>
                </c:pt>
                <c:pt idx="82">
                  <c:v>6.26</c:v>
                </c:pt>
                <c:pt idx="83">
                  <c:v>6.0990000000000002</c:v>
                </c:pt>
                <c:pt idx="84">
                  <c:v>5.8040000000000003</c:v>
                </c:pt>
                <c:pt idx="85">
                  <c:v>5.48</c:v>
                </c:pt>
                <c:pt idx="86">
                  <c:v>5.1959999999999997</c:v>
                </c:pt>
                <c:pt idx="87">
                  <c:v>4.944</c:v>
                </c:pt>
                <c:pt idx="88">
                  <c:v>4.7190000000000003</c:v>
                </c:pt>
                <c:pt idx="89">
                  <c:v>4.5170000000000003</c:v>
                </c:pt>
                <c:pt idx="90">
                  <c:v>4.3339999999999996</c:v>
                </c:pt>
                <c:pt idx="91">
                  <c:v>4.1680000000000001</c:v>
                </c:pt>
                <c:pt idx="92">
                  <c:v>4.016</c:v>
                </c:pt>
                <c:pt idx="93">
                  <c:v>3.7480000000000002</c:v>
                </c:pt>
                <c:pt idx="94">
                  <c:v>3.5179999999999998</c:v>
                </c:pt>
                <c:pt idx="95">
                  <c:v>3.3180000000000001</c:v>
                </c:pt>
                <c:pt idx="96">
                  <c:v>3.1429999999999998</c:v>
                </c:pt>
                <c:pt idx="97">
                  <c:v>2.988</c:v>
                </c:pt>
                <c:pt idx="98">
                  <c:v>2.8490000000000002</c:v>
                </c:pt>
                <c:pt idx="99">
                  <c:v>2.6120000000000001</c:v>
                </c:pt>
                <c:pt idx="100">
                  <c:v>2.4159999999999999</c:v>
                </c:pt>
                <c:pt idx="101">
                  <c:v>2.25</c:v>
                </c:pt>
                <c:pt idx="102">
                  <c:v>2.109</c:v>
                </c:pt>
                <c:pt idx="103">
                  <c:v>1.986</c:v>
                </c:pt>
                <c:pt idx="104">
                  <c:v>1.8779999999999999</c:v>
                </c:pt>
                <c:pt idx="105">
                  <c:v>1.7829999999999999</c:v>
                </c:pt>
                <c:pt idx="106">
                  <c:v>1.698</c:v>
                </c:pt>
                <c:pt idx="107">
                  <c:v>1.621</c:v>
                </c:pt>
                <c:pt idx="108">
                  <c:v>1.552</c:v>
                </c:pt>
                <c:pt idx="109">
                  <c:v>1.4890000000000001</c:v>
                </c:pt>
                <c:pt idx="110">
                  <c:v>1.379</c:v>
                </c:pt>
                <c:pt idx="111">
                  <c:v>1.2649999999999999</c:v>
                </c:pt>
                <c:pt idx="112">
                  <c:v>1.17</c:v>
                </c:pt>
                <c:pt idx="113">
                  <c:v>1.089</c:v>
                </c:pt>
                <c:pt idx="114">
                  <c:v>1.02</c:v>
                </c:pt>
                <c:pt idx="115">
                  <c:v>0.96</c:v>
                </c:pt>
                <c:pt idx="116">
                  <c:v>0.90720000000000001</c:v>
                </c:pt>
                <c:pt idx="117">
                  <c:v>0.86050000000000004</c:v>
                </c:pt>
                <c:pt idx="118">
                  <c:v>0.81879999999999997</c:v>
                </c:pt>
                <c:pt idx="119">
                  <c:v>0.74739999999999995</c:v>
                </c:pt>
                <c:pt idx="120">
                  <c:v>0.68840000000000001</c:v>
                </c:pt>
                <c:pt idx="121">
                  <c:v>0.63880000000000003</c:v>
                </c:pt>
                <c:pt idx="122">
                  <c:v>0.59640000000000004</c:v>
                </c:pt>
                <c:pt idx="123">
                  <c:v>0.55979999999999996</c:v>
                </c:pt>
                <c:pt idx="124">
                  <c:v>0.52769999999999995</c:v>
                </c:pt>
                <c:pt idx="125">
                  <c:v>0.4743</c:v>
                </c:pt>
                <c:pt idx="126">
                  <c:v>0.43140000000000001</c:v>
                </c:pt>
                <c:pt idx="127">
                  <c:v>0.3962</c:v>
                </c:pt>
                <c:pt idx="128">
                  <c:v>0.36659999999999998</c:v>
                </c:pt>
                <c:pt idx="129">
                  <c:v>0.34150000000000003</c:v>
                </c:pt>
                <c:pt idx="130">
                  <c:v>0.31990000000000002</c:v>
                </c:pt>
                <c:pt idx="131">
                  <c:v>0.30099999999999999</c:v>
                </c:pt>
                <c:pt idx="132">
                  <c:v>0.28439999999999999</c:v>
                </c:pt>
                <c:pt idx="133">
                  <c:v>0.26960000000000001</c:v>
                </c:pt>
                <c:pt idx="134">
                  <c:v>0.25640000000000002</c:v>
                </c:pt>
                <c:pt idx="135">
                  <c:v>0.24460000000000001</c:v>
                </c:pt>
                <c:pt idx="136">
                  <c:v>0.22409999999999999</c:v>
                </c:pt>
                <c:pt idx="137">
                  <c:v>0.2031</c:v>
                </c:pt>
                <c:pt idx="138">
                  <c:v>0.18590000000000001</c:v>
                </c:pt>
                <c:pt idx="139">
                  <c:v>0.1716</c:v>
                </c:pt>
                <c:pt idx="140">
                  <c:v>0.1595</c:v>
                </c:pt>
                <c:pt idx="141">
                  <c:v>0.14910000000000001</c:v>
                </c:pt>
                <c:pt idx="142">
                  <c:v>0.14000000000000001</c:v>
                </c:pt>
                <c:pt idx="143">
                  <c:v>0.13200000000000001</c:v>
                </c:pt>
                <c:pt idx="144">
                  <c:v>0.125</c:v>
                </c:pt>
                <c:pt idx="145">
                  <c:v>0.11310000000000001</c:v>
                </c:pt>
                <c:pt idx="146">
                  <c:v>0.1033</c:v>
                </c:pt>
                <c:pt idx="147">
                  <c:v>9.5219999999999999E-2</c:v>
                </c:pt>
                <c:pt idx="148">
                  <c:v>8.8370000000000004E-2</c:v>
                </c:pt>
                <c:pt idx="149">
                  <c:v>8.2489999999999994E-2</c:v>
                </c:pt>
                <c:pt idx="150">
                  <c:v>7.739E-2</c:v>
                </c:pt>
                <c:pt idx="151">
                  <c:v>6.8959999999999994E-2</c:v>
                </c:pt>
                <c:pt idx="152">
                  <c:v>6.2269999999999999E-2</c:v>
                </c:pt>
                <c:pt idx="153">
                  <c:v>5.6829999999999999E-2</c:v>
                </c:pt>
                <c:pt idx="154">
                  <c:v>5.2310000000000002E-2</c:v>
                </c:pt>
                <c:pt idx="155">
                  <c:v>4.8489999999999998E-2</c:v>
                </c:pt>
                <c:pt idx="156">
                  <c:v>4.5220000000000003E-2</c:v>
                </c:pt>
                <c:pt idx="157">
                  <c:v>4.2380000000000001E-2</c:v>
                </c:pt>
                <c:pt idx="158">
                  <c:v>3.9899999999999998E-2</c:v>
                </c:pt>
                <c:pt idx="159">
                  <c:v>3.7699999999999997E-2</c:v>
                </c:pt>
                <c:pt idx="160">
                  <c:v>3.5749999999999997E-2</c:v>
                </c:pt>
                <c:pt idx="161">
                  <c:v>3.4000000000000002E-2</c:v>
                </c:pt>
                <c:pt idx="162">
                  <c:v>3.099E-2</c:v>
                </c:pt>
                <c:pt idx="163">
                  <c:v>2.794E-2</c:v>
                </c:pt>
                <c:pt idx="164">
                  <c:v>2.546E-2</c:v>
                </c:pt>
                <c:pt idx="165">
                  <c:v>2.3400000000000001E-2</c:v>
                </c:pt>
                <c:pt idx="166">
                  <c:v>2.1659999999999999E-2</c:v>
                </c:pt>
                <c:pt idx="167">
                  <c:v>2.018E-2</c:v>
                </c:pt>
                <c:pt idx="168">
                  <c:v>1.89E-2</c:v>
                </c:pt>
                <c:pt idx="169">
                  <c:v>1.7770000000000001E-2</c:v>
                </c:pt>
                <c:pt idx="170">
                  <c:v>1.678E-2</c:v>
                </c:pt>
                <c:pt idx="171">
                  <c:v>1.511E-2</c:v>
                </c:pt>
                <c:pt idx="172">
                  <c:v>1.376E-2</c:v>
                </c:pt>
                <c:pt idx="173">
                  <c:v>1.2630000000000001E-2</c:v>
                </c:pt>
                <c:pt idx="174">
                  <c:v>1.1690000000000001E-2</c:v>
                </c:pt>
                <c:pt idx="175">
                  <c:v>1.0880000000000001E-2</c:v>
                </c:pt>
                <c:pt idx="176">
                  <c:v>1.018E-2</c:v>
                </c:pt>
                <c:pt idx="177">
                  <c:v>9.0320000000000001E-3</c:v>
                </c:pt>
                <c:pt idx="178">
                  <c:v>8.1259999999999995E-3</c:v>
                </c:pt>
                <c:pt idx="179">
                  <c:v>7.391E-3</c:v>
                </c:pt>
                <c:pt idx="180">
                  <c:v>6.783E-3</c:v>
                </c:pt>
                <c:pt idx="181">
                  <c:v>6.2719999999999998E-3</c:v>
                </c:pt>
                <c:pt idx="182">
                  <c:v>5.8349999999999999E-3</c:v>
                </c:pt>
                <c:pt idx="183">
                  <c:v>5.457E-3</c:v>
                </c:pt>
                <c:pt idx="184">
                  <c:v>5.1269999999999996E-3</c:v>
                </c:pt>
                <c:pt idx="185">
                  <c:v>4.8370000000000002E-3</c:v>
                </c:pt>
                <c:pt idx="186">
                  <c:v>4.5779999999999996E-3</c:v>
                </c:pt>
                <c:pt idx="187">
                  <c:v>4.3480000000000003E-3</c:v>
                </c:pt>
                <c:pt idx="188">
                  <c:v>3.9519999999999998E-3</c:v>
                </c:pt>
                <c:pt idx="189">
                  <c:v>3.5509999999999999E-3</c:v>
                </c:pt>
                <c:pt idx="190">
                  <c:v>3.2269999999999998E-3</c:v>
                </c:pt>
                <c:pt idx="191">
                  <c:v>2.9589999999999998E-3</c:v>
                </c:pt>
                <c:pt idx="192">
                  <c:v>2.7339999999999999E-3</c:v>
                </c:pt>
                <c:pt idx="193">
                  <c:v>2.542E-3</c:v>
                </c:pt>
                <c:pt idx="194">
                  <c:v>2.3760000000000001E-3</c:v>
                </c:pt>
                <c:pt idx="195">
                  <c:v>2.2309999999999999E-3</c:v>
                </c:pt>
                <c:pt idx="196">
                  <c:v>2.104E-3</c:v>
                </c:pt>
                <c:pt idx="197">
                  <c:v>1.8890000000000001E-3</c:v>
                </c:pt>
                <c:pt idx="198">
                  <c:v>1.7160000000000001E-3</c:v>
                </c:pt>
                <c:pt idx="199">
                  <c:v>1.573E-3</c:v>
                </c:pt>
                <c:pt idx="200">
                  <c:v>1.4519999999999999E-3</c:v>
                </c:pt>
                <c:pt idx="201">
                  <c:v>1.3500000000000001E-3</c:v>
                </c:pt>
                <c:pt idx="202">
                  <c:v>1.261E-3</c:v>
                </c:pt>
                <c:pt idx="203">
                  <c:v>1.116E-3</c:v>
                </c:pt>
                <c:pt idx="204">
                  <c:v>1.0009999999999999E-3</c:v>
                </c:pt>
                <c:pt idx="205">
                  <c:v>9.0910000000000003E-4</c:v>
                </c:pt>
                <c:pt idx="206">
                  <c:v>8.3279999999999997E-4</c:v>
                </c:pt>
                <c:pt idx="207">
                  <c:v>7.6880000000000004E-4</c:v>
                </c:pt>
                <c:pt idx="208">
                  <c:v>7.1929999999999997E-4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srim129Xe_Air!$D$20:$D$228</c:f>
              <c:numCache>
                <c:formatCode>0.00000</c:formatCode>
                <c:ptCount val="209"/>
                <c:pt idx="0">
                  <c:v>1.0077519379844961E-5</c:v>
                </c:pt>
                <c:pt idx="1">
                  <c:v>1.0852713178294573E-5</c:v>
                </c:pt>
                <c:pt idx="2">
                  <c:v>1.1627906976744187E-5</c:v>
                </c:pt>
                <c:pt idx="3">
                  <c:v>1.2403100775193799E-5</c:v>
                </c:pt>
                <c:pt idx="4">
                  <c:v>1.317829457364341E-5</c:v>
                </c:pt>
                <c:pt idx="5">
                  <c:v>1.3953488372093022E-5</c:v>
                </c:pt>
                <c:pt idx="6">
                  <c:v>1.5503875968992248E-5</c:v>
                </c:pt>
                <c:pt idx="7">
                  <c:v>1.7441860465116278E-5</c:v>
                </c:pt>
                <c:pt idx="8">
                  <c:v>1.9379844961240311E-5</c:v>
                </c:pt>
                <c:pt idx="9">
                  <c:v>2.1317829457364341E-5</c:v>
                </c:pt>
                <c:pt idx="10">
                  <c:v>2.3255813953488374E-5</c:v>
                </c:pt>
                <c:pt idx="11">
                  <c:v>2.51937984496124E-5</c:v>
                </c:pt>
                <c:pt idx="12">
                  <c:v>2.7131782945736434E-5</c:v>
                </c:pt>
                <c:pt idx="13">
                  <c:v>2.9069767441860463E-5</c:v>
                </c:pt>
                <c:pt idx="14">
                  <c:v>3.1007751937984497E-5</c:v>
                </c:pt>
                <c:pt idx="15">
                  <c:v>3.4883720930232556E-5</c:v>
                </c:pt>
                <c:pt idx="16">
                  <c:v>3.8759689922480622E-5</c:v>
                </c:pt>
                <c:pt idx="17">
                  <c:v>4.2635658914728682E-5</c:v>
                </c:pt>
                <c:pt idx="18">
                  <c:v>4.6511627906976748E-5</c:v>
                </c:pt>
                <c:pt idx="19">
                  <c:v>5.0387596899224801E-5</c:v>
                </c:pt>
                <c:pt idx="20">
                  <c:v>5.4263565891472867E-5</c:v>
                </c:pt>
                <c:pt idx="21">
                  <c:v>6.2015503875968993E-5</c:v>
                </c:pt>
                <c:pt idx="22">
                  <c:v>6.9767441860465112E-5</c:v>
                </c:pt>
                <c:pt idx="23">
                  <c:v>7.7519379844961245E-5</c:v>
                </c:pt>
                <c:pt idx="24">
                  <c:v>8.5271317829457364E-5</c:v>
                </c:pt>
                <c:pt idx="25">
                  <c:v>9.3023255813953496E-5</c:v>
                </c:pt>
                <c:pt idx="26">
                  <c:v>1.007751937984496E-4</c:v>
                </c:pt>
                <c:pt idx="27">
                  <c:v>1.0852713178294573E-4</c:v>
                </c:pt>
                <c:pt idx="28">
                  <c:v>1.1627906976744185E-4</c:v>
                </c:pt>
                <c:pt idx="29">
                  <c:v>1.2403100775193799E-4</c:v>
                </c:pt>
                <c:pt idx="30">
                  <c:v>1.3178294573643412E-4</c:v>
                </c:pt>
                <c:pt idx="31">
                  <c:v>1.3953488372093022E-4</c:v>
                </c:pt>
                <c:pt idx="32">
                  <c:v>1.5503875968992249E-4</c:v>
                </c:pt>
                <c:pt idx="33">
                  <c:v>1.7441860465116279E-4</c:v>
                </c:pt>
                <c:pt idx="34">
                  <c:v>1.937984496124031E-4</c:v>
                </c:pt>
                <c:pt idx="35">
                  <c:v>2.131782945736434E-4</c:v>
                </c:pt>
                <c:pt idx="36">
                  <c:v>2.3255813953488371E-4</c:v>
                </c:pt>
                <c:pt idx="37">
                  <c:v>2.5193798449612404E-4</c:v>
                </c:pt>
                <c:pt idx="38">
                  <c:v>2.7131782945736437E-4</c:v>
                </c:pt>
                <c:pt idx="39">
                  <c:v>2.9069767441860465E-4</c:v>
                </c:pt>
                <c:pt idx="40">
                  <c:v>3.1007751937984498E-4</c:v>
                </c:pt>
                <c:pt idx="41">
                  <c:v>3.4883720930232559E-4</c:v>
                </c:pt>
                <c:pt idx="42">
                  <c:v>3.875968992248062E-4</c:v>
                </c:pt>
                <c:pt idx="43">
                  <c:v>4.263565891472868E-4</c:v>
                </c:pt>
                <c:pt idx="44">
                  <c:v>4.6511627906976741E-4</c:v>
                </c:pt>
                <c:pt idx="45">
                  <c:v>5.0387596899224808E-4</c:v>
                </c:pt>
                <c:pt idx="46">
                  <c:v>5.4263565891472874E-4</c:v>
                </c:pt>
                <c:pt idx="47">
                  <c:v>6.2015503875968996E-4</c:v>
                </c:pt>
                <c:pt idx="48">
                  <c:v>6.9767441860465117E-4</c:v>
                </c:pt>
                <c:pt idx="49">
                  <c:v>7.7519379844961239E-4</c:v>
                </c:pt>
                <c:pt idx="50">
                  <c:v>8.5271317829457361E-4</c:v>
                </c:pt>
                <c:pt idx="51">
                  <c:v>9.3023255813953483E-4</c:v>
                </c:pt>
                <c:pt idx="52">
                  <c:v>1.0077519379844962E-3</c:v>
                </c:pt>
                <c:pt idx="53">
                  <c:v>1.0852713178294575E-3</c:v>
                </c:pt>
                <c:pt idx="54">
                  <c:v>1.1627906976744186E-3</c:v>
                </c:pt>
                <c:pt idx="55">
                  <c:v>1.2403100775193799E-3</c:v>
                </c:pt>
                <c:pt idx="56">
                  <c:v>1.3178294573643412E-3</c:v>
                </c:pt>
                <c:pt idx="57">
                  <c:v>1.3953488372093023E-3</c:v>
                </c:pt>
                <c:pt idx="58">
                  <c:v>1.5503875968992248E-3</c:v>
                </c:pt>
                <c:pt idx="59">
                  <c:v>1.7441860465116279E-3</c:v>
                </c:pt>
                <c:pt idx="60">
                  <c:v>1.937984496124031E-3</c:v>
                </c:pt>
                <c:pt idx="61">
                  <c:v>2.1317829457364341E-3</c:v>
                </c:pt>
                <c:pt idx="62">
                  <c:v>2.3255813953488372E-3</c:v>
                </c:pt>
                <c:pt idx="63">
                  <c:v>2.5193798449612403E-3</c:v>
                </c:pt>
                <c:pt idx="64">
                  <c:v>2.7131782945736434E-3</c:v>
                </c:pt>
                <c:pt idx="65">
                  <c:v>2.9069767441860465E-3</c:v>
                </c:pt>
                <c:pt idx="66">
                  <c:v>3.1007751937984496E-3</c:v>
                </c:pt>
                <c:pt idx="67">
                  <c:v>3.4883720930232558E-3</c:v>
                </c:pt>
                <c:pt idx="68">
                  <c:v>3.875968992248062E-3</c:v>
                </c:pt>
                <c:pt idx="69">
                  <c:v>4.2635658914728682E-3</c:v>
                </c:pt>
                <c:pt idx="70">
                  <c:v>4.6511627906976744E-3</c:v>
                </c:pt>
                <c:pt idx="71">
                  <c:v>5.0387596899224806E-3</c:v>
                </c:pt>
                <c:pt idx="72">
                  <c:v>5.4263565891472867E-3</c:v>
                </c:pt>
                <c:pt idx="73">
                  <c:v>6.2015503875968991E-3</c:v>
                </c:pt>
                <c:pt idx="74">
                  <c:v>6.9767441860465115E-3</c:v>
                </c:pt>
                <c:pt idx="75" formatCode="0.000">
                  <c:v>7.7519379844961239E-3</c:v>
                </c:pt>
                <c:pt idx="76" formatCode="0.000">
                  <c:v>8.5271317829457363E-3</c:v>
                </c:pt>
                <c:pt idx="77" formatCode="0.000">
                  <c:v>9.3023255813953487E-3</c:v>
                </c:pt>
                <c:pt idx="78" formatCode="0.000">
                  <c:v>1.0077519379844961E-2</c:v>
                </c:pt>
                <c:pt idx="79" formatCode="0.000">
                  <c:v>1.0852713178294573E-2</c:v>
                </c:pt>
                <c:pt idx="80" formatCode="0.000">
                  <c:v>1.1627906976744186E-2</c:v>
                </c:pt>
                <c:pt idx="81" formatCode="0.000">
                  <c:v>1.2403100775193798E-2</c:v>
                </c:pt>
                <c:pt idx="82" formatCode="0.000">
                  <c:v>1.3178294573643411E-2</c:v>
                </c:pt>
                <c:pt idx="83" formatCode="0.000">
                  <c:v>1.3953488372093023E-2</c:v>
                </c:pt>
                <c:pt idx="84" formatCode="0.000">
                  <c:v>1.5503875968992248E-2</c:v>
                </c:pt>
                <c:pt idx="85" formatCode="0.000">
                  <c:v>1.7441860465116279E-2</c:v>
                </c:pt>
                <c:pt idx="86" formatCode="0.000">
                  <c:v>1.937984496124031E-2</c:v>
                </c:pt>
                <c:pt idx="87" formatCode="0.000">
                  <c:v>2.1317829457364341E-2</c:v>
                </c:pt>
                <c:pt idx="88" formatCode="0.000">
                  <c:v>2.3255813953488372E-2</c:v>
                </c:pt>
                <c:pt idx="89" formatCode="0.000">
                  <c:v>2.5193798449612403E-2</c:v>
                </c:pt>
                <c:pt idx="90" formatCode="0.000">
                  <c:v>2.7131782945736434E-2</c:v>
                </c:pt>
                <c:pt idx="91" formatCode="0.000">
                  <c:v>2.9069767441860465E-2</c:v>
                </c:pt>
                <c:pt idx="92" formatCode="0.000">
                  <c:v>3.1007751937984496E-2</c:v>
                </c:pt>
                <c:pt idx="93" formatCode="0.000">
                  <c:v>3.4883720930232558E-2</c:v>
                </c:pt>
                <c:pt idx="94" formatCode="0.000">
                  <c:v>3.875968992248062E-2</c:v>
                </c:pt>
                <c:pt idx="95" formatCode="0.000">
                  <c:v>4.2635658914728682E-2</c:v>
                </c:pt>
                <c:pt idx="96" formatCode="0.000">
                  <c:v>4.6511627906976744E-2</c:v>
                </c:pt>
                <c:pt idx="97" formatCode="0.000">
                  <c:v>5.0387596899224806E-2</c:v>
                </c:pt>
                <c:pt idx="98" formatCode="0.000">
                  <c:v>5.4263565891472867E-2</c:v>
                </c:pt>
                <c:pt idx="99" formatCode="0.000">
                  <c:v>6.2015503875968991E-2</c:v>
                </c:pt>
                <c:pt idx="100" formatCode="0.000">
                  <c:v>6.9767441860465115E-2</c:v>
                </c:pt>
                <c:pt idx="101" formatCode="0.000">
                  <c:v>7.7519379844961239E-2</c:v>
                </c:pt>
                <c:pt idx="102" formatCode="0.000">
                  <c:v>8.5271317829457363E-2</c:v>
                </c:pt>
                <c:pt idx="103" formatCode="0.000">
                  <c:v>9.3023255813953487E-2</c:v>
                </c:pt>
                <c:pt idx="104" formatCode="0.000">
                  <c:v>0.10077519379844961</c:v>
                </c:pt>
                <c:pt idx="105" formatCode="0.000">
                  <c:v>0.10852713178294573</c:v>
                </c:pt>
                <c:pt idx="106" formatCode="0.000">
                  <c:v>0.11627906976744186</c:v>
                </c:pt>
                <c:pt idx="107" formatCode="0.000">
                  <c:v>0.12403100775193798</c:v>
                </c:pt>
                <c:pt idx="108" formatCode="0.000">
                  <c:v>0.13178294573643412</c:v>
                </c:pt>
                <c:pt idx="109" formatCode="0.000">
                  <c:v>0.13953488372093023</c:v>
                </c:pt>
                <c:pt idx="110" formatCode="0.000">
                  <c:v>0.15503875968992248</c:v>
                </c:pt>
                <c:pt idx="111" formatCode="0.000">
                  <c:v>0.1744186046511628</c:v>
                </c:pt>
                <c:pt idx="112" formatCode="0.000">
                  <c:v>0.19379844961240311</c:v>
                </c:pt>
                <c:pt idx="113" formatCode="0.000">
                  <c:v>0.2131782945736434</c:v>
                </c:pt>
                <c:pt idx="114" formatCode="0.000">
                  <c:v>0.23255813953488372</c:v>
                </c:pt>
                <c:pt idx="115" formatCode="0.000">
                  <c:v>0.25193798449612403</c:v>
                </c:pt>
                <c:pt idx="116" formatCode="0.000">
                  <c:v>0.27131782945736432</c:v>
                </c:pt>
                <c:pt idx="117" formatCode="0.000">
                  <c:v>0.29069767441860467</c:v>
                </c:pt>
                <c:pt idx="118" formatCode="0.000">
                  <c:v>0.31007751937984496</c:v>
                </c:pt>
                <c:pt idx="119" formatCode="0.000">
                  <c:v>0.34883720930232559</c:v>
                </c:pt>
                <c:pt idx="120" formatCode="0.000">
                  <c:v>0.38759689922480622</c:v>
                </c:pt>
                <c:pt idx="121" formatCode="0.000">
                  <c:v>0.4263565891472868</c:v>
                </c:pt>
                <c:pt idx="122" formatCode="0.000">
                  <c:v>0.46511627906976744</c:v>
                </c:pt>
                <c:pt idx="123" formatCode="0.000">
                  <c:v>0.50387596899224807</c:v>
                </c:pt>
                <c:pt idx="124" formatCode="0.000">
                  <c:v>0.54263565891472865</c:v>
                </c:pt>
                <c:pt idx="125" formatCode="0.000">
                  <c:v>0.62015503875968991</c:v>
                </c:pt>
                <c:pt idx="126" formatCode="0.000">
                  <c:v>0.69767441860465118</c:v>
                </c:pt>
                <c:pt idx="127" formatCode="0.000">
                  <c:v>0.77519379844961245</c:v>
                </c:pt>
                <c:pt idx="128" formatCode="0.000">
                  <c:v>0.8527131782945736</c:v>
                </c:pt>
                <c:pt idx="129" formatCode="0.000">
                  <c:v>0.93023255813953487</c:v>
                </c:pt>
                <c:pt idx="130" formatCode="0.000">
                  <c:v>1.0077519379844961</c:v>
                </c:pt>
                <c:pt idx="131" formatCode="0.000">
                  <c:v>1.0852713178294573</c:v>
                </c:pt>
                <c:pt idx="132" formatCode="0.000">
                  <c:v>1.1627906976744187</c:v>
                </c:pt>
                <c:pt idx="133" formatCode="0.000">
                  <c:v>1.2403100775193798</c:v>
                </c:pt>
                <c:pt idx="134" formatCode="0.000">
                  <c:v>1.317829457364341</c:v>
                </c:pt>
                <c:pt idx="135" formatCode="0.000">
                  <c:v>1.3953488372093024</c:v>
                </c:pt>
                <c:pt idx="136" formatCode="0.000">
                  <c:v>1.5503875968992249</c:v>
                </c:pt>
                <c:pt idx="137" formatCode="0.000">
                  <c:v>1.7441860465116279</c:v>
                </c:pt>
                <c:pt idx="138" formatCode="0.000">
                  <c:v>1.9379844961240309</c:v>
                </c:pt>
                <c:pt idx="139" formatCode="0.000">
                  <c:v>2.1317829457364339</c:v>
                </c:pt>
                <c:pt idx="140" formatCode="0.000">
                  <c:v>2.3255813953488373</c:v>
                </c:pt>
                <c:pt idx="141" formatCode="0.000">
                  <c:v>2.5193798449612403</c:v>
                </c:pt>
                <c:pt idx="142" formatCode="0.000">
                  <c:v>2.7131782945736433</c:v>
                </c:pt>
                <c:pt idx="143" formatCode="0.000">
                  <c:v>2.9069767441860463</c:v>
                </c:pt>
                <c:pt idx="144" formatCode="0.000">
                  <c:v>3.1007751937984498</c:v>
                </c:pt>
                <c:pt idx="145" formatCode="0.000">
                  <c:v>3.4883720930232558</c:v>
                </c:pt>
                <c:pt idx="146" formatCode="0.000">
                  <c:v>3.8759689922480618</c:v>
                </c:pt>
                <c:pt idx="147" formatCode="0.000">
                  <c:v>4.2635658914728678</c:v>
                </c:pt>
                <c:pt idx="148" formatCode="0.000">
                  <c:v>4.6511627906976747</c:v>
                </c:pt>
                <c:pt idx="149" formatCode="0.000">
                  <c:v>5.0387596899224807</c:v>
                </c:pt>
                <c:pt idx="150" formatCode="0.000">
                  <c:v>5.4263565891472867</c:v>
                </c:pt>
                <c:pt idx="151" formatCode="0.000">
                  <c:v>6.2015503875968996</c:v>
                </c:pt>
                <c:pt idx="152" formatCode="0.000">
                  <c:v>6.9767441860465116</c:v>
                </c:pt>
                <c:pt idx="153" formatCode="0.000">
                  <c:v>7.7519379844961236</c:v>
                </c:pt>
                <c:pt idx="154" formatCode="0.000">
                  <c:v>8.5271317829457356</c:v>
                </c:pt>
                <c:pt idx="155" formatCode="0.000">
                  <c:v>9.3023255813953494</c:v>
                </c:pt>
                <c:pt idx="156" formatCode="0.000">
                  <c:v>10.077519379844961</c:v>
                </c:pt>
                <c:pt idx="157" formatCode="0.000">
                  <c:v>10.852713178294573</c:v>
                </c:pt>
                <c:pt idx="158" formatCode="0.000">
                  <c:v>11.627906976744185</c:v>
                </c:pt>
                <c:pt idx="159" formatCode="0.000">
                  <c:v>12.403100775193799</c:v>
                </c:pt>
                <c:pt idx="160" formatCode="0.000">
                  <c:v>13.178294573643411</c:v>
                </c:pt>
                <c:pt idx="161" formatCode="0.000">
                  <c:v>13.953488372093023</c:v>
                </c:pt>
                <c:pt idx="162" formatCode="0.000">
                  <c:v>15.503875968992247</c:v>
                </c:pt>
                <c:pt idx="163" formatCode="0.000">
                  <c:v>17.441860465116278</c:v>
                </c:pt>
                <c:pt idx="164" formatCode="0.000">
                  <c:v>19.379844961240309</c:v>
                </c:pt>
                <c:pt idx="165" formatCode="0.000">
                  <c:v>21.31782945736434</c:v>
                </c:pt>
                <c:pt idx="166" formatCode="0.000">
                  <c:v>23.255813953488371</c:v>
                </c:pt>
                <c:pt idx="167" formatCode="0.000">
                  <c:v>25.193798449612402</c:v>
                </c:pt>
                <c:pt idx="168" formatCode="0.000">
                  <c:v>27.131782945736433</c:v>
                </c:pt>
                <c:pt idx="169" formatCode="0.000">
                  <c:v>29.069767441860463</c:v>
                </c:pt>
                <c:pt idx="170" formatCode="0.000">
                  <c:v>31.007751937984494</c:v>
                </c:pt>
                <c:pt idx="171" formatCode="0.000">
                  <c:v>34.883720930232556</c:v>
                </c:pt>
                <c:pt idx="172" formatCode="0.000">
                  <c:v>38.759689922480618</c:v>
                </c:pt>
                <c:pt idx="173" formatCode="0.000">
                  <c:v>42.63565891472868</c:v>
                </c:pt>
                <c:pt idx="174" formatCode="0.000">
                  <c:v>46.511627906976742</c:v>
                </c:pt>
                <c:pt idx="175" formatCode="0.000">
                  <c:v>50.387596899224803</c:v>
                </c:pt>
                <c:pt idx="176" formatCode="0.000">
                  <c:v>54.263565891472865</c:v>
                </c:pt>
                <c:pt idx="177" formatCode="0.000">
                  <c:v>62.015503875968989</c:v>
                </c:pt>
                <c:pt idx="178" formatCode="0.000">
                  <c:v>69.767441860465112</c:v>
                </c:pt>
                <c:pt idx="179" formatCode="0.000">
                  <c:v>77.519379844961236</c:v>
                </c:pt>
                <c:pt idx="180" formatCode="0.000">
                  <c:v>85.271317829457359</c:v>
                </c:pt>
                <c:pt idx="181" formatCode="0.000">
                  <c:v>93.023255813953483</c:v>
                </c:pt>
                <c:pt idx="182" formatCode="0.000">
                  <c:v>100.77519379844961</c:v>
                </c:pt>
                <c:pt idx="183" formatCode="0.000">
                  <c:v>108.52713178294573</c:v>
                </c:pt>
                <c:pt idx="184" formatCode="0.000">
                  <c:v>116.27906976744185</c:v>
                </c:pt>
                <c:pt idx="185" formatCode="0.000">
                  <c:v>124.03100775193798</c:v>
                </c:pt>
                <c:pt idx="186" formatCode="0.000">
                  <c:v>131.7829457364341</c:v>
                </c:pt>
                <c:pt idx="187" formatCode="0.000">
                  <c:v>139.53488372093022</c:v>
                </c:pt>
                <c:pt idx="188" formatCode="0.000">
                  <c:v>155.03875968992247</c:v>
                </c:pt>
                <c:pt idx="189" formatCode="0.000">
                  <c:v>174.41860465116278</c:v>
                </c:pt>
                <c:pt idx="190" formatCode="0.000">
                  <c:v>193.79844961240309</c:v>
                </c:pt>
                <c:pt idx="191" formatCode="0.000">
                  <c:v>213.1782945736434</c:v>
                </c:pt>
                <c:pt idx="192" formatCode="0.000">
                  <c:v>232.55813953488371</c:v>
                </c:pt>
                <c:pt idx="193" formatCode="0.000">
                  <c:v>251.93798449612405</c:v>
                </c:pt>
                <c:pt idx="194" formatCode="0.000">
                  <c:v>271.31782945736433</c:v>
                </c:pt>
                <c:pt idx="195" formatCode="0.000">
                  <c:v>290.69767441860466</c:v>
                </c:pt>
                <c:pt idx="196" formatCode="0.000">
                  <c:v>310.07751937984494</c:v>
                </c:pt>
                <c:pt idx="197" formatCode="0.000">
                  <c:v>348.83720930232556</c:v>
                </c:pt>
                <c:pt idx="198" formatCode="0.000">
                  <c:v>387.59689922480618</c:v>
                </c:pt>
                <c:pt idx="199" formatCode="0.000">
                  <c:v>426.3565891472868</c:v>
                </c:pt>
                <c:pt idx="200" formatCode="0.000">
                  <c:v>465.11627906976742</c:v>
                </c:pt>
                <c:pt idx="201" formatCode="0.000">
                  <c:v>503.87596899224809</c:v>
                </c:pt>
                <c:pt idx="202" formatCode="0.000">
                  <c:v>542.63565891472865</c:v>
                </c:pt>
                <c:pt idx="203" formatCode="0.000">
                  <c:v>620.15503875968989</c:v>
                </c:pt>
                <c:pt idx="204" formatCode="0.000">
                  <c:v>697.67441860465112</c:v>
                </c:pt>
                <c:pt idx="205" formatCode="0.000">
                  <c:v>775.19379844961236</c:v>
                </c:pt>
                <c:pt idx="206" formatCode="0.000">
                  <c:v>852.71317829457359</c:v>
                </c:pt>
                <c:pt idx="207" formatCode="0.000">
                  <c:v>930.23255813953483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srim129Xe_Air!$G$20:$G$228</c:f>
              <c:numCache>
                <c:formatCode>0.000E+00</c:formatCode>
                <c:ptCount val="209"/>
                <c:pt idx="0">
                  <c:v>2.9344000000000001</c:v>
                </c:pt>
                <c:pt idx="1">
                  <c:v>3.0414000000000003</c:v>
                </c:pt>
                <c:pt idx="2">
                  <c:v>3.1431</c:v>
                </c:pt>
                <c:pt idx="3">
                  <c:v>3.2406999999999999</c:v>
                </c:pt>
                <c:pt idx="4">
                  <c:v>3.3340000000000001</c:v>
                </c:pt>
                <c:pt idx="5">
                  <c:v>3.4242999999999997</c:v>
                </c:pt>
                <c:pt idx="6">
                  <c:v>3.5952999999999999</c:v>
                </c:pt>
                <c:pt idx="7">
                  <c:v>3.7921</c:v>
                </c:pt>
                <c:pt idx="8">
                  <c:v>3.9753000000000003</c:v>
                </c:pt>
                <c:pt idx="9">
                  <c:v>4.1459999999999999</c:v>
                </c:pt>
                <c:pt idx="10">
                  <c:v>4.3062000000000005</c:v>
                </c:pt>
                <c:pt idx="11">
                  <c:v>4.4558999999999997</c:v>
                </c:pt>
                <c:pt idx="12">
                  <c:v>4.5983000000000001</c:v>
                </c:pt>
                <c:pt idx="13">
                  <c:v>4.7334000000000005</c:v>
                </c:pt>
                <c:pt idx="14">
                  <c:v>4.8612000000000002</c:v>
                </c:pt>
                <c:pt idx="15">
                  <c:v>5.0999000000000008</c:v>
                </c:pt>
                <c:pt idx="16">
                  <c:v>5.3187999999999995</c:v>
                </c:pt>
                <c:pt idx="17">
                  <c:v>5.5218000000000007</c:v>
                </c:pt>
                <c:pt idx="18">
                  <c:v>5.7092000000000001</c:v>
                </c:pt>
                <c:pt idx="19">
                  <c:v>5.8851000000000004</c:v>
                </c:pt>
                <c:pt idx="20">
                  <c:v>6.0493000000000006</c:v>
                </c:pt>
                <c:pt idx="21">
                  <c:v>6.3516000000000004</c:v>
                </c:pt>
                <c:pt idx="22">
                  <c:v>6.6223000000000001</c:v>
                </c:pt>
                <c:pt idx="23">
                  <c:v>6.8677000000000001</c:v>
                </c:pt>
                <c:pt idx="24">
                  <c:v>7.0920000000000005</c:v>
                </c:pt>
                <c:pt idx="25">
                  <c:v>7.2984</c:v>
                </c:pt>
                <c:pt idx="26">
                  <c:v>7.4888999999999992</c:v>
                </c:pt>
                <c:pt idx="27">
                  <c:v>7.6667000000000005</c:v>
                </c:pt>
                <c:pt idx="28">
                  <c:v>7.8317999999999994</c:v>
                </c:pt>
                <c:pt idx="29">
                  <c:v>7.9873999999999992</c:v>
                </c:pt>
                <c:pt idx="30">
                  <c:v>8.1334</c:v>
                </c:pt>
                <c:pt idx="31">
                  <c:v>8.2708999999999993</c:v>
                </c:pt>
                <c:pt idx="32">
                  <c:v>8.5244999999999997</c:v>
                </c:pt>
                <c:pt idx="33">
                  <c:v>8.8059999999999992</c:v>
                </c:pt>
                <c:pt idx="34">
                  <c:v>9.0564</c:v>
                </c:pt>
                <c:pt idx="35">
                  <c:v>9.2820999999999998</c:v>
                </c:pt>
                <c:pt idx="36">
                  <c:v>9.4842999999999993</c:v>
                </c:pt>
                <c:pt idx="37">
                  <c:v>9.6692</c:v>
                </c:pt>
                <c:pt idx="38">
                  <c:v>9.8379000000000012</c:v>
                </c:pt>
                <c:pt idx="39">
                  <c:v>9.9935999999999989</c:v>
                </c:pt>
                <c:pt idx="40">
                  <c:v>10.1363</c:v>
                </c:pt>
                <c:pt idx="41">
                  <c:v>10.392299999999999</c:v>
                </c:pt>
                <c:pt idx="42">
                  <c:v>10.6134</c:v>
                </c:pt>
                <c:pt idx="43">
                  <c:v>10.808</c:v>
                </c:pt>
                <c:pt idx="44">
                  <c:v>10.98</c:v>
                </c:pt>
                <c:pt idx="45">
                  <c:v>11.132999999999999</c:v>
                </c:pt>
                <c:pt idx="46">
                  <c:v>11.264999999999999</c:v>
                </c:pt>
                <c:pt idx="47">
                  <c:v>11.504999999999999</c:v>
                </c:pt>
                <c:pt idx="48">
                  <c:v>11.690000000000001</c:v>
                </c:pt>
                <c:pt idx="49">
                  <c:v>11.851000000000001</c:v>
                </c:pt>
                <c:pt idx="50">
                  <c:v>11.988</c:v>
                </c:pt>
                <c:pt idx="51">
                  <c:v>12.093</c:v>
                </c:pt>
                <c:pt idx="52">
                  <c:v>12.193999999999999</c:v>
                </c:pt>
                <c:pt idx="53">
                  <c:v>12.274000000000001</c:v>
                </c:pt>
                <c:pt idx="54">
                  <c:v>12.341000000000001</c:v>
                </c:pt>
                <c:pt idx="55">
                  <c:v>12.397</c:v>
                </c:pt>
                <c:pt idx="56">
                  <c:v>12.450000000000001</c:v>
                </c:pt>
                <c:pt idx="57">
                  <c:v>12.493</c:v>
                </c:pt>
                <c:pt idx="58">
                  <c:v>12.562999999999999</c:v>
                </c:pt>
                <c:pt idx="59">
                  <c:v>12.610999999999999</c:v>
                </c:pt>
                <c:pt idx="60">
                  <c:v>12.653</c:v>
                </c:pt>
                <c:pt idx="61">
                  <c:v>12.65</c:v>
                </c:pt>
                <c:pt idx="62">
                  <c:v>12.622</c:v>
                </c:pt>
                <c:pt idx="63">
                  <c:v>12.590999999999999</c:v>
                </c:pt>
                <c:pt idx="64">
                  <c:v>12.557</c:v>
                </c:pt>
                <c:pt idx="65">
                  <c:v>12.516000000000002</c:v>
                </c:pt>
                <c:pt idx="66">
                  <c:v>12.472</c:v>
                </c:pt>
                <c:pt idx="67">
                  <c:v>12.382</c:v>
                </c:pt>
                <c:pt idx="68">
                  <c:v>12.292000000000002</c:v>
                </c:pt>
                <c:pt idx="69">
                  <c:v>12.204000000000001</c:v>
                </c:pt>
                <c:pt idx="70">
                  <c:v>12.120999999999999</c:v>
                </c:pt>
                <c:pt idx="71">
                  <c:v>12.042999999999999</c:v>
                </c:pt>
                <c:pt idx="72">
                  <c:v>11.971</c:v>
                </c:pt>
                <c:pt idx="73">
                  <c:v>11.846</c:v>
                </c:pt>
                <c:pt idx="74">
                  <c:v>11.742999999999999</c:v>
                </c:pt>
                <c:pt idx="75">
                  <c:v>11.661</c:v>
                </c:pt>
                <c:pt idx="76">
                  <c:v>11.599</c:v>
                </c:pt>
                <c:pt idx="77">
                  <c:v>11.552</c:v>
                </c:pt>
                <c:pt idx="78">
                  <c:v>11.519</c:v>
                </c:pt>
                <c:pt idx="79">
                  <c:v>11.497</c:v>
                </c:pt>
                <c:pt idx="80">
                  <c:v>11.484999999999999</c:v>
                </c:pt>
                <c:pt idx="81">
                  <c:v>11.481000000000002</c:v>
                </c:pt>
                <c:pt idx="82">
                  <c:v>11.483000000000001</c:v>
                </c:pt>
                <c:pt idx="83">
                  <c:v>11.491</c:v>
                </c:pt>
                <c:pt idx="84">
                  <c:v>11.519</c:v>
                </c:pt>
                <c:pt idx="85">
                  <c:v>11.574000000000002</c:v>
                </c:pt>
                <c:pt idx="86">
                  <c:v>11.641</c:v>
                </c:pt>
                <c:pt idx="87">
                  <c:v>11.716999999999999</c:v>
                </c:pt>
                <c:pt idx="88">
                  <c:v>11.8</c:v>
                </c:pt>
                <c:pt idx="89">
                  <c:v>11.888000000000002</c:v>
                </c:pt>
                <c:pt idx="90">
                  <c:v>11.98</c:v>
                </c:pt>
                <c:pt idx="91">
                  <c:v>12.077</c:v>
                </c:pt>
                <c:pt idx="92">
                  <c:v>12.179</c:v>
                </c:pt>
                <c:pt idx="93">
                  <c:v>12.395</c:v>
                </c:pt>
                <c:pt idx="94">
                  <c:v>12.631</c:v>
                </c:pt>
                <c:pt idx="95">
                  <c:v>12.887</c:v>
                </c:pt>
                <c:pt idx="96">
                  <c:v>13.163</c:v>
                </c:pt>
                <c:pt idx="97">
                  <c:v>13.468</c:v>
                </c:pt>
                <c:pt idx="98">
                  <c:v>13.789</c:v>
                </c:pt>
                <c:pt idx="99">
                  <c:v>14.492000000000001</c:v>
                </c:pt>
                <c:pt idx="100">
                  <c:v>15.286</c:v>
                </c:pt>
                <c:pt idx="101">
                  <c:v>16.149999999999999</c:v>
                </c:pt>
                <c:pt idx="102">
                  <c:v>17.079000000000001</c:v>
                </c:pt>
                <c:pt idx="103">
                  <c:v>18.076000000000001</c:v>
                </c:pt>
                <c:pt idx="104">
                  <c:v>19.108000000000001</c:v>
                </c:pt>
                <c:pt idx="105">
                  <c:v>20.193000000000001</c:v>
                </c:pt>
                <c:pt idx="106">
                  <c:v>21.318000000000001</c:v>
                </c:pt>
                <c:pt idx="107">
                  <c:v>22.460999999999999</c:v>
                </c:pt>
                <c:pt idx="108">
                  <c:v>23.622</c:v>
                </c:pt>
                <c:pt idx="109">
                  <c:v>24.798999999999999</c:v>
                </c:pt>
                <c:pt idx="110">
                  <c:v>27.159000000000002</c:v>
                </c:pt>
                <c:pt idx="111">
                  <c:v>30.074999999999999</c:v>
                </c:pt>
                <c:pt idx="112">
                  <c:v>32.89</c:v>
                </c:pt>
                <c:pt idx="113">
                  <c:v>35.558999999999997</c:v>
                </c:pt>
                <c:pt idx="114">
                  <c:v>38.07</c:v>
                </c:pt>
                <c:pt idx="115">
                  <c:v>40.410000000000004</c:v>
                </c:pt>
                <c:pt idx="116">
                  <c:v>42.5672</c:v>
                </c:pt>
                <c:pt idx="117">
                  <c:v>44.560500000000005</c:v>
                </c:pt>
                <c:pt idx="118">
                  <c:v>46.398800000000001</c:v>
                </c:pt>
                <c:pt idx="119">
                  <c:v>49.647399999999998</c:v>
                </c:pt>
                <c:pt idx="120">
                  <c:v>52.428400000000003</c:v>
                </c:pt>
                <c:pt idx="121">
                  <c:v>54.828800000000001</c:v>
                </c:pt>
                <c:pt idx="122">
                  <c:v>56.916400000000003</c:v>
                </c:pt>
                <c:pt idx="123">
                  <c:v>58.7498</c:v>
                </c:pt>
                <c:pt idx="124">
                  <c:v>60.377700000000004</c:v>
                </c:pt>
                <c:pt idx="125">
                  <c:v>63.144300000000001</c:v>
                </c:pt>
                <c:pt idx="126">
                  <c:v>65.39139999999999</c:v>
                </c:pt>
                <c:pt idx="127">
                  <c:v>67.236199999999997</c:v>
                </c:pt>
                <c:pt idx="128">
                  <c:v>68.776600000000002</c:v>
                </c:pt>
                <c:pt idx="129">
                  <c:v>70.061499999999995</c:v>
                </c:pt>
                <c:pt idx="130">
                  <c:v>71.129900000000006</c:v>
                </c:pt>
                <c:pt idx="131">
                  <c:v>72.040999999999997</c:v>
                </c:pt>
                <c:pt idx="132">
                  <c:v>72.79440000000001</c:v>
                </c:pt>
                <c:pt idx="133">
                  <c:v>73.439599999999999</c:v>
                </c:pt>
                <c:pt idx="134">
                  <c:v>73.986400000000003</c:v>
                </c:pt>
                <c:pt idx="135">
                  <c:v>74.434600000000003</c:v>
                </c:pt>
                <c:pt idx="136">
                  <c:v>75.144100000000009</c:v>
                </c:pt>
                <c:pt idx="137">
                  <c:v>75.743100000000013</c:v>
                </c:pt>
                <c:pt idx="138">
                  <c:v>76.105900000000005</c:v>
                </c:pt>
                <c:pt idx="139">
                  <c:v>76.881599999999992</c:v>
                </c:pt>
                <c:pt idx="140">
                  <c:v>77.239499999999992</c:v>
                </c:pt>
                <c:pt idx="141">
                  <c:v>77.349100000000007</c:v>
                </c:pt>
                <c:pt idx="142">
                  <c:v>77.570000000000007</c:v>
                </c:pt>
                <c:pt idx="143">
                  <c:v>77.731999999999999</c:v>
                </c:pt>
                <c:pt idx="144">
                  <c:v>77.844999999999999</c:v>
                </c:pt>
                <c:pt idx="145">
                  <c:v>77.933099999999996</c:v>
                </c:pt>
                <c:pt idx="146">
                  <c:v>77.86330000000001</c:v>
                </c:pt>
                <c:pt idx="147">
                  <c:v>77.665219999999991</c:v>
                </c:pt>
                <c:pt idx="148">
                  <c:v>77.358369999999994</c:v>
                </c:pt>
                <c:pt idx="149">
                  <c:v>76.942490000000006</c:v>
                </c:pt>
                <c:pt idx="150">
                  <c:v>76.45738999999999</c:v>
                </c:pt>
                <c:pt idx="151">
                  <c:v>75.258960000000002</c:v>
                </c:pt>
                <c:pt idx="152">
                  <c:v>73.842269999999999</c:v>
                </c:pt>
                <c:pt idx="153">
                  <c:v>72.286830000000009</c:v>
                </c:pt>
                <c:pt idx="154">
                  <c:v>70.622309999999999</c:v>
                </c:pt>
                <c:pt idx="155">
                  <c:v>68.898489999999995</c:v>
                </c:pt>
                <c:pt idx="156">
                  <c:v>67.15522</c:v>
                </c:pt>
                <c:pt idx="157">
                  <c:v>65.412379999999999</c:v>
                </c:pt>
                <c:pt idx="158">
                  <c:v>63.689900000000002</c:v>
                </c:pt>
                <c:pt idx="159">
                  <c:v>62.0077</c:v>
                </c:pt>
                <c:pt idx="160">
                  <c:v>60.365749999999998</c:v>
                </c:pt>
                <c:pt idx="161">
                  <c:v>58.774000000000001</c:v>
                </c:pt>
                <c:pt idx="162">
                  <c:v>55.780990000000003</c:v>
                </c:pt>
                <c:pt idx="163">
                  <c:v>52.417940000000002</c:v>
                </c:pt>
                <c:pt idx="164">
                  <c:v>49.46546</c:v>
                </c:pt>
                <c:pt idx="165">
                  <c:v>46.903400000000005</c:v>
                </c:pt>
                <c:pt idx="166">
                  <c:v>44.711659999999995</c:v>
                </c:pt>
                <c:pt idx="167">
                  <c:v>42.850180000000002</c:v>
                </c:pt>
                <c:pt idx="168">
                  <c:v>41.2789</c:v>
                </c:pt>
                <c:pt idx="169">
                  <c:v>39.97777</c:v>
                </c:pt>
                <c:pt idx="170">
                  <c:v>38.656779999999998</c:v>
                </c:pt>
                <c:pt idx="171">
                  <c:v>35.94511</c:v>
                </c:pt>
                <c:pt idx="172">
                  <c:v>33.633759999999995</c:v>
                </c:pt>
                <c:pt idx="173">
                  <c:v>31.64263</c:v>
                </c:pt>
                <c:pt idx="174">
                  <c:v>29.891690000000001</c:v>
                </c:pt>
                <c:pt idx="175">
                  <c:v>28.360880000000002</c:v>
                </c:pt>
                <c:pt idx="176">
                  <c:v>27.000179999999997</c:v>
                </c:pt>
                <c:pt idx="177">
                  <c:v>24.689032000000001</c:v>
                </c:pt>
                <c:pt idx="178">
                  <c:v>22.808126000000001</c:v>
                </c:pt>
                <c:pt idx="179">
                  <c:v>21.237390999999999</c:v>
                </c:pt>
                <c:pt idx="180">
                  <c:v>19.906782999999997</c:v>
                </c:pt>
                <c:pt idx="181">
                  <c:v>18.776271999999999</c:v>
                </c:pt>
                <c:pt idx="182">
                  <c:v>17.785835000000002</c:v>
                </c:pt>
                <c:pt idx="183">
                  <c:v>16.925457000000002</c:v>
                </c:pt>
                <c:pt idx="184">
                  <c:v>16.165127000000002</c:v>
                </c:pt>
                <c:pt idx="185">
                  <c:v>15.484837000000001</c:v>
                </c:pt>
                <c:pt idx="186">
                  <c:v>14.884578000000001</c:v>
                </c:pt>
                <c:pt idx="187">
                  <c:v>14.344348</c:v>
                </c:pt>
                <c:pt idx="188">
                  <c:v>13.403952</c:v>
                </c:pt>
                <c:pt idx="189">
                  <c:v>12.433551</c:v>
                </c:pt>
                <c:pt idx="190">
                  <c:v>11.633227000000002</c:v>
                </c:pt>
                <c:pt idx="191">
                  <c:v>10.982959000000001</c:v>
                </c:pt>
                <c:pt idx="192">
                  <c:v>10.432734</c:v>
                </c:pt>
                <c:pt idx="193">
                  <c:v>9.9555419999999994</c:v>
                </c:pt>
                <c:pt idx="194">
                  <c:v>9.5483759999999993</c:v>
                </c:pt>
                <c:pt idx="195">
                  <c:v>9.1932310000000008</c:v>
                </c:pt>
                <c:pt idx="196">
                  <c:v>8.882104</c:v>
                </c:pt>
                <c:pt idx="197">
                  <c:v>8.3608890000000002</c:v>
                </c:pt>
                <c:pt idx="198">
                  <c:v>7.9437160000000002</c:v>
                </c:pt>
                <c:pt idx="199">
                  <c:v>7.6025729999999996</c:v>
                </c:pt>
                <c:pt idx="200">
                  <c:v>7.3204519999999995</c:v>
                </c:pt>
                <c:pt idx="201">
                  <c:v>7.0823500000000008</c:v>
                </c:pt>
                <c:pt idx="202">
                  <c:v>6.880261</c:v>
                </c:pt>
                <c:pt idx="203">
                  <c:v>6.5581160000000001</c:v>
                </c:pt>
                <c:pt idx="204">
                  <c:v>6.3140009999999993</c:v>
                </c:pt>
                <c:pt idx="205">
                  <c:v>6.1249091</c:v>
                </c:pt>
                <c:pt idx="206">
                  <c:v>5.9758328000000001</c:v>
                </c:pt>
                <c:pt idx="207">
                  <c:v>5.8567688000000002</c:v>
                </c:pt>
                <c:pt idx="208">
                  <c:v>5.7707192999999997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42648"/>
        <c:axId val="555737160"/>
      </c:scatterChart>
      <c:valAx>
        <c:axId val="5557426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5737160"/>
        <c:crosses val="autoZero"/>
        <c:crossBetween val="midCat"/>
        <c:majorUnit val="10"/>
      </c:valAx>
      <c:valAx>
        <c:axId val="55573716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57426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024138153665"/>
          <c:y val="0.5959280660948412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Y228"/>
  <sheetViews>
    <sheetView tabSelected="1" zoomScale="70" zoomScaleNormal="70" workbookViewId="0">
      <selection activeCell="R10" sqref="R1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57</v>
      </c>
      <c r="F2" s="7"/>
      <c r="G2" s="7"/>
      <c r="L2" s="5" t="s">
        <v>58</v>
      </c>
      <c r="M2" s="8"/>
      <c r="N2" s="9" t="s">
        <v>59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60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61</v>
      </c>
      <c r="M3" s="16"/>
      <c r="N3" s="9" t="s">
        <v>62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63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64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65</v>
      </c>
      <c r="C5" s="20">
        <v>129</v>
      </c>
      <c r="D5" s="21" t="s">
        <v>66</v>
      </c>
      <c r="F5" s="14" t="s">
        <v>0</v>
      </c>
      <c r="G5" s="14" t="s">
        <v>16</v>
      </c>
      <c r="H5" s="14" t="s">
        <v>67</v>
      </c>
      <c r="I5" s="14" t="s">
        <v>67</v>
      </c>
      <c r="J5" s="24" t="s">
        <v>68</v>
      </c>
      <c r="K5" s="5" t="s">
        <v>69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srim129Xe_Si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70</v>
      </c>
      <c r="C6" s="26" t="s">
        <v>71</v>
      </c>
      <c r="D6" s="21" t="s">
        <v>72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73</v>
      </c>
      <c r="M6" s="9"/>
      <c r="N6" s="9"/>
      <c r="O6" s="15" t="s">
        <v>247</v>
      </c>
      <c r="P6" s="130" t="s">
        <v>249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74</v>
      </c>
      <c r="F7" s="32"/>
      <c r="G7" s="33"/>
      <c r="H7" s="33"/>
      <c r="I7" s="34"/>
      <c r="J7" s="4">
        <v>2</v>
      </c>
      <c r="K7" s="35">
        <v>232.11</v>
      </c>
      <c r="L7" s="22" t="s">
        <v>75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76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77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17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18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19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20</v>
      </c>
      <c r="D11" s="7" t="s">
        <v>21</v>
      </c>
      <c r="F11" s="32"/>
      <c r="G11" s="33"/>
      <c r="H11" s="33"/>
      <c r="I11" s="34"/>
      <c r="J11" s="4">
        <v>6</v>
      </c>
      <c r="K11" s="35">
        <v>1000</v>
      </c>
      <c r="L11" s="22" t="s">
        <v>22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23</v>
      </c>
      <c r="C12" s="44">
        <v>20</v>
      </c>
      <c r="D12" s="45">
        <f>$C$5/100</f>
        <v>1.29</v>
      </c>
      <c r="E12" s="21" t="s">
        <v>78</v>
      </c>
      <c r="F12" s="32"/>
      <c r="G12" s="33"/>
      <c r="H12" s="33"/>
      <c r="I12" s="34"/>
      <c r="J12" s="4">
        <v>7</v>
      </c>
      <c r="K12" s="35">
        <v>46.637</v>
      </c>
      <c r="L12" s="22" t="s">
        <v>79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80</v>
      </c>
      <c r="C13" s="48">
        <v>228</v>
      </c>
      <c r="D13" s="45">
        <f>$C$5*1000000</f>
        <v>129000000</v>
      </c>
      <c r="E13" s="21" t="s">
        <v>81</v>
      </c>
      <c r="F13" s="49"/>
      <c r="G13" s="50"/>
      <c r="H13" s="50"/>
      <c r="I13" s="51"/>
      <c r="J13" s="4">
        <v>8</v>
      </c>
      <c r="K13" s="52">
        <v>3.9798E-2</v>
      </c>
      <c r="L13" s="22" t="s">
        <v>82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351</v>
      </c>
      <c r="C14" s="81"/>
      <c r="D14" s="21" t="s">
        <v>352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83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353</v>
      </c>
      <c r="C15" s="82"/>
      <c r="D15" s="80" t="s">
        <v>354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84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85</v>
      </c>
      <c r="F17" s="64" t="s">
        <v>86</v>
      </c>
      <c r="G17" s="65" t="s">
        <v>87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19" t="s">
        <v>88</v>
      </c>
      <c r="E18" s="181" t="s">
        <v>89</v>
      </c>
      <c r="F18" s="182"/>
      <c r="G18" s="183"/>
      <c r="H18" s="68" t="s">
        <v>39</v>
      </c>
      <c r="I18" s="25"/>
      <c r="J18" s="119" t="s">
        <v>90</v>
      </c>
      <c r="K18" s="68" t="s">
        <v>41</v>
      </c>
      <c r="L18" s="69"/>
      <c r="M18" s="119" t="s">
        <v>90</v>
      </c>
      <c r="N18" s="68" t="s">
        <v>41</v>
      </c>
      <c r="O18" s="25"/>
      <c r="P18" s="119" t="s">
        <v>90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0.1444</v>
      </c>
      <c r="F20" s="106">
        <v>2.2210000000000001</v>
      </c>
      <c r="G20" s="107">
        <f>E20+F20</f>
        <v>2.3654000000000002</v>
      </c>
      <c r="H20" s="103">
        <v>44</v>
      </c>
      <c r="I20" s="104" t="s">
        <v>43</v>
      </c>
      <c r="J20" s="76">
        <f>H20/1000/10</f>
        <v>4.3999999999999994E-3</v>
      </c>
      <c r="K20" s="103">
        <v>15</v>
      </c>
      <c r="L20" s="104" t="s">
        <v>43</v>
      </c>
      <c r="M20" s="76">
        <f t="shared" ref="M20:M83" si="0">K20/1000/10</f>
        <v>1.5E-3</v>
      </c>
      <c r="N20" s="103">
        <v>11</v>
      </c>
      <c r="O20" s="104" t="s">
        <v>43</v>
      </c>
      <c r="P20" s="76">
        <f t="shared" ref="P20:P83" si="1">N20/1000/10</f>
        <v>1.0999999999999998E-3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0.14990000000000001</v>
      </c>
      <c r="F21" s="111">
        <v>2.3029999999999999</v>
      </c>
      <c r="G21" s="107">
        <f t="shared" ref="G21:G84" si="3">E21+F21</f>
        <v>2.4529000000000001</v>
      </c>
      <c r="H21" s="108">
        <v>45</v>
      </c>
      <c r="I21" s="109" t="s">
        <v>43</v>
      </c>
      <c r="J21" s="70">
        <f t="shared" ref="J21:J84" si="4">H21/1000/10</f>
        <v>4.4999999999999997E-3</v>
      </c>
      <c r="K21" s="108">
        <v>16</v>
      </c>
      <c r="L21" s="109" t="s">
        <v>43</v>
      </c>
      <c r="M21" s="70">
        <f t="shared" si="0"/>
        <v>1.6000000000000001E-3</v>
      </c>
      <c r="N21" s="108">
        <v>11</v>
      </c>
      <c r="O21" s="109" t="s">
        <v>43</v>
      </c>
      <c r="P21" s="70">
        <f t="shared" si="1"/>
        <v>1.0999999999999998E-3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0.15509999999999999</v>
      </c>
      <c r="F22" s="111">
        <v>2.3809999999999998</v>
      </c>
      <c r="G22" s="107">
        <f t="shared" si="3"/>
        <v>2.5360999999999998</v>
      </c>
      <c r="H22" s="108">
        <v>46</v>
      </c>
      <c r="I22" s="109" t="s">
        <v>43</v>
      </c>
      <c r="J22" s="70">
        <f t="shared" si="4"/>
        <v>4.5999999999999999E-3</v>
      </c>
      <c r="K22" s="108">
        <v>16</v>
      </c>
      <c r="L22" s="109" t="s">
        <v>43</v>
      </c>
      <c r="M22" s="70">
        <f t="shared" si="0"/>
        <v>1.6000000000000001E-3</v>
      </c>
      <c r="N22" s="108">
        <v>12</v>
      </c>
      <c r="O22" s="109" t="s">
        <v>43</v>
      </c>
      <c r="P22" s="70">
        <f t="shared" si="1"/>
        <v>1.2000000000000001E-3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0.16020000000000001</v>
      </c>
      <c r="F23" s="111">
        <v>2.4569999999999999</v>
      </c>
      <c r="G23" s="107">
        <f t="shared" si="3"/>
        <v>2.6172</v>
      </c>
      <c r="H23" s="108">
        <v>48</v>
      </c>
      <c r="I23" s="109" t="s">
        <v>43</v>
      </c>
      <c r="J23" s="70">
        <f t="shared" si="4"/>
        <v>4.8000000000000004E-3</v>
      </c>
      <c r="K23" s="108">
        <v>17</v>
      </c>
      <c r="L23" s="109" t="s">
        <v>43</v>
      </c>
      <c r="M23" s="70">
        <f t="shared" si="0"/>
        <v>1.7000000000000001E-3</v>
      </c>
      <c r="N23" s="108">
        <v>12</v>
      </c>
      <c r="O23" s="109" t="s">
        <v>43</v>
      </c>
      <c r="P23" s="70">
        <f t="shared" si="1"/>
        <v>1.2000000000000001E-3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0.16520000000000001</v>
      </c>
      <c r="F24" s="111">
        <v>2.5289999999999999</v>
      </c>
      <c r="G24" s="107">
        <f t="shared" si="3"/>
        <v>2.6941999999999999</v>
      </c>
      <c r="H24" s="108">
        <v>49</v>
      </c>
      <c r="I24" s="109" t="s">
        <v>43</v>
      </c>
      <c r="J24" s="70">
        <f t="shared" si="4"/>
        <v>4.8999999999999998E-3</v>
      </c>
      <c r="K24" s="108">
        <v>17</v>
      </c>
      <c r="L24" s="109" t="s">
        <v>43</v>
      </c>
      <c r="M24" s="70">
        <f t="shared" si="0"/>
        <v>1.7000000000000001E-3</v>
      </c>
      <c r="N24" s="108">
        <v>12</v>
      </c>
      <c r="O24" s="109" t="s">
        <v>43</v>
      </c>
      <c r="P24" s="70">
        <f t="shared" si="1"/>
        <v>1.2000000000000001E-3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0.1699</v>
      </c>
      <c r="F25" s="111">
        <v>2.5979999999999999</v>
      </c>
      <c r="G25" s="107">
        <f t="shared" si="3"/>
        <v>2.7679</v>
      </c>
      <c r="H25" s="108">
        <v>50</v>
      </c>
      <c r="I25" s="109" t="s">
        <v>43</v>
      </c>
      <c r="J25" s="70">
        <f t="shared" si="4"/>
        <v>5.0000000000000001E-3</v>
      </c>
      <c r="K25" s="108">
        <v>18</v>
      </c>
      <c r="L25" s="109" t="s">
        <v>43</v>
      </c>
      <c r="M25" s="70">
        <f t="shared" si="0"/>
        <v>1.8E-3</v>
      </c>
      <c r="N25" s="108">
        <v>13</v>
      </c>
      <c r="O25" s="109" t="s">
        <v>43</v>
      </c>
      <c r="P25" s="70">
        <f t="shared" si="1"/>
        <v>1.2999999999999999E-3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0.17910000000000001</v>
      </c>
      <c r="F26" s="111">
        <v>2.73</v>
      </c>
      <c r="G26" s="107">
        <f t="shared" si="3"/>
        <v>2.9091</v>
      </c>
      <c r="H26" s="108">
        <v>53</v>
      </c>
      <c r="I26" s="109" t="s">
        <v>43</v>
      </c>
      <c r="J26" s="70">
        <f t="shared" si="4"/>
        <v>5.3E-3</v>
      </c>
      <c r="K26" s="108">
        <v>18</v>
      </c>
      <c r="L26" s="109" t="s">
        <v>43</v>
      </c>
      <c r="M26" s="70">
        <f t="shared" si="0"/>
        <v>1.8E-3</v>
      </c>
      <c r="N26" s="108">
        <v>13</v>
      </c>
      <c r="O26" s="109" t="s">
        <v>43</v>
      </c>
      <c r="P26" s="70">
        <f t="shared" si="1"/>
        <v>1.2999999999999999E-3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0.19</v>
      </c>
      <c r="F27" s="111">
        <v>2.8820000000000001</v>
      </c>
      <c r="G27" s="107">
        <f t="shared" si="3"/>
        <v>3.0720000000000001</v>
      </c>
      <c r="H27" s="108">
        <v>56</v>
      </c>
      <c r="I27" s="109" t="s">
        <v>43</v>
      </c>
      <c r="J27" s="70">
        <f t="shared" si="4"/>
        <v>5.5999999999999999E-3</v>
      </c>
      <c r="K27" s="108">
        <v>19</v>
      </c>
      <c r="L27" s="109" t="s">
        <v>43</v>
      </c>
      <c r="M27" s="70">
        <f t="shared" si="0"/>
        <v>1.9E-3</v>
      </c>
      <c r="N27" s="108">
        <v>14</v>
      </c>
      <c r="O27" s="109" t="s">
        <v>43</v>
      </c>
      <c r="P27" s="70">
        <f t="shared" si="1"/>
        <v>1.4E-3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0.20030000000000001</v>
      </c>
      <c r="F28" s="111">
        <v>3.024</v>
      </c>
      <c r="G28" s="107">
        <f t="shared" si="3"/>
        <v>3.2242999999999999</v>
      </c>
      <c r="H28" s="108">
        <v>59</v>
      </c>
      <c r="I28" s="109" t="s">
        <v>43</v>
      </c>
      <c r="J28" s="70">
        <f t="shared" si="4"/>
        <v>5.8999999999999999E-3</v>
      </c>
      <c r="K28" s="108">
        <v>20</v>
      </c>
      <c r="L28" s="109" t="s">
        <v>43</v>
      </c>
      <c r="M28" s="70">
        <f t="shared" si="0"/>
        <v>2E-3</v>
      </c>
      <c r="N28" s="108">
        <v>15</v>
      </c>
      <c r="O28" s="109" t="s">
        <v>43</v>
      </c>
      <c r="P28" s="70">
        <f t="shared" si="1"/>
        <v>1.5E-3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0.21010000000000001</v>
      </c>
      <c r="F29" s="111">
        <v>3.1549999999999998</v>
      </c>
      <c r="G29" s="107">
        <f t="shared" si="3"/>
        <v>3.3651</v>
      </c>
      <c r="H29" s="108">
        <v>61</v>
      </c>
      <c r="I29" s="109" t="s">
        <v>43</v>
      </c>
      <c r="J29" s="70">
        <f t="shared" si="4"/>
        <v>6.0999999999999995E-3</v>
      </c>
      <c r="K29" s="108">
        <v>21</v>
      </c>
      <c r="L29" s="109" t="s">
        <v>43</v>
      </c>
      <c r="M29" s="70">
        <f t="shared" si="0"/>
        <v>2.1000000000000003E-3</v>
      </c>
      <c r="N29" s="108">
        <v>15</v>
      </c>
      <c r="O29" s="109" t="s">
        <v>43</v>
      </c>
      <c r="P29" s="70">
        <f t="shared" si="1"/>
        <v>1.5E-3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0.21940000000000001</v>
      </c>
      <c r="F30" s="111">
        <v>3.2789999999999999</v>
      </c>
      <c r="G30" s="107">
        <f t="shared" si="3"/>
        <v>3.4983999999999997</v>
      </c>
      <c r="H30" s="108">
        <v>64</v>
      </c>
      <c r="I30" s="109" t="s">
        <v>43</v>
      </c>
      <c r="J30" s="70">
        <f t="shared" si="4"/>
        <v>6.4000000000000003E-3</v>
      </c>
      <c r="K30" s="108">
        <v>22</v>
      </c>
      <c r="L30" s="109" t="s">
        <v>43</v>
      </c>
      <c r="M30" s="70">
        <f t="shared" si="0"/>
        <v>2.1999999999999997E-3</v>
      </c>
      <c r="N30" s="108">
        <v>16</v>
      </c>
      <c r="O30" s="109" t="s">
        <v>43</v>
      </c>
      <c r="P30" s="70">
        <f t="shared" si="1"/>
        <v>1.6000000000000001E-3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0.22839999999999999</v>
      </c>
      <c r="F31" s="111">
        <v>3.395</v>
      </c>
      <c r="G31" s="107">
        <f t="shared" si="3"/>
        <v>3.6234000000000002</v>
      </c>
      <c r="H31" s="108">
        <v>66</v>
      </c>
      <c r="I31" s="109" t="s">
        <v>43</v>
      </c>
      <c r="J31" s="70">
        <f t="shared" si="4"/>
        <v>6.6E-3</v>
      </c>
      <c r="K31" s="108">
        <v>23</v>
      </c>
      <c r="L31" s="109" t="s">
        <v>43</v>
      </c>
      <c r="M31" s="70">
        <f t="shared" si="0"/>
        <v>2.3E-3</v>
      </c>
      <c r="N31" s="108">
        <v>16</v>
      </c>
      <c r="O31" s="109" t="s">
        <v>43</v>
      </c>
      <c r="P31" s="70">
        <f t="shared" si="1"/>
        <v>1.6000000000000001E-3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0.23699999999999999</v>
      </c>
      <c r="F32" s="111">
        <v>3.5049999999999999</v>
      </c>
      <c r="G32" s="107">
        <f t="shared" si="3"/>
        <v>3.742</v>
      </c>
      <c r="H32" s="108">
        <v>69</v>
      </c>
      <c r="I32" s="109" t="s">
        <v>43</v>
      </c>
      <c r="J32" s="70">
        <f t="shared" si="4"/>
        <v>6.9000000000000008E-3</v>
      </c>
      <c r="K32" s="108">
        <v>23</v>
      </c>
      <c r="L32" s="109" t="s">
        <v>43</v>
      </c>
      <c r="M32" s="70">
        <f t="shared" si="0"/>
        <v>2.3E-3</v>
      </c>
      <c r="N32" s="108">
        <v>17</v>
      </c>
      <c r="O32" s="109" t="s">
        <v>43</v>
      </c>
      <c r="P32" s="70">
        <f t="shared" si="1"/>
        <v>1.7000000000000001E-3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0.24529999999999999</v>
      </c>
      <c r="F33" s="111">
        <v>3.609</v>
      </c>
      <c r="G33" s="107">
        <f t="shared" si="3"/>
        <v>3.8542999999999998</v>
      </c>
      <c r="H33" s="108">
        <v>71</v>
      </c>
      <c r="I33" s="109" t="s">
        <v>43</v>
      </c>
      <c r="J33" s="70">
        <f t="shared" si="4"/>
        <v>7.0999999999999995E-3</v>
      </c>
      <c r="K33" s="108">
        <v>24</v>
      </c>
      <c r="L33" s="109" t="s">
        <v>43</v>
      </c>
      <c r="M33" s="70">
        <f t="shared" si="0"/>
        <v>2.4000000000000002E-3</v>
      </c>
      <c r="N33" s="108">
        <v>17</v>
      </c>
      <c r="O33" s="109" t="s">
        <v>43</v>
      </c>
      <c r="P33" s="70">
        <f t="shared" si="1"/>
        <v>1.7000000000000001E-3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0.25330000000000003</v>
      </c>
      <c r="F34" s="111">
        <v>3.7080000000000002</v>
      </c>
      <c r="G34" s="107">
        <f t="shared" si="3"/>
        <v>3.9613</v>
      </c>
      <c r="H34" s="108">
        <v>73</v>
      </c>
      <c r="I34" s="109" t="s">
        <v>43</v>
      </c>
      <c r="J34" s="70">
        <f t="shared" si="4"/>
        <v>7.2999999999999992E-3</v>
      </c>
      <c r="K34" s="108">
        <v>25</v>
      </c>
      <c r="L34" s="109" t="s">
        <v>43</v>
      </c>
      <c r="M34" s="70">
        <f t="shared" si="0"/>
        <v>2.5000000000000001E-3</v>
      </c>
      <c r="N34" s="108">
        <v>18</v>
      </c>
      <c r="O34" s="109" t="s">
        <v>43</v>
      </c>
      <c r="P34" s="70">
        <f t="shared" si="1"/>
        <v>1.8E-3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0.26869999999999999</v>
      </c>
      <c r="F35" s="111">
        <v>3.8929999999999998</v>
      </c>
      <c r="G35" s="107">
        <f t="shared" si="3"/>
        <v>4.1616999999999997</v>
      </c>
      <c r="H35" s="108">
        <v>78</v>
      </c>
      <c r="I35" s="109" t="s">
        <v>43</v>
      </c>
      <c r="J35" s="70">
        <f t="shared" si="4"/>
        <v>7.7999999999999996E-3</v>
      </c>
      <c r="K35" s="108">
        <v>26</v>
      </c>
      <c r="L35" s="109" t="s">
        <v>43</v>
      </c>
      <c r="M35" s="70">
        <f t="shared" si="0"/>
        <v>2.5999999999999999E-3</v>
      </c>
      <c r="N35" s="108">
        <v>19</v>
      </c>
      <c r="O35" s="109" t="s">
        <v>43</v>
      </c>
      <c r="P35" s="70">
        <f t="shared" si="1"/>
        <v>1.9E-3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0.28320000000000001</v>
      </c>
      <c r="F36" s="111">
        <v>4.0629999999999997</v>
      </c>
      <c r="G36" s="107">
        <f t="shared" si="3"/>
        <v>4.3461999999999996</v>
      </c>
      <c r="H36" s="108">
        <v>82</v>
      </c>
      <c r="I36" s="109" t="s">
        <v>43</v>
      </c>
      <c r="J36" s="70">
        <f t="shared" si="4"/>
        <v>8.2000000000000007E-3</v>
      </c>
      <c r="K36" s="108">
        <v>27</v>
      </c>
      <c r="L36" s="109" t="s">
        <v>43</v>
      </c>
      <c r="M36" s="70">
        <f t="shared" si="0"/>
        <v>2.7000000000000001E-3</v>
      </c>
      <c r="N36" s="108">
        <v>20</v>
      </c>
      <c r="O36" s="109" t="s">
        <v>43</v>
      </c>
      <c r="P36" s="70">
        <f t="shared" si="1"/>
        <v>2E-3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0.29709999999999998</v>
      </c>
      <c r="F37" s="111">
        <v>4.2190000000000003</v>
      </c>
      <c r="G37" s="107">
        <f t="shared" si="3"/>
        <v>4.5161000000000007</v>
      </c>
      <c r="H37" s="108">
        <v>86</v>
      </c>
      <c r="I37" s="109" t="s">
        <v>43</v>
      </c>
      <c r="J37" s="70">
        <f t="shared" si="4"/>
        <v>8.6E-3</v>
      </c>
      <c r="K37" s="108">
        <v>28</v>
      </c>
      <c r="L37" s="109" t="s">
        <v>43</v>
      </c>
      <c r="M37" s="70">
        <f t="shared" si="0"/>
        <v>2.8E-3</v>
      </c>
      <c r="N37" s="108">
        <v>21</v>
      </c>
      <c r="O37" s="109" t="s">
        <v>43</v>
      </c>
      <c r="P37" s="70">
        <f t="shared" si="1"/>
        <v>2.1000000000000003E-3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0.31030000000000002</v>
      </c>
      <c r="F38" s="111">
        <v>4.3650000000000002</v>
      </c>
      <c r="G38" s="107">
        <f t="shared" si="3"/>
        <v>4.6753</v>
      </c>
      <c r="H38" s="108">
        <v>90</v>
      </c>
      <c r="I38" s="109" t="s">
        <v>43</v>
      </c>
      <c r="J38" s="70">
        <f t="shared" si="4"/>
        <v>8.9999999999999993E-3</v>
      </c>
      <c r="K38" s="108">
        <v>29</v>
      </c>
      <c r="L38" s="109" t="s">
        <v>43</v>
      </c>
      <c r="M38" s="70">
        <f t="shared" si="0"/>
        <v>2.9000000000000002E-3</v>
      </c>
      <c r="N38" s="108">
        <v>22</v>
      </c>
      <c r="O38" s="109" t="s">
        <v>43</v>
      </c>
      <c r="P38" s="70">
        <f t="shared" si="1"/>
        <v>2.1999999999999997E-3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0.32290000000000002</v>
      </c>
      <c r="F39" s="111">
        <v>4.5010000000000003</v>
      </c>
      <c r="G39" s="107">
        <f t="shared" si="3"/>
        <v>4.8239000000000001</v>
      </c>
      <c r="H39" s="108">
        <v>94</v>
      </c>
      <c r="I39" s="109" t="s">
        <v>43</v>
      </c>
      <c r="J39" s="70">
        <f t="shared" si="4"/>
        <v>9.4000000000000004E-3</v>
      </c>
      <c r="K39" s="108">
        <v>30</v>
      </c>
      <c r="L39" s="109" t="s">
        <v>43</v>
      </c>
      <c r="M39" s="70">
        <f t="shared" si="0"/>
        <v>3.0000000000000001E-3</v>
      </c>
      <c r="N39" s="108">
        <v>22</v>
      </c>
      <c r="O39" s="109" t="s">
        <v>43</v>
      </c>
      <c r="P39" s="70">
        <f t="shared" si="1"/>
        <v>2.1999999999999997E-3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0.33510000000000001</v>
      </c>
      <c r="F40" s="111">
        <v>4.6280000000000001</v>
      </c>
      <c r="G40" s="107">
        <f t="shared" si="3"/>
        <v>4.9630999999999998</v>
      </c>
      <c r="H40" s="108">
        <v>97</v>
      </c>
      <c r="I40" s="109" t="s">
        <v>43</v>
      </c>
      <c r="J40" s="70">
        <f t="shared" si="4"/>
        <v>9.7000000000000003E-3</v>
      </c>
      <c r="K40" s="108">
        <v>31</v>
      </c>
      <c r="L40" s="109" t="s">
        <v>43</v>
      </c>
      <c r="M40" s="70">
        <f t="shared" si="0"/>
        <v>3.0999999999999999E-3</v>
      </c>
      <c r="N40" s="108">
        <v>23</v>
      </c>
      <c r="O40" s="109" t="s">
        <v>43</v>
      </c>
      <c r="P40" s="70">
        <f t="shared" si="1"/>
        <v>2.3E-3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0.35830000000000001</v>
      </c>
      <c r="F41" s="111">
        <v>4.8609999999999998</v>
      </c>
      <c r="G41" s="107">
        <f t="shared" si="3"/>
        <v>5.2192999999999996</v>
      </c>
      <c r="H41" s="108">
        <v>104</v>
      </c>
      <c r="I41" s="109" t="s">
        <v>43</v>
      </c>
      <c r="J41" s="70">
        <f t="shared" si="4"/>
        <v>1.04E-2</v>
      </c>
      <c r="K41" s="108">
        <v>33</v>
      </c>
      <c r="L41" s="109" t="s">
        <v>43</v>
      </c>
      <c r="M41" s="70">
        <f t="shared" si="0"/>
        <v>3.3E-3</v>
      </c>
      <c r="N41" s="108">
        <v>25</v>
      </c>
      <c r="O41" s="109" t="s">
        <v>43</v>
      </c>
      <c r="P41" s="70">
        <f t="shared" si="1"/>
        <v>2.5000000000000001E-3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0.38</v>
      </c>
      <c r="F42" s="111">
        <v>5.07</v>
      </c>
      <c r="G42" s="107">
        <f t="shared" si="3"/>
        <v>5.45</v>
      </c>
      <c r="H42" s="108">
        <v>111</v>
      </c>
      <c r="I42" s="109" t="s">
        <v>43</v>
      </c>
      <c r="J42" s="70">
        <f t="shared" si="4"/>
        <v>1.11E-2</v>
      </c>
      <c r="K42" s="108">
        <v>35</v>
      </c>
      <c r="L42" s="109" t="s">
        <v>43</v>
      </c>
      <c r="M42" s="70">
        <f t="shared" si="0"/>
        <v>3.5000000000000005E-3</v>
      </c>
      <c r="N42" s="108">
        <v>26</v>
      </c>
      <c r="O42" s="109" t="s">
        <v>43</v>
      </c>
      <c r="P42" s="70">
        <f t="shared" si="1"/>
        <v>2.5999999999999999E-3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0.40060000000000001</v>
      </c>
      <c r="F43" s="111">
        <v>5.2590000000000003</v>
      </c>
      <c r="G43" s="107">
        <f t="shared" si="3"/>
        <v>5.6596000000000002</v>
      </c>
      <c r="H43" s="108">
        <v>118</v>
      </c>
      <c r="I43" s="109" t="s">
        <v>43</v>
      </c>
      <c r="J43" s="70">
        <f t="shared" si="4"/>
        <v>1.18E-2</v>
      </c>
      <c r="K43" s="108">
        <v>37</v>
      </c>
      <c r="L43" s="109" t="s">
        <v>43</v>
      </c>
      <c r="M43" s="70">
        <f t="shared" si="0"/>
        <v>3.6999999999999997E-3</v>
      </c>
      <c r="N43" s="108">
        <v>28</v>
      </c>
      <c r="O43" s="109" t="s">
        <v>43</v>
      </c>
      <c r="P43" s="70">
        <f t="shared" si="1"/>
        <v>2.8E-3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0.42009999999999997</v>
      </c>
      <c r="F44" s="111">
        <v>5.4320000000000004</v>
      </c>
      <c r="G44" s="107">
        <f t="shared" si="3"/>
        <v>5.8521000000000001</v>
      </c>
      <c r="H44" s="108">
        <v>124</v>
      </c>
      <c r="I44" s="109" t="s">
        <v>43</v>
      </c>
      <c r="J44" s="70">
        <f t="shared" si="4"/>
        <v>1.24E-2</v>
      </c>
      <c r="K44" s="108">
        <v>39</v>
      </c>
      <c r="L44" s="109" t="s">
        <v>43</v>
      </c>
      <c r="M44" s="70">
        <f t="shared" si="0"/>
        <v>3.8999999999999998E-3</v>
      </c>
      <c r="N44" s="108">
        <v>29</v>
      </c>
      <c r="O44" s="109" t="s">
        <v>43</v>
      </c>
      <c r="P44" s="70">
        <f t="shared" si="1"/>
        <v>2.9000000000000002E-3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0.43880000000000002</v>
      </c>
      <c r="F45" s="111">
        <v>5.5910000000000002</v>
      </c>
      <c r="G45" s="107">
        <f t="shared" si="3"/>
        <v>6.0297999999999998</v>
      </c>
      <c r="H45" s="108">
        <v>130</v>
      </c>
      <c r="I45" s="109" t="s">
        <v>43</v>
      </c>
      <c r="J45" s="70">
        <f t="shared" si="4"/>
        <v>1.3000000000000001E-2</v>
      </c>
      <c r="K45" s="108">
        <v>40</v>
      </c>
      <c r="L45" s="109" t="s">
        <v>43</v>
      </c>
      <c r="M45" s="70">
        <f t="shared" si="0"/>
        <v>4.0000000000000001E-3</v>
      </c>
      <c r="N45" s="108">
        <v>30</v>
      </c>
      <c r="O45" s="109" t="s">
        <v>43</v>
      </c>
      <c r="P45" s="70">
        <f t="shared" si="1"/>
        <v>3.0000000000000001E-3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0.45669999999999999</v>
      </c>
      <c r="F46" s="111">
        <v>5.7380000000000004</v>
      </c>
      <c r="G46" s="107">
        <f t="shared" si="3"/>
        <v>6.1947000000000001</v>
      </c>
      <c r="H46" s="108">
        <v>136</v>
      </c>
      <c r="I46" s="109" t="s">
        <v>43</v>
      </c>
      <c r="J46" s="70">
        <f t="shared" si="4"/>
        <v>1.3600000000000001E-2</v>
      </c>
      <c r="K46" s="108">
        <v>42</v>
      </c>
      <c r="L46" s="109" t="s">
        <v>43</v>
      </c>
      <c r="M46" s="70">
        <f t="shared" si="0"/>
        <v>4.2000000000000006E-3</v>
      </c>
      <c r="N46" s="108">
        <v>32</v>
      </c>
      <c r="O46" s="109" t="s">
        <v>43</v>
      </c>
      <c r="P46" s="70">
        <f t="shared" si="1"/>
        <v>3.2000000000000002E-3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0.47399999999999998</v>
      </c>
      <c r="F47" s="111">
        <v>5.8739999999999997</v>
      </c>
      <c r="G47" s="107">
        <f t="shared" si="3"/>
        <v>6.3479999999999999</v>
      </c>
      <c r="H47" s="108">
        <v>142</v>
      </c>
      <c r="I47" s="109" t="s">
        <v>43</v>
      </c>
      <c r="J47" s="70">
        <f t="shared" si="4"/>
        <v>1.4199999999999999E-2</v>
      </c>
      <c r="K47" s="108">
        <v>43</v>
      </c>
      <c r="L47" s="109" t="s">
        <v>43</v>
      </c>
      <c r="M47" s="70">
        <f t="shared" si="0"/>
        <v>4.3E-3</v>
      </c>
      <c r="N47" s="108">
        <v>33</v>
      </c>
      <c r="O47" s="109" t="s">
        <v>43</v>
      </c>
      <c r="P47" s="70">
        <f t="shared" si="1"/>
        <v>3.3E-3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0.49059999999999998</v>
      </c>
      <c r="F48" s="111">
        <v>6.0010000000000003</v>
      </c>
      <c r="G48" s="107">
        <f t="shared" si="3"/>
        <v>6.4916</v>
      </c>
      <c r="H48" s="108">
        <v>148</v>
      </c>
      <c r="I48" s="109" t="s">
        <v>43</v>
      </c>
      <c r="J48" s="70">
        <f t="shared" si="4"/>
        <v>1.4799999999999999E-2</v>
      </c>
      <c r="K48" s="108">
        <v>45</v>
      </c>
      <c r="L48" s="109" t="s">
        <v>43</v>
      </c>
      <c r="M48" s="70">
        <f t="shared" si="0"/>
        <v>4.4999999999999997E-3</v>
      </c>
      <c r="N48" s="108">
        <v>34</v>
      </c>
      <c r="O48" s="109" t="s">
        <v>43</v>
      </c>
      <c r="P48" s="70">
        <f t="shared" si="1"/>
        <v>3.4000000000000002E-3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0.50670000000000004</v>
      </c>
      <c r="F49" s="111">
        <v>6.12</v>
      </c>
      <c r="G49" s="107">
        <f t="shared" si="3"/>
        <v>6.6267000000000005</v>
      </c>
      <c r="H49" s="108">
        <v>153</v>
      </c>
      <c r="I49" s="109" t="s">
        <v>43</v>
      </c>
      <c r="J49" s="70">
        <f t="shared" si="4"/>
        <v>1.5299999999999999E-2</v>
      </c>
      <c r="K49" s="108">
        <v>46</v>
      </c>
      <c r="L49" s="109" t="s">
        <v>43</v>
      </c>
      <c r="M49" s="70">
        <f t="shared" si="0"/>
        <v>4.5999999999999999E-3</v>
      </c>
      <c r="N49" s="108">
        <v>35</v>
      </c>
      <c r="O49" s="109" t="s">
        <v>43</v>
      </c>
      <c r="P49" s="70">
        <f t="shared" si="1"/>
        <v>3.5000000000000005E-3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0.52229999999999999</v>
      </c>
      <c r="F50" s="111">
        <v>6.2309999999999999</v>
      </c>
      <c r="G50" s="107">
        <f t="shared" si="3"/>
        <v>6.7532999999999994</v>
      </c>
      <c r="H50" s="108">
        <v>159</v>
      </c>
      <c r="I50" s="109" t="s">
        <v>43</v>
      </c>
      <c r="J50" s="70">
        <f t="shared" si="4"/>
        <v>1.5900000000000001E-2</v>
      </c>
      <c r="K50" s="108">
        <v>47</v>
      </c>
      <c r="L50" s="109" t="s">
        <v>43</v>
      </c>
      <c r="M50" s="70">
        <f t="shared" si="0"/>
        <v>4.7000000000000002E-3</v>
      </c>
      <c r="N50" s="108">
        <v>36</v>
      </c>
      <c r="O50" s="109" t="s">
        <v>43</v>
      </c>
      <c r="P50" s="70">
        <f t="shared" si="1"/>
        <v>3.5999999999999999E-3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0.53739999999999999</v>
      </c>
      <c r="F51" s="111">
        <v>6.3360000000000003</v>
      </c>
      <c r="G51" s="107">
        <f t="shared" si="3"/>
        <v>6.8734000000000002</v>
      </c>
      <c r="H51" s="108">
        <v>164</v>
      </c>
      <c r="I51" s="109" t="s">
        <v>43</v>
      </c>
      <c r="J51" s="70">
        <f t="shared" si="4"/>
        <v>1.6400000000000001E-2</v>
      </c>
      <c r="K51" s="108">
        <v>49</v>
      </c>
      <c r="L51" s="109" t="s">
        <v>43</v>
      </c>
      <c r="M51" s="70">
        <f t="shared" si="0"/>
        <v>4.8999999999999998E-3</v>
      </c>
      <c r="N51" s="108">
        <v>37</v>
      </c>
      <c r="O51" s="109" t="s">
        <v>43</v>
      </c>
      <c r="P51" s="70">
        <f t="shared" si="1"/>
        <v>3.6999999999999997E-3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0.5665</v>
      </c>
      <c r="F52" s="111">
        <v>6.5289999999999999</v>
      </c>
      <c r="G52" s="107">
        <f t="shared" si="3"/>
        <v>7.0954999999999995</v>
      </c>
      <c r="H52" s="108">
        <v>175</v>
      </c>
      <c r="I52" s="109" t="s">
        <v>43</v>
      </c>
      <c r="J52" s="70">
        <f t="shared" si="4"/>
        <v>1.7499999999999998E-2</v>
      </c>
      <c r="K52" s="108">
        <v>51</v>
      </c>
      <c r="L52" s="109" t="s">
        <v>43</v>
      </c>
      <c r="M52" s="70">
        <f t="shared" si="0"/>
        <v>5.0999999999999995E-3</v>
      </c>
      <c r="N52" s="108">
        <v>40</v>
      </c>
      <c r="O52" s="109" t="s">
        <v>43</v>
      </c>
      <c r="P52" s="70">
        <f t="shared" si="1"/>
        <v>4.0000000000000001E-3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0.6008</v>
      </c>
      <c r="F53" s="111">
        <v>6.7430000000000003</v>
      </c>
      <c r="G53" s="107">
        <f t="shared" si="3"/>
        <v>7.3437999999999999</v>
      </c>
      <c r="H53" s="108">
        <v>188</v>
      </c>
      <c r="I53" s="109" t="s">
        <v>43</v>
      </c>
      <c r="J53" s="70">
        <f t="shared" si="4"/>
        <v>1.8800000000000001E-2</v>
      </c>
      <c r="K53" s="108">
        <v>55</v>
      </c>
      <c r="L53" s="109" t="s">
        <v>43</v>
      </c>
      <c r="M53" s="70">
        <f t="shared" si="0"/>
        <v>5.4999999999999997E-3</v>
      </c>
      <c r="N53" s="108">
        <v>42</v>
      </c>
      <c r="O53" s="109" t="s">
        <v>43</v>
      </c>
      <c r="P53" s="70">
        <f t="shared" si="1"/>
        <v>4.2000000000000006E-3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0.63329999999999997</v>
      </c>
      <c r="F54" s="111">
        <v>6.9320000000000004</v>
      </c>
      <c r="G54" s="107">
        <f t="shared" si="3"/>
        <v>7.5653000000000006</v>
      </c>
      <c r="H54" s="108">
        <v>200</v>
      </c>
      <c r="I54" s="109" t="s">
        <v>43</v>
      </c>
      <c r="J54" s="70">
        <f t="shared" si="4"/>
        <v>0.02</v>
      </c>
      <c r="K54" s="108">
        <v>58</v>
      </c>
      <c r="L54" s="109" t="s">
        <v>43</v>
      </c>
      <c r="M54" s="70">
        <f t="shared" si="0"/>
        <v>5.8000000000000005E-3</v>
      </c>
      <c r="N54" s="108">
        <v>45</v>
      </c>
      <c r="O54" s="109" t="s">
        <v>43</v>
      </c>
      <c r="P54" s="70">
        <f t="shared" si="1"/>
        <v>4.4999999999999997E-3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0.6643</v>
      </c>
      <c r="F55" s="111">
        <v>7.1</v>
      </c>
      <c r="G55" s="107">
        <f t="shared" si="3"/>
        <v>7.7642999999999995</v>
      </c>
      <c r="H55" s="108">
        <v>212</v>
      </c>
      <c r="I55" s="109" t="s">
        <v>43</v>
      </c>
      <c r="J55" s="70">
        <f t="shared" si="4"/>
        <v>2.12E-2</v>
      </c>
      <c r="K55" s="108">
        <v>60</v>
      </c>
      <c r="L55" s="109" t="s">
        <v>43</v>
      </c>
      <c r="M55" s="70">
        <f t="shared" si="0"/>
        <v>6.0000000000000001E-3</v>
      </c>
      <c r="N55" s="108">
        <v>47</v>
      </c>
      <c r="O55" s="109" t="s">
        <v>43</v>
      </c>
      <c r="P55" s="70">
        <f t="shared" si="1"/>
        <v>4.7000000000000002E-3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0.69379999999999997</v>
      </c>
      <c r="F56" s="111">
        <v>7.2519999999999998</v>
      </c>
      <c r="G56" s="107">
        <f t="shared" si="3"/>
        <v>7.9458000000000002</v>
      </c>
      <c r="H56" s="108">
        <v>224</v>
      </c>
      <c r="I56" s="109" t="s">
        <v>43</v>
      </c>
      <c r="J56" s="70">
        <f t="shared" si="4"/>
        <v>2.24E-2</v>
      </c>
      <c r="K56" s="108">
        <v>63</v>
      </c>
      <c r="L56" s="109" t="s">
        <v>43</v>
      </c>
      <c r="M56" s="70">
        <f t="shared" si="0"/>
        <v>6.3E-3</v>
      </c>
      <c r="N56" s="108">
        <v>50</v>
      </c>
      <c r="O56" s="109" t="s">
        <v>43</v>
      </c>
      <c r="P56" s="70">
        <f t="shared" si="1"/>
        <v>5.0000000000000001E-3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0.72209999999999996</v>
      </c>
      <c r="F57" s="111">
        <v>7.3890000000000002</v>
      </c>
      <c r="G57" s="107">
        <f t="shared" si="3"/>
        <v>8.1111000000000004</v>
      </c>
      <c r="H57" s="108">
        <v>236</v>
      </c>
      <c r="I57" s="109" t="s">
        <v>43</v>
      </c>
      <c r="J57" s="70">
        <f t="shared" si="4"/>
        <v>2.3599999999999999E-2</v>
      </c>
      <c r="K57" s="108">
        <v>66</v>
      </c>
      <c r="L57" s="109" t="s">
        <v>43</v>
      </c>
      <c r="M57" s="70">
        <f t="shared" si="0"/>
        <v>6.6E-3</v>
      </c>
      <c r="N57" s="108">
        <v>52</v>
      </c>
      <c r="O57" s="109" t="s">
        <v>43</v>
      </c>
      <c r="P57" s="70">
        <f t="shared" si="1"/>
        <v>5.1999999999999998E-3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0.74939999999999996</v>
      </c>
      <c r="F58" s="111">
        <v>7.5140000000000002</v>
      </c>
      <c r="G58" s="107">
        <f t="shared" si="3"/>
        <v>8.2634000000000007</v>
      </c>
      <c r="H58" s="108">
        <v>247</v>
      </c>
      <c r="I58" s="109" t="s">
        <v>43</v>
      </c>
      <c r="J58" s="70">
        <f t="shared" si="4"/>
        <v>2.47E-2</v>
      </c>
      <c r="K58" s="108">
        <v>69</v>
      </c>
      <c r="L58" s="109" t="s">
        <v>43</v>
      </c>
      <c r="M58" s="70">
        <f t="shared" si="0"/>
        <v>6.9000000000000008E-3</v>
      </c>
      <c r="N58" s="108">
        <v>54</v>
      </c>
      <c r="O58" s="109" t="s">
        <v>43</v>
      </c>
      <c r="P58" s="70">
        <f t="shared" si="1"/>
        <v>5.4000000000000003E-3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0.77569999999999995</v>
      </c>
      <c r="F59" s="111">
        <v>7.6280000000000001</v>
      </c>
      <c r="G59" s="107">
        <f t="shared" si="3"/>
        <v>8.4037000000000006</v>
      </c>
      <c r="H59" s="108">
        <v>259</v>
      </c>
      <c r="I59" s="109" t="s">
        <v>43</v>
      </c>
      <c r="J59" s="70">
        <f t="shared" si="4"/>
        <v>2.5899999999999999E-2</v>
      </c>
      <c r="K59" s="108">
        <v>71</v>
      </c>
      <c r="L59" s="109" t="s">
        <v>43</v>
      </c>
      <c r="M59" s="70">
        <f t="shared" si="0"/>
        <v>7.0999999999999995E-3</v>
      </c>
      <c r="N59" s="108">
        <v>56</v>
      </c>
      <c r="O59" s="109" t="s">
        <v>43</v>
      </c>
      <c r="P59" s="70">
        <f t="shared" si="1"/>
        <v>5.5999999999999999E-3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0.80110000000000003</v>
      </c>
      <c r="F60" s="111">
        <v>7.7320000000000002</v>
      </c>
      <c r="G60" s="107">
        <f t="shared" si="3"/>
        <v>8.533100000000001</v>
      </c>
      <c r="H60" s="108">
        <v>270</v>
      </c>
      <c r="I60" s="109" t="s">
        <v>43</v>
      </c>
      <c r="J60" s="70">
        <f t="shared" si="4"/>
        <v>2.7000000000000003E-2</v>
      </c>
      <c r="K60" s="108">
        <v>74</v>
      </c>
      <c r="L60" s="109" t="s">
        <v>43</v>
      </c>
      <c r="M60" s="70">
        <f t="shared" si="0"/>
        <v>7.3999999999999995E-3</v>
      </c>
      <c r="N60" s="108">
        <v>58</v>
      </c>
      <c r="O60" s="109" t="s">
        <v>43</v>
      </c>
      <c r="P60" s="70">
        <f t="shared" si="1"/>
        <v>5.8000000000000005E-3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0.84970000000000001</v>
      </c>
      <c r="F61" s="111">
        <v>7.9169999999999998</v>
      </c>
      <c r="G61" s="107">
        <f t="shared" si="3"/>
        <v>8.7667000000000002</v>
      </c>
      <c r="H61" s="108">
        <v>291</v>
      </c>
      <c r="I61" s="109" t="s">
        <v>43</v>
      </c>
      <c r="J61" s="70">
        <f t="shared" si="4"/>
        <v>2.9099999999999997E-2</v>
      </c>
      <c r="K61" s="108">
        <v>79</v>
      </c>
      <c r="L61" s="109" t="s">
        <v>43</v>
      </c>
      <c r="M61" s="70">
        <f t="shared" si="0"/>
        <v>7.9000000000000008E-3</v>
      </c>
      <c r="N61" s="108">
        <v>63</v>
      </c>
      <c r="O61" s="109" t="s">
        <v>43</v>
      </c>
      <c r="P61" s="70">
        <f t="shared" si="1"/>
        <v>6.3E-3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0.89570000000000005</v>
      </c>
      <c r="F62" s="111">
        <v>8.0760000000000005</v>
      </c>
      <c r="G62" s="107">
        <f t="shared" si="3"/>
        <v>8.9717000000000002</v>
      </c>
      <c r="H62" s="108">
        <v>313</v>
      </c>
      <c r="I62" s="109" t="s">
        <v>43</v>
      </c>
      <c r="J62" s="70">
        <f t="shared" si="4"/>
        <v>3.1300000000000001E-2</v>
      </c>
      <c r="K62" s="108">
        <v>83</v>
      </c>
      <c r="L62" s="109" t="s">
        <v>43</v>
      </c>
      <c r="M62" s="70">
        <f t="shared" si="0"/>
        <v>8.3000000000000001E-3</v>
      </c>
      <c r="N62" s="108">
        <v>67</v>
      </c>
      <c r="O62" s="109" t="s">
        <v>43</v>
      </c>
      <c r="P62" s="70">
        <f t="shared" si="1"/>
        <v>6.7000000000000002E-3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0.93940000000000001</v>
      </c>
      <c r="F63" s="111">
        <v>8.2129999999999992</v>
      </c>
      <c r="G63" s="107">
        <f t="shared" si="3"/>
        <v>9.1524000000000001</v>
      </c>
      <c r="H63" s="108">
        <v>334</v>
      </c>
      <c r="I63" s="109" t="s">
        <v>43</v>
      </c>
      <c r="J63" s="70">
        <f t="shared" si="4"/>
        <v>3.3399999999999999E-2</v>
      </c>
      <c r="K63" s="108">
        <v>88</v>
      </c>
      <c r="L63" s="109" t="s">
        <v>43</v>
      </c>
      <c r="M63" s="70">
        <f t="shared" si="0"/>
        <v>8.7999999999999988E-3</v>
      </c>
      <c r="N63" s="108">
        <v>71</v>
      </c>
      <c r="O63" s="109" t="s">
        <v>43</v>
      </c>
      <c r="P63" s="70">
        <f t="shared" si="1"/>
        <v>7.0999999999999995E-3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0.98119999999999996</v>
      </c>
      <c r="F64" s="111">
        <v>8.3320000000000007</v>
      </c>
      <c r="G64" s="107">
        <f t="shared" si="3"/>
        <v>9.3132000000000001</v>
      </c>
      <c r="H64" s="108">
        <v>354</v>
      </c>
      <c r="I64" s="109" t="s">
        <v>43</v>
      </c>
      <c r="J64" s="70">
        <f t="shared" si="4"/>
        <v>3.5400000000000001E-2</v>
      </c>
      <c r="K64" s="108">
        <v>93</v>
      </c>
      <c r="L64" s="109" t="s">
        <v>43</v>
      </c>
      <c r="M64" s="70">
        <f t="shared" si="0"/>
        <v>9.2999999999999992E-3</v>
      </c>
      <c r="N64" s="108">
        <v>75</v>
      </c>
      <c r="O64" s="109" t="s">
        <v>43</v>
      </c>
      <c r="P64" s="70">
        <f t="shared" si="1"/>
        <v>7.4999999999999997E-3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1.0209999999999999</v>
      </c>
      <c r="F65" s="111">
        <v>8.4359999999999999</v>
      </c>
      <c r="G65" s="107">
        <f t="shared" si="3"/>
        <v>9.4570000000000007</v>
      </c>
      <c r="H65" s="108">
        <v>374</v>
      </c>
      <c r="I65" s="109" t="s">
        <v>43</v>
      </c>
      <c r="J65" s="70">
        <f t="shared" si="4"/>
        <v>3.7400000000000003E-2</v>
      </c>
      <c r="K65" s="108">
        <v>97</v>
      </c>
      <c r="L65" s="109" t="s">
        <v>43</v>
      </c>
      <c r="M65" s="70">
        <f t="shared" si="0"/>
        <v>9.7000000000000003E-3</v>
      </c>
      <c r="N65" s="108">
        <v>78</v>
      </c>
      <c r="O65" s="109" t="s">
        <v>43</v>
      </c>
      <c r="P65" s="70">
        <f t="shared" si="1"/>
        <v>7.7999999999999996E-3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1.06</v>
      </c>
      <c r="F66" s="111">
        <v>8.5269999999999992</v>
      </c>
      <c r="G66" s="107">
        <f t="shared" si="3"/>
        <v>9.5869999999999997</v>
      </c>
      <c r="H66" s="108">
        <v>394</v>
      </c>
      <c r="I66" s="109" t="s">
        <v>43</v>
      </c>
      <c r="J66" s="70">
        <f t="shared" si="4"/>
        <v>3.9400000000000004E-2</v>
      </c>
      <c r="K66" s="108">
        <v>101</v>
      </c>
      <c r="L66" s="109" t="s">
        <v>43</v>
      </c>
      <c r="M66" s="70">
        <f t="shared" si="0"/>
        <v>1.0100000000000001E-2</v>
      </c>
      <c r="N66" s="108">
        <v>82</v>
      </c>
      <c r="O66" s="109" t="s">
        <v>43</v>
      </c>
      <c r="P66" s="70">
        <f t="shared" si="1"/>
        <v>8.2000000000000007E-3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1.133</v>
      </c>
      <c r="F67" s="111">
        <v>8.6790000000000003</v>
      </c>
      <c r="G67" s="107">
        <f t="shared" si="3"/>
        <v>9.8120000000000012</v>
      </c>
      <c r="H67" s="108">
        <v>434</v>
      </c>
      <c r="I67" s="109" t="s">
        <v>43</v>
      </c>
      <c r="J67" s="70">
        <f t="shared" si="4"/>
        <v>4.3400000000000001E-2</v>
      </c>
      <c r="K67" s="108">
        <v>110</v>
      </c>
      <c r="L67" s="109" t="s">
        <v>43</v>
      </c>
      <c r="M67" s="70">
        <f t="shared" si="0"/>
        <v>1.0999999999999999E-2</v>
      </c>
      <c r="N67" s="108">
        <v>89</v>
      </c>
      <c r="O67" s="109" t="s">
        <v>43</v>
      </c>
      <c r="P67" s="70">
        <f t="shared" si="1"/>
        <v>8.8999999999999999E-3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1.202</v>
      </c>
      <c r="F68" s="111">
        <v>8.7989999999999995</v>
      </c>
      <c r="G68" s="107">
        <f t="shared" si="3"/>
        <v>10.000999999999999</v>
      </c>
      <c r="H68" s="108">
        <v>472</v>
      </c>
      <c r="I68" s="109" t="s">
        <v>43</v>
      </c>
      <c r="J68" s="70">
        <f t="shared" si="4"/>
        <v>4.7199999999999999E-2</v>
      </c>
      <c r="K68" s="108">
        <v>118</v>
      </c>
      <c r="L68" s="109" t="s">
        <v>43</v>
      </c>
      <c r="M68" s="70">
        <f t="shared" si="0"/>
        <v>1.18E-2</v>
      </c>
      <c r="N68" s="108">
        <v>96</v>
      </c>
      <c r="O68" s="109" t="s">
        <v>43</v>
      </c>
      <c r="P68" s="70">
        <f t="shared" si="1"/>
        <v>9.6000000000000009E-3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1.2669999999999999</v>
      </c>
      <c r="F69" s="111">
        <v>8.8930000000000007</v>
      </c>
      <c r="G69" s="107">
        <f t="shared" si="3"/>
        <v>10.16</v>
      </c>
      <c r="H69" s="108">
        <v>510</v>
      </c>
      <c r="I69" s="109" t="s">
        <v>43</v>
      </c>
      <c r="J69" s="70">
        <f t="shared" si="4"/>
        <v>5.1000000000000004E-2</v>
      </c>
      <c r="K69" s="108">
        <v>126</v>
      </c>
      <c r="L69" s="109" t="s">
        <v>43</v>
      </c>
      <c r="M69" s="70">
        <f t="shared" si="0"/>
        <v>1.26E-2</v>
      </c>
      <c r="N69" s="108">
        <v>103</v>
      </c>
      <c r="O69" s="109" t="s">
        <v>43</v>
      </c>
      <c r="P69" s="70">
        <f t="shared" si="1"/>
        <v>1.03E-2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1.329</v>
      </c>
      <c r="F70" s="111">
        <v>8.9670000000000005</v>
      </c>
      <c r="G70" s="107">
        <f t="shared" si="3"/>
        <v>10.296000000000001</v>
      </c>
      <c r="H70" s="108">
        <v>548</v>
      </c>
      <c r="I70" s="109" t="s">
        <v>43</v>
      </c>
      <c r="J70" s="70">
        <f t="shared" si="4"/>
        <v>5.4800000000000001E-2</v>
      </c>
      <c r="K70" s="108">
        <v>134</v>
      </c>
      <c r="L70" s="109" t="s">
        <v>43</v>
      </c>
      <c r="M70" s="70">
        <f t="shared" si="0"/>
        <v>1.34E-2</v>
      </c>
      <c r="N70" s="108">
        <v>110</v>
      </c>
      <c r="O70" s="109" t="s">
        <v>43</v>
      </c>
      <c r="P70" s="70">
        <f t="shared" si="1"/>
        <v>1.0999999999999999E-2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1.3879999999999999</v>
      </c>
      <c r="F71" s="111">
        <v>9.0250000000000004</v>
      </c>
      <c r="G71" s="107">
        <f t="shared" si="3"/>
        <v>10.413</v>
      </c>
      <c r="H71" s="108">
        <v>585</v>
      </c>
      <c r="I71" s="109" t="s">
        <v>43</v>
      </c>
      <c r="J71" s="70">
        <f t="shared" si="4"/>
        <v>5.8499999999999996E-2</v>
      </c>
      <c r="K71" s="108">
        <v>142</v>
      </c>
      <c r="L71" s="109" t="s">
        <v>43</v>
      </c>
      <c r="M71" s="70">
        <f t="shared" si="0"/>
        <v>1.4199999999999999E-2</v>
      </c>
      <c r="N71" s="108">
        <v>116</v>
      </c>
      <c r="O71" s="109" t="s">
        <v>43</v>
      </c>
      <c r="P71" s="70">
        <f t="shared" si="1"/>
        <v>1.1600000000000001E-2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1.444</v>
      </c>
      <c r="F72" s="111">
        <v>9.0690000000000008</v>
      </c>
      <c r="G72" s="107">
        <f t="shared" si="3"/>
        <v>10.513000000000002</v>
      </c>
      <c r="H72" s="108">
        <v>622</v>
      </c>
      <c r="I72" s="109" t="s">
        <v>43</v>
      </c>
      <c r="J72" s="70">
        <f t="shared" si="4"/>
        <v>6.2199999999999998E-2</v>
      </c>
      <c r="K72" s="108">
        <v>149</v>
      </c>
      <c r="L72" s="109" t="s">
        <v>43</v>
      </c>
      <c r="M72" s="70">
        <f t="shared" si="0"/>
        <v>1.49E-2</v>
      </c>
      <c r="N72" s="108">
        <v>122</v>
      </c>
      <c r="O72" s="109" t="s">
        <v>43</v>
      </c>
      <c r="P72" s="70">
        <f t="shared" si="1"/>
        <v>1.2199999999999999E-2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1.4990000000000001</v>
      </c>
      <c r="F73" s="111">
        <v>9.1029999999999998</v>
      </c>
      <c r="G73" s="107">
        <f t="shared" si="3"/>
        <v>10.602</v>
      </c>
      <c r="H73" s="108">
        <v>658</v>
      </c>
      <c r="I73" s="109" t="s">
        <v>43</v>
      </c>
      <c r="J73" s="70">
        <f t="shared" si="4"/>
        <v>6.5799999999999997E-2</v>
      </c>
      <c r="K73" s="108">
        <v>156</v>
      </c>
      <c r="L73" s="109" t="s">
        <v>43</v>
      </c>
      <c r="M73" s="70">
        <f t="shared" si="0"/>
        <v>1.5599999999999999E-2</v>
      </c>
      <c r="N73" s="108">
        <v>129</v>
      </c>
      <c r="O73" s="109" t="s">
        <v>43</v>
      </c>
      <c r="P73" s="70">
        <f t="shared" si="1"/>
        <v>1.29E-2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1.5509999999999999</v>
      </c>
      <c r="F74" s="111">
        <v>9.1270000000000007</v>
      </c>
      <c r="G74" s="107">
        <f t="shared" si="3"/>
        <v>10.678000000000001</v>
      </c>
      <c r="H74" s="108">
        <v>695</v>
      </c>
      <c r="I74" s="109" t="s">
        <v>43</v>
      </c>
      <c r="J74" s="70">
        <f t="shared" si="4"/>
        <v>6.9499999999999992E-2</v>
      </c>
      <c r="K74" s="108">
        <v>164</v>
      </c>
      <c r="L74" s="109" t="s">
        <v>43</v>
      </c>
      <c r="M74" s="70">
        <f t="shared" si="0"/>
        <v>1.6400000000000001E-2</v>
      </c>
      <c r="N74" s="108">
        <v>135</v>
      </c>
      <c r="O74" s="109" t="s">
        <v>43</v>
      </c>
      <c r="P74" s="70">
        <f t="shared" si="1"/>
        <v>1.3500000000000002E-2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1.6020000000000001</v>
      </c>
      <c r="F75" s="111">
        <v>9.1440000000000001</v>
      </c>
      <c r="G75" s="107">
        <f t="shared" si="3"/>
        <v>10.746</v>
      </c>
      <c r="H75" s="108">
        <v>731</v>
      </c>
      <c r="I75" s="109" t="s">
        <v>43</v>
      </c>
      <c r="J75" s="70">
        <f t="shared" si="4"/>
        <v>7.3099999999999998E-2</v>
      </c>
      <c r="K75" s="108">
        <v>171</v>
      </c>
      <c r="L75" s="109" t="s">
        <v>43</v>
      </c>
      <c r="M75" s="70">
        <f t="shared" si="0"/>
        <v>1.7100000000000001E-2</v>
      </c>
      <c r="N75" s="108">
        <v>141</v>
      </c>
      <c r="O75" s="109" t="s">
        <v>43</v>
      </c>
      <c r="P75" s="70">
        <f t="shared" si="1"/>
        <v>1.4099999999999998E-2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1.6519999999999999</v>
      </c>
      <c r="F76" s="111">
        <v>9.1539999999999999</v>
      </c>
      <c r="G76" s="107">
        <f t="shared" si="3"/>
        <v>10.805999999999999</v>
      </c>
      <c r="H76" s="108">
        <v>767</v>
      </c>
      <c r="I76" s="109" t="s">
        <v>43</v>
      </c>
      <c r="J76" s="70">
        <f t="shared" si="4"/>
        <v>7.6700000000000004E-2</v>
      </c>
      <c r="K76" s="108">
        <v>178</v>
      </c>
      <c r="L76" s="109" t="s">
        <v>43</v>
      </c>
      <c r="M76" s="70">
        <f t="shared" si="0"/>
        <v>1.78E-2</v>
      </c>
      <c r="N76" s="108">
        <v>147</v>
      </c>
      <c r="O76" s="109" t="s">
        <v>43</v>
      </c>
      <c r="P76" s="70">
        <f t="shared" si="1"/>
        <v>1.47E-2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1.6990000000000001</v>
      </c>
      <c r="F77" s="111">
        <v>9.1590000000000007</v>
      </c>
      <c r="G77" s="107">
        <f t="shared" si="3"/>
        <v>10.858000000000001</v>
      </c>
      <c r="H77" s="108">
        <v>803</v>
      </c>
      <c r="I77" s="109" t="s">
        <v>43</v>
      </c>
      <c r="J77" s="70">
        <f t="shared" si="4"/>
        <v>8.030000000000001E-2</v>
      </c>
      <c r="K77" s="108">
        <v>185</v>
      </c>
      <c r="L77" s="109" t="s">
        <v>43</v>
      </c>
      <c r="M77" s="70">
        <f t="shared" si="0"/>
        <v>1.8499999999999999E-2</v>
      </c>
      <c r="N77" s="108">
        <v>153</v>
      </c>
      <c r="O77" s="109" t="s">
        <v>43</v>
      </c>
      <c r="P77" s="70">
        <f t="shared" si="1"/>
        <v>1.5299999999999999E-2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1.7909999999999999</v>
      </c>
      <c r="F78" s="111">
        <v>9.1539999999999999</v>
      </c>
      <c r="G78" s="107">
        <f t="shared" si="3"/>
        <v>10.945</v>
      </c>
      <c r="H78" s="108">
        <v>874</v>
      </c>
      <c r="I78" s="109" t="s">
        <v>43</v>
      </c>
      <c r="J78" s="70">
        <f t="shared" si="4"/>
        <v>8.7400000000000005E-2</v>
      </c>
      <c r="K78" s="108">
        <v>199</v>
      </c>
      <c r="L78" s="109" t="s">
        <v>43</v>
      </c>
      <c r="M78" s="70">
        <f t="shared" si="0"/>
        <v>1.9900000000000001E-2</v>
      </c>
      <c r="N78" s="108">
        <v>165</v>
      </c>
      <c r="O78" s="109" t="s">
        <v>43</v>
      </c>
      <c r="P78" s="70">
        <f t="shared" si="1"/>
        <v>1.6500000000000001E-2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1.9</v>
      </c>
      <c r="F79" s="111">
        <v>9.1289999999999996</v>
      </c>
      <c r="G79" s="107">
        <f t="shared" si="3"/>
        <v>11.029</v>
      </c>
      <c r="H79" s="108">
        <v>963</v>
      </c>
      <c r="I79" s="109" t="s">
        <v>43</v>
      </c>
      <c r="J79" s="70">
        <f t="shared" si="4"/>
        <v>9.6299999999999997E-2</v>
      </c>
      <c r="K79" s="108">
        <v>216</v>
      </c>
      <c r="L79" s="109" t="s">
        <v>43</v>
      </c>
      <c r="M79" s="70">
        <f t="shared" si="0"/>
        <v>2.1600000000000001E-2</v>
      </c>
      <c r="N79" s="108">
        <v>179</v>
      </c>
      <c r="O79" s="109" t="s">
        <v>43</v>
      </c>
      <c r="P79" s="70">
        <f t="shared" si="1"/>
        <v>1.7899999999999999E-2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2.0030000000000001</v>
      </c>
      <c r="F80" s="111">
        <v>9.0869999999999997</v>
      </c>
      <c r="G80" s="107">
        <f t="shared" si="3"/>
        <v>11.09</v>
      </c>
      <c r="H80" s="108">
        <v>1052</v>
      </c>
      <c r="I80" s="109" t="s">
        <v>43</v>
      </c>
      <c r="J80" s="70">
        <f t="shared" si="4"/>
        <v>0.1052</v>
      </c>
      <c r="K80" s="108">
        <v>233</v>
      </c>
      <c r="L80" s="109" t="s">
        <v>43</v>
      </c>
      <c r="M80" s="70">
        <f t="shared" si="0"/>
        <v>2.3300000000000001E-2</v>
      </c>
      <c r="N80" s="108">
        <v>193</v>
      </c>
      <c r="O80" s="109" t="s">
        <v>43</v>
      </c>
      <c r="P80" s="70">
        <f t="shared" si="1"/>
        <v>1.9300000000000001E-2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2.133</v>
      </c>
      <c r="F81" s="111">
        <v>9.0340000000000007</v>
      </c>
      <c r="G81" s="107">
        <f t="shared" si="3"/>
        <v>11.167000000000002</v>
      </c>
      <c r="H81" s="108">
        <v>1140</v>
      </c>
      <c r="I81" s="109" t="s">
        <v>43</v>
      </c>
      <c r="J81" s="70">
        <f t="shared" si="4"/>
        <v>0.11399999999999999</v>
      </c>
      <c r="K81" s="108">
        <v>250</v>
      </c>
      <c r="L81" s="109" t="s">
        <v>43</v>
      </c>
      <c r="M81" s="70">
        <f t="shared" si="0"/>
        <v>2.5000000000000001E-2</v>
      </c>
      <c r="N81" s="108">
        <v>207</v>
      </c>
      <c r="O81" s="109" t="s">
        <v>43</v>
      </c>
      <c r="P81" s="70">
        <f t="shared" si="1"/>
        <v>2.07E-2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2.2610000000000001</v>
      </c>
      <c r="F82" s="111">
        <v>8.9730000000000008</v>
      </c>
      <c r="G82" s="107">
        <f t="shared" si="3"/>
        <v>11.234000000000002</v>
      </c>
      <c r="H82" s="108">
        <v>1227</v>
      </c>
      <c r="I82" s="109" t="s">
        <v>43</v>
      </c>
      <c r="J82" s="70">
        <f t="shared" si="4"/>
        <v>0.1227</v>
      </c>
      <c r="K82" s="108">
        <v>266</v>
      </c>
      <c r="L82" s="109" t="s">
        <v>43</v>
      </c>
      <c r="M82" s="70">
        <f t="shared" si="0"/>
        <v>2.6600000000000002E-2</v>
      </c>
      <c r="N82" s="108">
        <v>221</v>
      </c>
      <c r="O82" s="109" t="s">
        <v>43</v>
      </c>
      <c r="P82" s="70">
        <f t="shared" si="1"/>
        <v>2.2100000000000002E-2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2.3719999999999999</v>
      </c>
      <c r="F83" s="111">
        <v>8.9060000000000006</v>
      </c>
      <c r="G83" s="107">
        <f t="shared" si="3"/>
        <v>11.278</v>
      </c>
      <c r="H83" s="108">
        <v>1315</v>
      </c>
      <c r="I83" s="109" t="s">
        <v>43</v>
      </c>
      <c r="J83" s="70">
        <f t="shared" si="4"/>
        <v>0.13150000000000001</v>
      </c>
      <c r="K83" s="108">
        <v>282</v>
      </c>
      <c r="L83" s="109" t="s">
        <v>43</v>
      </c>
      <c r="M83" s="70">
        <f t="shared" si="0"/>
        <v>2.8199999999999996E-2</v>
      </c>
      <c r="N83" s="108">
        <v>234</v>
      </c>
      <c r="O83" s="109" t="s">
        <v>43</v>
      </c>
      <c r="P83" s="70">
        <f t="shared" si="1"/>
        <v>2.3400000000000001E-2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2.468</v>
      </c>
      <c r="F84" s="111">
        <v>8.8350000000000009</v>
      </c>
      <c r="G84" s="107">
        <f t="shared" si="3"/>
        <v>11.303000000000001</v>
      </c>
      <c r="H84" s="108">
        <v>1402</v>
      </c>
      <c r="I84" s="109" t="s">
        <v>43</v>
      </c>
      <c r="J84" s="70">
        <f t="shared" si="4"/>
        <v>0.14019999999999999</v>
      </c>
      <c r="K84" s="108">
        <v>298</v>
      </c>
      <c r="L84" s="109" t="s">
        <v>43</v>
      </c>
      <c r="M84" s="70">
        <f t="shared" ref="M84:M147" si="5">K84/1000/10</f>
        <v>2.98E-2</v>
      </c>
      <c r="N84" s="108">
        <v>248</v>
      </c>
      <c r="O84" s="109" t="s">
        <v>43</v>
      </c>
      <c r="P84" s="70">
        <f t="shared" ref="P84:P147" si="6">N84/1000/10</f>
        <v>2.4799999999999999E-2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2.5510000000000002</v>
      </c>
      <c r="F85" s="111">
        <v>8.7609999999999992</v>
      </c>
      <c r="G85" s="107">
        <f t="shared" ref="G85:G148" si="8">E85+F85</f>
        <v>11.311999999999999</v>
      </c>
      <c r="H85" s="108">
        <v>1490</v>
      </c>
      <c r="I85" s="109" t="s">
        <v>43</v>
      </c>
      <c r="J85" s="70">
        <f t="shared" ref="J85:J106" si="9">H85/1000/10</f>
        <v>0.14899999999999999</v>
      </c>
      <c r="K85" s="108">
        <v>313</v>
      </c>
      <c r="L85" s="109" t="s">
        <v>43</v>
      </c>
      <c r="M85" s="70">
        <f t="shared" si="5"/>
        <v>3.1300000000000001E-2</v>
      </c>
      <c r="N85" s="108">
        <v>261</v>
      </c>
      <c r="O85" s="109" t="s">
        <v>43</v>
      </c>
      <c r="P85" s="70">
        <f t="shared" si="6"/>
        <v>2.6100000000000002E-2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2.6240000000000001</v>
      </c>
      <c r="F86" s="111">
        <v>8.6850000000000005</v>
      </c>
      <c r="G86" s="107">
        <f t="shared" si="8"/>
        <v>11.309000000000001</v>
      </c>
      <c r="H86" s="108">
        <v>1577</v>
      </c>
      <c r="I86" s="109" t="s">
        <v>43</v>
      </c>
      <c r="J86" s="70">
        <f t="shared" si="9"/>
        <v>0.15770000000000001</v>
      </c>
      <c r="K86" s="108">
        <v>328</v>
      </c>
      <c r="L86" s="109" t="s">
        <v>43</v>
      </c>
      <c r="M86" s="70">
        <f t="shared" si="5"/>
        <v>3.2800000000000003E-2</v>
      </c>
      <c r="N86" s="108">
        <v>274</v>
      </c>
      <c r="O86" s="109" t="s">
        <v>43</v>
      </c>
      <c r="P86" s="70">
        <f t="shared" si="6"/>
        <v>2.7400000000000001E-2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2.7480000000000002</v>
      </c>
      <c r="F87" s="111">
        <v>8.5299999999999994</v>
      </c>
      <c r="G87" s="107">
        <f t="shared" si="8"/>
        <v>11.277999999999999</v>
      </c>
      <c r="H87" s="108">
        <v>1753</v>
      </c>
      <c r="I87" s="109" t="s">
        <v>43</v>
      </c>
      <c r="J87" s="70">
        <f t="shared" si="9"/>
        <v>0.17529999999999998</v>
      </c>
      <c r="K87" s="108">
        <v>359</v>
      </c>
      <c r="L87" s="109" t="s">
        <v>43</v>
      </c>
      <c r="M87" s="70">
        <f t="shared" si="5"/>
        <v>3.5900000000000001E-2</v>
      </c>
      <c r="N87" s="108">
        <v>300</v>
      </c>
      <c r="O87" s="109" t="s">
        <v>43</v>
      </c>
      <c r="P87" s="70">
        <f t="shared" si="6"/>
        <v>0.03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2.8540000000000001</v>
      </c>
      <c r="F88" s="111">
        <v>8.3740000000000006</v>
      </c>
      <c r="G88" s="107">
        <f t="shared" si="8"/>
        <v>11.228000000000002</v>
      </c>
      <c r="H88" s="108">
        <v>1930</v>
      </c>
      <c r="I88" s="109" t="s">
        <v>43</v>
      </c>
      <c r="J88" s="70">
        <f t="shared" si="9"/>
        <v>0.193</v>
      </c>
      <c r="K88" s="108">
        <v>389</v>
      </c>
      <c r="L88" s="109" t="s">
        <v>43</v>
      </c>
      <c r="M88" s="70">
        <f t="shared" si="5"/>
        <v>3.8900000000000004E-2</v>
      </c>
      <c r="N88" s="108">
        <v>325</v>
      </c>
      <c r="O88" s="109" t="s">
        <v>43</v>
      </c>
      <c r="P88" s="70">
        <f t="shared" si="6"/>
        <v>3.2500000000000001E-2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2.9510000000000001</v>
      </c>
      <c r="F89" s="111">
        <v>8.2189999999999994</v>
      </c>
      <c r="G89" s="107">
        <f t="shared" si="8"/>
        <v>11.17</v>
      </c>
      <c r="H89" s="108">
        <v>2108</v>
      </c>
      <c r="I89" s="109" t="s">
        <v>43</v>
      </c>
      <c r="J89" s="70">
        <f t="shared" si="9"/>
        <v>0.21080000000000002</v>
      </c>
      <c r="K89" s="108">
        <v>419</v>
      </c>
      <c r="L89" s="109" t="s">
        <v>43</v>
      </c>
      <c r="M89" s="70">
        <f t="shared" si="5"/>
        <v>4.19E-2</v>
      </c>
      <c r="N89" s="108">
        <v>351</v>
      </c>
      <c r="O89" s="109" t="s">
        <v>43</v>
      </c>
      <c r="P89" s="70">
        <f t="shared" si="6"/>
        <v>3.5099999999999999E-2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3.0409999999999999</v>
      </c>
      <c r="F90" s="111">
        <v>8.0679999999999996</v>
      </c>
      <c r="G90" s="107">
        <f t="shared" si="8"/>
        <v>11.109</v>
      </c>
      <c r="H90" s="108">
        <v>2287</v>
      </c>
      <c r="I90" s="109" t="s">
        <v>43</v>
      </c>
      <c r="J90" s="70">
        <f t="shared" si="9"/>
        <v>0.22869999999999999</v>
      </c>
      <c r="K90" s="108">
        <v>449</v>
      </c>
      <c r="L90" s="109" t="s">
        <v>43</v>
      </c>
      <c r="M90" s="70">
        <f t="shared" si="5"/>
        <v>4.4900000000000002E-2</v>
      </c>
      <c r="N90" s="108">
        <v>376</v>
      </c>
      <c r="O90" s="109" t="s">
        <v>43</v>
      </c>
      <c r="P90" s="70">
        <f t="shared" si="6"/>
        <v>3.7600000000000001E-2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3.1269999999999998</v>
      </c>
      <c r="F91" s="111">
        <v>7.92</v>
      </c>
      <c r="G91" s="107">
        <f t="shared" si="8"/>
        <v>11.047000000000001</v>
      </c>
      <c r="H91" s="108">
        <v>2468</v>
      </c>
      <c r="I91" s="109" t="s">
        <v>43</v>
      </c>
      <c r="J91" s="70">
        <f t="shared" si="9"/>
        <v>0.24679999999999999</v>
      </c>
      <c r="K91" s="108">
        <v>478</v>
      </c>
      <c r="L91" s="109" t="s">
        <v>43</v>
      </c>
      <c r="M91" s="70">
        <f t="shared" si="5"/>
        <v>4.7799999999999995E-2</v>
      </c>
      <c r="N91" s="108">
        <v>401</v>
      </c>
      <c r="O91" s="109" t="s">
        <v>43</v>
      </c>
      <c r="P91" s="70">
        <f t="shared" si="6"/>
        <v>4.0100000000000004E-2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3.21</v>
      </c>
      <c r="F92" s="111">
        <v>7.7770000000000001</v>
      </c>
      <c r="G92" s="107">
        <f t="shared" si="8"/>
        <v>10.987</v>
      </c>
      <c r="H92" s="108">
        <v>2650</v>
      </c>
      <c r="I92" s="109" t="s">
        <v>43</v>
      </c>
      <c r="J92" s="70">
        <f t="shared" si="9"/>
        <v>0.26500000000000001</v>
      </c>
      <c r="K92" s="108">
        <v>507</v>
      </c>
      <c r="L92" s="109" t="s">
        <v>43</v>
      </c>
      <c r="M92" s="70">
        <f t="shared" si="5"/>
        <v>5.0700000000000002E-2</v>
      </c>
      <c r="N92" s="108">
        <v>426</v>
      </c>
      <c r="O92" s="109" t="s">
        <v>43</v>
      </c>
      <c r="P92" s="70">
        <f t="shared" si="6"/>
        <v>4.2599999999999999E-2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3.37</v>
      </c>
      <c r="F93" s="111">
        <v>7.5039999999999996</v>
      </c>
      <c r="G93" s="107">
        <f t="shared" si="8"/>
        <v>10.873999999999999</v>
      </c>
      <c r="H93" s="108">
        <v>3018</v>
      </c>
      <c r="I93" s="109" t="s">
        <v>43</v>
      </c>
      <c r="J93" s="70">
        <f t="shared" si="9"/>
        <v>0.30179999999999996</v>
      </c>
      <c r="K93" s="108">
        <v>565</v>
      </c>
      <c r="L93" s="109" t="s">
        <v>43</v>
      </c>
      <c r="M93" s="70">
        <f t="shared" si="5"/>
        <v>5.6499999999999995E-2</v>
      </c>
      <c r="N93" s="108">
        <v>476</v>
      </c>
      <c r="O93" s="109" t="s">
        <v>43</v>
      </c>
      <c r="P93" s="70">
        <f t="shared" si="6"/>
        <v>4.7599999999999996E-2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3.5270000000000001</v>
      </c>
      <c r="F94" s="111">
        <v>7.25</v>
      </c>
      <c r="G94" s="107">
        <f t="shared" si="8"/>
        <v>10.777000000000001</v>
      </c>
      <c r="H94" s="108">
        <v>3390</v>
      </c>
      <c r="I94" s="109" t="s">
        <v>43</v>
      </c>
      <c r="J94" s="70">
        <f t="shared" si="9"/>
        <v>0.33900000000000002</v>
      </c>
      <c r="K94" s="108">
        <v>622</v>
      </c>
      <c r="L94" s="109" t="s">
        <v>43</v>
      </c>
      <c r="M94" s="70">
        <f t="shared" si="5"/>
        <v>6.2199999999999998E-2</v>
      </c>
      <c r="N94" s="108">
        <v>526</v>
      </c>
      <c r="O94" s="109" t="s">
        <v>43</v>
      </c>
      <c r="P94" s="70">
        <f t="shared" si="6"/>
        <v>5.2600000000000001E-2</v>
      </c>
    </row>
    <row r="95" spans="2:16">
      <c r="B95" s="108">
        <v>1</v>
      </c>
      <c r="C95" s="118" t="s">
        <v>44</v>
      </c>
      <c r="D95" s="70">
        <f t="shared" ref="D95:D157" si="10">B95/$C$5</f>
        <v>7.7519379844961239E-3</v>
      </c>
      <c r="E95" s="110">
        <v>3.6840000000000002</v>
      </c>
      <c r="F95" s="111">
        <v>7.0129999999999999</v>
      </c>
      <c r="G95" s="107">
        <f t="shared" si="8"/>
        <v>10.696999999999999</v>
      </c>
      <c r="H95" s="108">
        <v>3766</v>
      </c>
      <c r="I95" s="109" t="s">
        <v>43</v>
      </c>
      <c r="J95" s="70">
        <f t="shared" si="9"/>
        <v>0.37659999999999999</v>
      </c>
      <c r="K95" s="108">
        <v>678</v>
      </c>
      <c r="L95" s="109" t="s">
        <v>43</v>
      </c>
      <c r="M95" s="70">
        <f t="shared" si="5"/>
        <v>6.7799999999999999E-2</v>
      </c>
      <c r="N95" s="108">
        <v>575</v>
      </c>
      <c r="O95" s="109" t="s">
        <v>43</v>
      </c>
      <c r="P95" s="70">
        <f t="shared" si="6"/>
        <v>5.7499999999999996E-2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3.8420000000000001</v>
      </c>
      <c r="F96" s="111">
        <v>6.7930000000000001</v>
      </c>
      <c r="G96" s="107">
        <f t="shared" si="8"/>
        <v>10.635</v>
      </c>
      <c r="H96" s="108">
        <v>4146</v>
      </c>
      <c r="I96" s="109" t="s">
        <v>43</v>
      </c>
      <c r="J96" s="70">
        <f t="shared" si="9"/>
        <v>0.41459999999999997</v>
      </c>
      <c r="K96" s="108">
        <v>733</v>
      </c>
      <c r="L96" s="109" t="s">
        <v>43</v>
      </c>
      <c r="M96" s="70">
        <f t="shared" si="5"/>
        <v>7.3300000000000004E-2</v>
      </c>
      <c r="N96" s="108">
        <v>625</v>
      </c>
      <c r="O96" s="109" t="s">
        <v>43</v>
      </c>
      <c r="P96" s="70">
        <f t="shared" si="6"/>
        <v>6.25E-2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4.0019999999999998</v>
      </c>
      <c r="F97" s="111">
        <v>6.5880000000000001</v>
      </c>
      <c r="G97" s="107">
        <f t="shared" si="8"/>
        <v>10.59</v>
      </c>
      <c r="H97" s="108">
        <v>4528</v>
      </c>
      <c r="I97" s="109" t="s">
        <v>43</v>
      </c>
      <c r="J97" s="70">
        <f t="shared" si="9"/>
        <v>0.45279999999999998</v>
      </c>
      <c r="K97" s="108">
        <v>786</v>
      </c>
      <c r="L97" s="109" t="s">
        <v>43</v>
      </c>
      <c r="M97" s="70">
        <f t="shared" si="5"/>
        <v>7.8600000000000003E-2</v>
      </c>
      <c r="N97" s="108">
        <v>674</v>
      </c>
      <c r="O97" s="109" t="s">
        <v>43</v>
      </c>
      <c r="P97" s="70">
        <f t="shared" si="6"/>
        <v>6.7400000000000002E-2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4.165</v>
      </c>
      <c r="F98" s="111">
        <v>6.3970000000000002</v>
      </c>
      <c r="G98" s="107">
        <f t="shared" si="8"/>
        <v>10.562000000000001</v>
      </c>
      <c r="H98" s="108">
        <v>4912</v>
      </c>
      <c r="I98" s="109" t="s">
        <v>43</v>
      </c>
      <c r="J98" s="70">
        <f t="shared" si="9"/>
        <v>0.49119999999999997</v>
      </c>
      <c r="K98" s="108">
        <v>839</v>
      </c>
      <c r="L98" s="109" t="s">
        <v>43</v>
      </c>
      <c r="M98" s="70">
        <f t="shared" si="5"/>
        <v>8.3900000000000002E-2</v>
      </c>
      <c r="N98" s="108">
        <v>723</v>
      </c>
      <c r="O98" s="109" t="s">
        <v>43</v>
      </c>
      <c r="P98" s="70">
        <f t="shared" si="6"/>
        <v>7.2300000000000003E-2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4.33</v>
      </c>
      <c r="F99" s="111">
        <v>6.2169999999999996</v>
      </c>
      <c r="G99" s="107">
        <f t="shared" si="8"/>
        <v>10.547000000000001</v>
      </c>
      <c r="H99" s="108">
        <v>5298</v>
      </c>
      <c r="I99" s="109" t="s">
        <v>43</v>
      </c>
      <c r="J99" s="70">
        <f t="shared" si="9"/>
        <v>0.52980000000000005</v>
      </c>
      <c r="K99" s="108">
        <v>890</v>
      </c>
      <c r="L99" s="109" t="s">
        <v>43</v>
      </c>
      <c r="M99" s="70">
        <f t="shared" si="5"/>
        <v>8.8999999999999996E-2</v>
      </c>
      <c r="N99" s="108">
        <v>772</v>
      </c>
      <c r="O99" s="109" t="s">
        <v>43</v>
      </c>
      <c r="P99" s="70">
        <f t="shared" si="6"/>
        <v>7.7200000000000005E-2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4.4969999999999999</v>
      </c>
      <c r="F100" s="111">
        <v>6.05</v>
      </c>
      <c r="G100" s="107">
        <f t="shared" si="8"/>
        <v>10.547000000000001</v>
      </c>
      <c r="H100" s="108">
        <v>5684</v>
      </c>
      <c r="I100" s="109" t="s">
        <v>43</v>
      </c>
      <c r="J100" s="70">
        <f t="shared" si="9"/>
        <v>0.56840000000000002</v>
      </c>
      <c r="K100" s="108">
        <v>940</v>
      </c>
      <c r="L100" s="109" t="s">
        <v>43</v>
      </c>
      <c r="M100" s="70">
        <f t="shared" si="5"/>
        <v>9.4E-2</v>
      </c>
      <c r="N100" s="108">
        <v>820</v>
      </c>
      <c r="O100" s="109" t="s">
        <v>43</v>
      </c>
      <c r="P100" s="70">
        <f t="shared" si="6"/>
        <v>8.199999999999999E-2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4.6660000000000004</v>
      </c>
      <c r="F101" s="111">
        <v>5.8920000000000003</v>
      </c>
      <c r="G101" s="107">
        <f t="shared" si="8"/>
        <v>10.558</v>
      </c>
      <c r="H101" s="108">
        <v>6071</v>
      </c>
      <c r="I101" s="109" t="s">
        <v>43</v>
      </c>
      <c r="J101" s="70">
        <f t="shared" si="9"/>
        <v>0.60709999999999997</v>
      </c>
      <c r="K101" s="108">
        <v>989</v>
      </c>
      <c r="L101" s="109" t="s">
        <v>43</v>
      </c>
      <c r="M101" s="70">
        <f t="shared" si="5"/>
        <v>9.8900000000000002E-2</v>
      </c>
      <c r="N101" s="108">
        <v>868</v>
      </c>
      <c r="O101" s="109" t="s">
        <v>43</v>
      </c>
      <c r="P101" s="70">
        <f t="shared" si="6"/>
        <v>8.6800000000000002E-2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4.8360000000000003</v>
      </c>
      <c r="F102" s="111">
        <v>5.7439999999999998</v>
      </c>
      <c r="G102" s="107">
        <f t="shared" si="8"/>
        <v>10.58</v>
      </c>
      <c r="H102" s="108">
        <v>6458</v>
      </c>
      <c r="I102" s="109" t="s">
        <v>43</v>
      </c>
      <c r="J102" s="70">
        <f t="shared" si="9"/>
        <v>0.64580000000000004</v>
      </c>
      <c r="K102" s="108">
        <v>1037</v>
      </c>
      <c r="L102" s="109" t="s">
        <v>43</v>
      </c>
      <c r="M102" s="70">
        <f t="shared" si="5"/>
        <v>0.10369999999999999</v>
      </c>
      <c r="N102" s="108">
        <v>916</v>
      </c>
      <c r="O102" s="109" t="s">
        <v>43</v>
      </c>
      <c r="P102" s="70">
        <f t="shared" si="6"/>
        <v>9.1600000000000001E-2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5.0069999999999997</v>
      </c>
      <c r="F103" s="111">
        <v>5.6040000000000001</v>
      </c>
      <c r="G103" s="107">
        <f t="shared" si="8"/>
        <v>10.611000000000001</v>
      </c>
      <c r="H103" s="108">
        <v>6844</v>
      </c>
      <c r="I103" s="109" t="s">
        <v>43</v>
      </c>
      <c r="J103" s="70">
        <f t="shared" si="9"/>
        <v>0.68440000000000001</v>
      </c>
      <c r="K103" s="108">
        <v>1083</v>
      </c>
      <c r="L103" s="109" t="s">
        <v>43</v>
      </c>
      <c r="M103" s="70">
        <f t="shared" si="5"/>
        <v>0.10829999999999999</v>
      </c>
      <c r="N103" s="108">
        <v>963</v>
      </c>
      <c r="O103" s="109" t="s">
        <v>43</v>
      </c>
      <c r="P103" s="70">
        <f t="shared" si="6"/>
        <v>9.6299999999999997E-2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5.35</v>
      </c>
      <c r="F104" s="111">
        <v>5.3479999999999999</v>
      </c>
      <c r="G104" s="107">
        <f t="shared" si="8"/>
        <v>10.698</v>
      </c>
      <c r="H104" s="108">
        <v>7613</v>
      </c>
      <c r="I104" s="109" t="s">
        <v>43</v>
      </c>
      <c r="J104" s="70">
        <f t="shared" si="9"/>
        <v>0.76130000000000009</v>
      </c>
      <c r="K104" s="108">
        <v>1175</v>
      </c>
      <c r="L104" s="109" t="s">
        <v>43</v>
      </c>
      <c r="M104" s="70">
        <f t="shared" si="5"/>
        <v>0.11750000000000001</v>
      </c>
      <c r="N104" s="108">
        <v>1055</v>
      </c>
      <c r="O104" s="109" t="s">
        <v>43</v>
      </c>
      <c r="P104" s="70">
        <f t="shared" si="6"/>
        <v>0.1055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5.7759999999999998</v>
      </c>
      <c r="F105" s="111">
        <v>5.0629999999999997</v>
      </c>
      <c r="G105" s="107">
        <f t="shared" si="8"/>
        <v>10.838999999999999</v>
      </c>
      <c r="H105" s="108">
        <v>8567</v>
      </c>
      <c r="I105" s="109" t="s">
        <v>43</v>
      </c>
      <c r="J105" s="70">
        <f t="shared" si="9"/>
        <v>0.85670000000000002</v>
      </c>
      <c r="K105" s="108">
        <v>1284</v>
      </c>
      <c r="L105" s="109" t="s">
        <v>43</v>
      </c>
      <c r="M105" s="70">
        <f t="shared" si="5"/>
        <v>0.12840000000000001</v>
      </c>
      <c r="N105" s="108">
        <v>1168</v>
      </c>
      <c r="O105" s="109" t="s">
        <v>43</v>
      </c>
      <c r="P105" s="70">
        <f t="shared" si="6"/>
        <v>0.11679999999999999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6.1989999999999998</v>
      </c>
      <c r="F106" s="111">
        <v>4.8120000000000003</v>
      </c>
      <c r="G106" s="107">
        <f t="shared" si="8"/>
        <v>11.010999999999999</v>
      </c>
      <c r="H106" s="108">
        <v>9509</v>
      </c>
      <c r="I106" s="109" t="s">
        <v>43</v>
      </c>
      <c r="J106" s="70">
        <f t="shared" si="9"/>
        <v>0.95090000000000008</v>
      </c>
      <c r="K106" s="108">
        <v>1386</v>
      </c>
      <c r="L106" s="109" t="s">
        <v>43</v>
      </c>
      <c r="M106" s="70">
        <f t="shared" si="5"/>
        <v>0.1386</v>
      </c>
      <c r="N106" s="108">
        <v>1278</v>
      </c>
      <c r="O106" s="109" t="s">
        <v>43</v>
      </c>
      <c r="P106" s="70">
        <f t="shared" si="6"/>
        <v>0.1278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6.6130000000000004</v>
      </c>
      <c r="F107" s="111">
        <v>4.5890000000000004</v>
      </c>
      <c r="G107" s="107">
        <f t="shared" si="8"/>
        <v>11.202000000000002</v>
      </c>
      <c r="H107" s="108">
        <v>1.04</v>
      </c>
      <c r="I107" s="118" t="s">
        <v>45</v>
      </c>
      <c r="J107" s="71">
        <f t="shared" ref="J107:J169" si="11">H107</f>
        <v>1.04</v>
      </c>
      <c r="K107" s="108">
        <v>1481</v>
      </c>
      <c r="L107" s="109" t="s">
        <v>43</v>
      </c>
      <c r="M107" s="70">
        <f t="shared" si="5"/>
        <v>0.14810000000000001</v>
      </c>
      <c r="N107" s="108">
        <v>1383</v>
      </c>
      <c r="O107" s="109" t="s">
        <v>43</v>
      </c>
      <c r="P107" s="70">
        <f t="shared" si="6"/>
        <v>0.13830000000000001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7.0179999999999998</v>
      </c>
      <c r="F108" s="111">
        <v>4.3890000000000002</v>
      </c>
      <c r="G108" s="107">
        <f t="shared" si="8"/>
        <v>11.407</v>
      </c>
      <c r="H108" s="108">
        <v>1.1399999999999999</v>
      </c>
      <c r="I108" s="109" t="s">
        <v>45</v>
      </c>
      <c r="J108" s="71">
        <f t="shared" si="11"/>
        <v>1.1399999999999999</v>
      </c>
      <c r="K108" s="108">
        <v>1569</v>
      </c>
      <c r="L108" s="109" t="s">
        <v>43</v>
      </c>
      <c r="M108" s="70">
        <f t="shared" si="5"/>
        <v>0.15689999999999998</v>
      </c>
      <c r="N108" s="108">
        <v>1485</v>
      </c>
      <c r="O108" s="109" t="s">
        <v>43</v>
      </c>
      <c r="P108" s="70">
        <f t="shared" si="6"/>
        <v>0.14850000000000002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7.4119999999999999</v>
      </c>
      <c r="F109" s="111">
        <v>4.2080000000000002</v>
      </c>
      <c r="G109" s="107">
        <f t="shared" si="8"/>
        <v>11.620000000000001</v>
      </c>
      <c r="H109" s="108">
        <v>1.23</v>
      </c>
      <c r="I109" s="109" t="s">
        <v>45</v>
      </c>
      <c r="J109" s="71">
        <f t="shared" si="11"/>
        <v>1.23</v>
      </c>
      <c r="K109" s="108">
        <v>1653</v>
      </c>
      <c r="L109" s="109" t="s">
        <v>43</v>
      </c>
      <c r="M109" s="70">
        <f t="shared" si="5"/>
        <v>0.1653</v>
      </c>
      <c r="N109" s="108">
        <v>1583</v>
      </c>
      <c r="O109" s="109" t="s">
        <v>43</v>
      </c>
      <c r="P109" s="70">
        <f t="shared" si="6"/>
        <v>0.1583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7.7949999999999999</v>
      </c>
      <c r="F110" s="111">
        <v>4.0439999999999996</v>
      </c>
      <c r="G110" s="107">
        <f t="shared" si="8"/>
        <v>11.838999999999999</v>
      </c>
      <c r="H110" s="108">
        <v>1.31</v>
      </c>
      <c r="I110" s="109" t="s">
        <v>45</v>
      </c>
      <c r="J110" s="71">
        <f t="shared" si="11"/>
        <v>1.31</v>
      </c>
      <c r="K110" s="108">
        <v>1731</v>
      </c>
      <c r="L110" s="109" t="s">
        <v>43</v>
      </c>
      <c r="M110" s="70">
        <f t="shared" si="5"/>
        <v>0.1731</v>
      </c>
      <c r="N110" s="108">
        <v>1677</v>
      </c>
      <c r="O110" s="109" t="s">
        <v>43</v>
      </c>
      <c r="P110" s="70">
        <f t="shared" si="6"/>
        <v>0.16770000000000002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8.1669999999999998</v>
      </c>
      <c r="F111" s="111">
        <v>3.895</v>
      </c>
      <c r="G111" s="107">
        <f t="shared" si="8"/>
        <v>12.061999999999999</v>
      </c>
      <c r="H111" s="108">
        <v>1.4</v>
      </c>
      <c r="I111" s="109" t="s">
        <v>45</v>
      </c>
      <c r="J111" s="71">
        <f t="shared" si="11"/>
        <v>1.4</v>
      </c>
      <c r="K111" s="108">
        <v>1804</v>
      </c>
      <c r="L111" s="109" t="s">
        <v>43</v>
      </c>
      <c r="M111" s="70">
        <f t="shared" si="5"/>
        <v>0.1804</v>
      </c>
      <c r="N111" s="108">
        <v>1768</v>
      </c>
      <c r="O111" s="109" t="s">
        <v>43</v>
      </c>
      <c r="P111" s="70">
        <f t="shared" si="6"/>
        <v>0.17680000000000001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8.5269999999999992</v>
      </c>
      <c r="F112" s="111">
        <v>3.7570000000000001</v>
      </c>
      <c r="G112" s="107">
        <f t="shared" si="8"/>
        <v>12.283999999999999</v>
      </c>
      <c r="H112" s="108">
        <v>1.49</v>
      </c>
      <c r="I112" s="109" t="s">
        <v>45</v>
      </c>
      <c r="J112" s="71">
        <f t="shared" si="11"/>
        <v>1.49</v>
      </c>
      <c r="K112" s="108">
        <v>1873</v>
      </c>
      <c r="L112" s="109" t="s">
        <v>43</v>
      </c>
      <c r="M112" s="70">
        <f t="shared" si="5"/>
        <v>0.18729999999999999</v>
      </c>
      <c r="N112" s="108">
        <v>1855</v>
      </c>
      <c r="O112" s="109" t="s">
        <v>43</v>
      </c>
      <c r="P112" s="70">
        <f t="shared" si="6"/>
        <v>0.1855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9.2140000000000004</v>
      </c>
      <c r="F113" s="111">
        <v>3.5139999999999998</v>
      </c>
      <c r="G113" s="107">
        <f t="shared" si="8"/>
        <v>12.728</v>
      </c>
      <c r="H113" s="108">
        <v>1.65</v>
      </c>
      <c r="I113" s="109" t="s">
        <v>45</v>
      </c>
      <c r="J113" s="71">
        <f t="shared" si="11"/>
        <v>1.65</v>
      </c>
      <c r="K113" s="108">
        <v>2007</v>
      </c>
      <c r="L113" s="109" t="s">
        <v>43</v>
      </c>
      <c r="M113" s="70">
        <f t="shared" si="5"/>
        <v>0.20070000000000002</v>
      </c>
      <c r="N113" s="108">
        <v>2020</v>
      </c>
      <c r="O113" s="109" t="s">
        <v>43</v>
      </c>
      <c r="P113" s="70">
        <f t="shared" si="6"/>
        <v>0.20200000000000001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9.859</v>
      </c>
      <c r="F114" s="111">
        <v>3.3050000000000002</v>
      </c>
      <c r="G114" s="107">
        <f t="shared" si="8"/>
        <v>13.164</v>
      </c>
      <c r="H114" s="108">
        <v>1.81</v>
      </c>
      <c r="I114" s="109" t="s">
        <v>45</v>
      </c>
      <c r="J114" s="71">
        <f t="shared" si="11"/>
        <v>1.81</v>
      </c>
      <c r="K114" s="108">
        <v>2127</v>
      </c>
      <c r="L114" s="109" t="s">
        <v>43</v>
      </c>
      <c r="M114" s="70">
        <f t="shared" si="5"/>
        <v>0.21269999999999997</v>
      </c>
      <c r="N114" s="108">
        <v>2174</v>
      </c>
      <c r="O114" s="109" t="s">
        <v>43</v>
      </c>
      <c r="P114" s="70">
        <f t="shared" si="6"/>
        <v>0.21739999999999998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10.47</v>
      </c>
      <c r="F115" s="111">
        <v>3.1230000000000002</v>
      </c>
      <c r="G115" s="107">
        <f t="shared" si="8"/>
        <v>13.593</v>
      </c>
      <c r="H115" s="108">
        <v>1.97</v>
      </c>
      <c r="I115" s="109" t="s">
        <v>45</v>
      </c>
      <c r="J115" s="71">
        <f t="shared" si="11"/>
        <v>1.97</v>
      </c>
      <c r="K115" s="108">
        <v>2235</v>
      </c>
      <c r="L115" s="109" t="s">
        <v>43</v>
      </c>
      <c r="M115" s="70">
        <f t="shared" si="5"/>
        <v>0.22349999999999998</v>
      </c>
      <c r="N115" s="108">
        <v>2317</v>
      </c>
      <c r="O115" s="109" t="s">
        <v>43</v>
      </c>
      <c r="P115" s="70">
        <f t="shared" si="6"/>
        <v>0.23170000000000002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11.04</v>
      </c>
      <c r="F116" s="111">
        <v>2.9620000000000002</v>
      </c>
      <c r="G116" s="107">
        <f t="shared" si="8"/>
        <v>14.001999999999999</v>
      </c>
      <c r="H116" s="108">
        <v>2.12</v>
      </c>
      <c r="I116" s="109" t="s">
        <v>45</v>
      </c>
      <c r="J116" s="71">
        <f t="shared" si="11"/>
        <v>2.12</v>
      </c>
      <c r="K116" s="108">
        <v>2333</v>
      </c>
      <c r="L116" s="109" t="s">
        <v>43</v>
      </c>
      <c r="M116" s="70">
        <f t="shared" si="5"/>
        <v>0.23330000000000001</v>
      </c>
      <c r="N116" s="108">
        <v>2451</v>
      </c>
      <c r="O116" s="109" t="s">
        <v>43</v>
      </c>
      <c r="P116" s="70">
        <f t="shared" si="6"/>
        <v>0.24510000000000001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11.59</v>
      </c>
      <c r="F117" s="111">
        <v>2.82</v>
      </c>
      <c r="G117" s="107">
        <f t="shared" si="8"/>
        <v>14.41</v>
      </c>
      <c r="H117" s="108">
        <v>2.27</v>
      </c>
      <c r="I117" s="109" t="s">
        <v>45</v>
      </c>
      <c r="J117" s="71">
        <f t="shared" si="11"/>
        <v>2.27</v>
      </c>
      <c r="K117" s="108">
        <v>2423</v>
      </c>
      <c r="L117" s="109" t="s">
        <v>43</v>
      </c>
      <c r="M117" s="70">
        <f t="shared" si="5"/>
        <v>0.24230000000000002</v>
      </c>
      <c r="N117" s="108">
        <v>2576</v>
      </c>
      <c r="O117" s="109" t="s">
        <v>43</v>
      </c>
      <c r="P117" s="70">
        <f t="shared" si="6"/>
        <v>0.2576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12.11</v>
      </c>
      <c r="F118" s="111">
        <v>2.6920000000000002</v>
      </c>
      <c r="G118" s="107">
        <f t="shared" si="8"/>
        <v>14.802</v>
      </c>
      <c r="H118" s="108">
        <v>2.41</v>
      </c>
      <c r="I118" s="109" t="s">
        <v>45</v>
      </c>
      <c r="J118" s="71">
        <f t="shared" si="11"/>
        <v>2.41</v>
      </c>
      <c r="K118" s="108">
        <v>2506</v>
      </c>
      <c r="L118" s="109" t="s">
        <v>43</v>
      </c>
      <c r="M118" s="70">
        <f t="shared" si="5"/>
        <v>0.25059999999999999</v>
      </c>
      <c r="N118" s="108">
        <v>2694</v>
      </c>
      <c r="O118" s="109" t="s">
        <v>43</v>
      </c>
      <c r="P118" s="70">
        <f t="shared" si="6"/>
        <v>0.26939999999999997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13.09</v>
      </c>
      <c r="F119" s="111">
        <v>2.4729999999999999</v>
      </c>
      <c r="G119" s="107">
        <f t="shared" si="8"/>
        <v>15.562999999999999</v>
      </c>
      <c r="H119" s="108">
        <v>2.69</v>
      </c>
      <c r="I119" s="109" t="s">
        <v>45</v>
      </c>
      <c r="J119" s="71">
        <f t="shared" si="11"/>
        <v>2.69</v>
      </c>
      <c r="K119" s="108">
        <v>2666</v>
      </c>
      <c r="L119" s="109" t="s">
        <v>43</v>
      </c>
      <c r="M119" s="70">
        <f t="shared" si="5"/>
        <v>0.2666</v>
      </c>
      <c r="N119" s="108">
        <v>2911</v>
      </c>
      <c r="O119" s="109" t="s">
        <v>43</v>
      </c>
      <c r="P119" s="70">
        <f t="shared" si="6"/>
        <v>0.29110000000000003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14</v>
      </c>
      <c r="F120" s="111">
        <v>2.2909999999999999</v>
      </c>
      <c r="G120" s="107">
        <f t="shared" si="8"/>
        <v>16.291</v>
      </c>
      <c r="H120" s="108">
        <v>2.96</v>
      </c>
      <c r="I120" s="109" t="s">
        <v>45</v>
      </c>
      <c r="J120" s="71">
        <f t="shared" si="11"/>
        <v>2.96</v>
      </c>
      <c r="K120" s="108">
        <v>2805</v>
      </c>
      <c r="L120" s="109" t="s">
        <v>43</v>
      </c>
      <c r="M120" s="70">
        <f t="shared" si="5"/>
        <v>0.28050000000000003</v>
      </c>
      <c r="N120" s="108">
        <v>3105</v>
      </c>
      <c r="O120" s="109" t="s">
        <v>43</v>
      </c>
      <c r="P120" s="70">
        <f t="shared" si="6"/>
        <v>0.3105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14.87</v>
      </c>
      <c r="F121" s="111">
        <v>2.137</v>
      </c>
      <c r="G121" s="107">
        <f t="shared" si="8"/>
        <v>17.006999999999998</v>
      </c>
      <c r="H121" s="108">
        <v>3.21</v>
      </c>
      <c r="I121" s="109" t="s">
        <v>45</v>
      </c>
      <c r="J121" s="71">
        <f t="shared" si="11"/>
        <v>3.21</v>
      </c>
      <c r="K121" s="108">
        <v>2927</v>
      </c>
      <c r="L121" s="109" t="s">
        <v>43</v>
      </c>
      <c r="M121" s="70">
        <f t="shared" si="5"/>
        <v>0.29270000000000002</v>
      </c>
      <c r="N121" s="108">
        <v>3281</v>
      </c>
      <c r="O121" s="109" t="s">
        <v>43</v>
      </c>
      <c r="P121" s="70">
        <f t="shared" si="6"/>
        <v>0.3281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15.7</v>
      </c>
      <c r="F122" s="111">
        <v>2.0049999999999999</v>
      </c>
      <c r="G122" s="107">
        <f t="shared" si="8"/>
        <v>17.704999999999998</v>
      </c>
      <c r="H122" s="108">
        <v>3.46</v>
      </c>
      <c r="I122" s="109" t="s">
        <v>45</v>
      </c>
      <c r="J122" s="71">
        <f t="shared" si="11"/>
        <v>3.46</v>
      </c>
      <c r="K122" s="108">
        <v>3034</v>
      </c>
      <c r="L122" s="109" t="s">
        <v>43</v>
      </c>
      <c r="M122" s="70">
        <f t="shared" si="5"/>
        <v>0.3034</v>
      </c>
      <c r="N122" s="108">
        <v>3442</v>
      </c>
      <c r="O122" s="109" t="s">
        <v>43</v>
      </c>
      <c r="P122" s="70">
        <f t="shared" si="6"/>
        <v>0.34420000000000001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16.5</v>
      </c>
      <c r="F123" s="111">
        <v>1.89</v>
      </c>
      <c r="G123" s="107">
        <f t="shared" si="8"/>
        <v>18.39</v>
      </c>
      <c r="H123" s="108">
        <v>3.69</v>
      </c>
      <c r="I123" s="109" t="s">
        <v>45</v>
      </c>
      <c r="J123" s="71">
        <f t="shared" si="11"/>
        <v>3.69</v>
      </c>
      <c r="K123" s="108">
        <v>3130</v>
      </c>
      <c r="L123" s="109" t="s">
        <v>43</v>
      </c>
      <c r="M123" s="70">
        <f t="shared" si="5"/>
        <v>0.313</v>
      </c>
      <c r="N123" s="108">
        <v>3588</v>
      </c>
      <c r="O123" s="109" t="s">
        <v>43</v>
      </c>
      <c r="P123" s="70">
        <f t="shared" si="6"/>
        <v>0.35880000000000001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17.28</v>
      </c>
      <c r="F124" s="111">
        <v>1.79</v>
      </c>
      <c r="G124" s="107">
        <f t="shared" si="8"/>
        <v>19.07</v>
      </c>
      <c r="H124" s="108">
        <v>3.92</v>
      </c>
      <c r="I124" s="109" t="s">
        <v>45</v>
      </c>
      <c r="J124" s="71">
        <f t="shared" si="11"/>
        <v>3.92</v>
      </c>
      <c r="K124" s="108">
        <v>3217</v>
      </c>
      <c r="L124" s="109" t="s">
        <v>43</v>
      </c>
      <c r="M124" s="70">
        <f t="shared" si="5"/>
        <v>0.32169999999999999</v>
      </c>
      <c r="N124" s="108">
        <v>3723</v>
      </c>
      <c r="O124" s="109" t="s">
        <v>43</v>
      </c>
      <c r="P124" s="70">
        <f t="shared" si="6"/>
        <v>0.37229999999999996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18.03</v>
      </c>
      <c r="F125" s="111">
        <v>1.7</v>
      </c>
      <c r="G125" s="107">
        <f t="shared" si="8"/>
        <v>19.73</v>
      </c>
      <c r="H125" s="108">
        <v>4.1399999999999997</v>
      </c>
      <c r="I125" s="109" t="s">
        <v>45</v>
      </c>
      <c r="J125" s="71">
        <f t="shared" si="11"/>
        <v>4.1399999999999997</v>
      </c>
      <c r="K125" s="108">
        <v>3295</v>
      </c>
      <c r="L125" s="109" t="s">
        <v>43</v>
      </c>
      <c r="M125" s="70">
        <f t="shared" si="5"/>
        <v>0.32950000000000002</v>
      </c>
      <c r="N125" s="108">
        <v>3848</v>
      </c>
      <c r="O125" s="109" t="s">
        <v>43</v>
      </c>
      <c r="P125" s="70">
        <f t="shared" si="6"/>
        <v>0.38479999999999998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18.77</v>
      </c>
      <c r="F126" s="111">
        <v>1.62</v>
      </c>
      <c r="G126" s="107">
        <f t="shared" si="8"/>
        <v>20.39</v>
      </c>
      <c r="H126" s="72">
        <v>4.3499999999999996</v>
      </c>
      <c r="I126" s="74" t="s">
        <v>45</v>
      </c>
      <c r="J126" s="71">
        <f t="shared" si="11"/>
        <v>4.3499999999999996</v>
      </c>
      <c r="K126" s="72">
        <v>3366</v>
      </c>
      <c r="L126" s="74" t="s">
        <v>43</v>
      </c>
      <c r="M126" s="70">
        <f t="shared" si="5"/>
        <v>0.33660000000000001</v>
      </c>
      <c r="N126" s="72">
        <v>3964</v>
      </c>
      <c r="O126" s="74" t="s">
        <v>43</v>
      </c>
      <c r="P126" s="70">
        <f t="shared" si="6"/>
        <v>0.39639999999999997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19.489999999999998</v>
      </c>
      <c r="F127" s="111">
        <v>1.5489999999999999</v>
      </c>
      <c r="G127" s="107">
        <f t="shared" si="8"/>
        <v>21.038999999999998</v>
      </c>
      <c r="H127" s="72">
        <v>4.55</v>
      </c>
      <c r="I127" s="74" t="s">
        <v>45</v>
      </c>
      <c r="J127" s="71">
        <f t="shared" si="11"/>
        <v>4.55</v>
      </c>
      <c r="K127" s="72">
        <v>3431</v>
      </c>
      <c r="L127" s="74" t="s">
        <v>43</v>
      </c>
      <c r="M127" s="70">
        <f t="shared" si="5"/>
        <v>0.34310000000000002</v>
      </c>
      <c r="N127" s="72">
        <v>4071</v>
      </c>
      <c r="O127" s="74" t="s">
        <v>43</v>
      </c>
      <c r="P127" s="70">
        <f t="shared" si="6"/>
        <v>0.40709999999999996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20.2</v>
      </c>
      <c r="F128" s="111">
        <v>1.484</v>
      </c>
      <c r="G128" s="107">
        <f t="shared" si="8"/>
        <v>21.683999999999997</v>
      </c>
      <c r="H128" s="108">
        <v>4.75</v>
      </c>
      <c r="I128" s="109" t="s">
        <v>45</v>
      </c>
      <c r="J128" s="71">
        <f t="shared" si="11"/>
        <v>4.75</v>
      </c>
      <c r="K128" s="72">
        <v>3491</v>
      </c>
      <c r="L128" s="74" t="s">
        <v>43</v>
      </c>
      <c r="M128" s="70">
        <f t="shared" si="5"/>
        <v>0.34910000000000002</v>
      </c>
      <c r="N128" s="72">
        <v>4172</v>
      </c>
      <c r="O128" s="74" t="s">
        <v>43</v>
      </c>
      <c r="P128" s="70">
        <f t="shared" si="6"/>
        <v>0.41719999999999996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20.88</v>
      </c>
      <c r="F129" s="111">
        <v>1.4239999999999999</v>
      </c>
      <c r="G129" s="107">
        <f t="shared" si="8"/>
        <v>22.303999999999998</v>
      </c>
      <c r="H129" s="108">
        <v>4.95</v>
      </c>
      <c r="I129" s="109" t="s">
        <v>45</v>
      </c>
      <c r="J129" s="71">
        <f t="shared" si="11"/>
        <v>4.95</v>
      </c>
      <c r="K129" s="72">
        <v>3546</v>
      </c>
      <c r="L129" s="74" t="s">
        <v>43</v>
      </c>
      <c r="M129" s="70">
        <f t="shared" si="5"/>
        <v>0.35459999999999997</v>
      </c>
      <c r="N129" s="72">
        <v>4266</v>
      </c>
      <c r="O129" s="74" t="s">
        <v>43</v>
      </c>
      <c r="P129" s="70">
        <f t="shared" si="6"/>
        <v>0.42659999999999998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22.21</v>
      </c>
      <c r="F130" s="111">
        <v>1.321</v>
      </c>
      <c r="G130" s="107">
        <f t="shared" si="8"/>
        <v>23.531000000000002</v>
      </c>
      <c r="H130" s="108">
        <v>5.32</v>
      </c>
      <c r="I130" s="109" t="s">
        <v>45</v>
      </c>
      <c r="J130" s="71">
        <f t="shared" si="11"/>
        <v>5.32</v>
      </c>
      <c r="K130" s="72">
        <v>3663</v>
      </c>
      <c r="L130" s="74" t="s">
        <v>43</v>
      </c>
      <c r="M130" s="70">
        <f t="shared" si="5"/>
        <v>0.36629999999999996</v>
      </c>
      <c r="N130" s="72">
        <v>4437</v>
      </c>
      <c r="O130" s="74" t="s">
        <v>43</v>
      </c>
      <c r="P130" s="70">
        <f t="shared" si="6"/>
        <v>0.44370000000000004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23.79</v>
      </c>
      <c r="F131" s="111">
        <v>1.2130000000000001</v>
      </c>
      <c r="G131" s="107">
        <f t="shared" si="8"/>
        <v>25.003</v>
      </c>
      <c r="H131" s="108">
        <v>5.76</v>
      </c>
      <c r="I131" s="109" t="s">
        <v>45</v>
      </c>
      <c r="J131" s="71">
        <f t="shared" si="11"/>
        <v>5.76</v>
      </c>
      <c r="K131" s="72">
        <v>3798</v>
      </c>
      <c r="L131" s="74" t="s">
        <v>43</v>
      </c>
      <c r="M131" s="70">
        <f t="shared" si="5"/>
        <v>0.37980000000000003</v>
      </c>
      <c r="N131" s="72">
        <v>4626</v>
      </c>
      <c r="O131" s="74" t="s">
        <v>43</v>
      </c>
      <c r="P131" s="70">
        <f t="shared" si="6"/>
        <v>0.46260000000000001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25.28</v>
      </c>
      <c r="F132" s="111">
        <v>1.1220000000000001</v>
      </c>
      <c r="G132" s="107">
        <f t="shared" si="8"/>
        <v>26.402000000000001</v>
      </c>
      <c r="H132" s="108">
        <v>6.18</v>
      </c>
      <c r="I132" s="109" t="s">
        <v>45</v>
      </c>
      <c r="J132" s="71">
        <f t="shared" si="11"/>
        <v>6.18</v>
      </c>
      <c r="K132" s="72">
        <v>3913</v>
      </c>
      <c r="L132" s="74" t="s">
        <v>43</v>
      </c>
      <c r="M132" s="70">
        <f t="shared" si="5"/>
        <v>0.39129999999999998</v>
      </c>
      <c r="N132" s="72">
        <v>4791</v>
      </c>
      <c r="O132" s="74" t="s">
        <v>43</v>
      </c>
      <c r="P132" s="70">
        <f t="shared" si="6"/>
        <v>0.47910000000000003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26.69</v>
      </c>
      <c r="F133" s="111">
        <v>1.046</v>
      </c>
      <c r="G133" s="107">
        <f t="shared" si="8"/>
        <v>27.736000000000001</v>
      </c>
      <c r="H133" s="108">
        <v>6.57</v>
      </c>
      <c r="I133" s="109" t="s">
        <v>45</v>
      </c>
      <c r="J133" s="71">
        <f t="shared" si="11"/>
        <v>6.57</v>
      </c>
      <c r="K133" s="72">
        <v>4013</v>
      </c>
      <c r="L133" s="74" t="s">
        <v>43</v>
      </c>
      <c r="M133" s="70">
        <f t="shared" si="5"/>
        <v>0.40129999999999999</v>
      </c>
      <c r="N133" s="72">
        <v>4938</v>
      </c>
      <c r="O133" s="74" t="s">
        <v>43</v>
      </c>
      <c r="P133" s="70">
        <f t="shared" si="6"/>
        <v>0.49379999999999996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28.02</v>
      </c>
      <c r="F134" s="111">
        <v>0.98040000000000005</v>
      </c>
      <c r="G134" s="107">
        <f t="shared" si="8"/>
        <v>29.000399999999999</v>
      </c>
      <c r="H134" s="108">
        <v>6.95</v>
      </c>
      <c r="I134" s="109" t="s">
        <v>45</v>
      </c>
      <c r="J134" s="71">
        <f t="shared" si="11"/>
        <v>6.95</v>
      </c>
      <c r="K134" s="72">
        <v>4101</v>
      </c>
      <c r="L134" s="74" t="s">
        <v>43</v>
      </c>
      <c r="M134" s="70">
        <f t="shared" si="5"/>
        <v>0.41010000000000002</v>
      </c>
      <c r="N134" s="72">
        <v>5069</v>
      </c>
      <c r="O134" s="74" t="s">
        <v>43</v>
      </c>
      <c r="P134" s="70">
        <f t="shared" si="6"/>
        <v>0.50690000000000002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29.27</v>
      </c>
      <c r="F135" s="111">
        <v>0.92330000000000001</v>
      </c>
      <c r="G135" s="107">
        <f t="shared" si="8"/>
        <v>30.193300000000001</v>
      </c>
      <c r="H135" s="108">
        <v>7.31</v>
      </c>
      <c r="I135" s="109" t="s">
        <v>45</v>
      </c>
      <c r="J135" s="71">
        <f t="shared" si="11"/>
        <v>7.31</v>
      </c>
      <c r="K135" s="72">
        <v>4179</v>
      </c>
      <c r="L135" s="74" t="s">
        <v>43</v>
      </c>
      <c r="M135" s="70">
        <f t="shared" si="5"/>
        <v>0.41790000000000005</v>
      </c>
      <c r="N135" s="72">
        <v>5187</v>
      </c>
      <c r="O135" s="74" t="s">
        <v>43</v>
      </c>
      <c r="P135" s="70">
        <f t="shared" si="6"/>
        <v>0.51870000000000005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30.46</v>
      </c>
      <c r="F136" s="111">
        <v>0.87309999999999999</v>
      </c>
      <c r="G136" s="107">
        <f t="shared" si="8"/>
        <v>31.333100000000002</v>
      </c>
      <c r="H136" s="108">
        <v>7.66</v>
      </c>
      <c r="I136" s="109" t="s">
        <v>45</v>
      </c>
      <c r="J136" s="71">
        <f t="shared" si="11"/>
        <v>7.66</v>
      </c>
      <c r="K136" s="72">
        <v>4249</v>
      </c>
      <c r="L136" s="74" t="s">
        <v>43</v>
      </c>
      <c r="M136" s="70">
        <f t="shared" si="5"/>
        <v>0.42489999999999994</v>
      </c>
      <c r="N136" s="72">
        <v>5295</v>
      </c>
      <c r="O136" s="74" t="s">
        <v>43</v>
      </c>
      <c r="P136" s="70">
        <f t="shared" si="6"/>
        <v>0.52949999999999997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31.58</v>
      </c>
      <c r="F137" s="111">
        <v>0.8286</v>
      </c>
      <c r="G137" s="107">
        <f t="shared" si="8"/>
        <v>32.4086</v>
      </c>
      <c r="H137" s="108">
        <v>7.99</v>
      </c>
      <c r="I137" s="109" t="s">
        <v>45</v>
      </c>
      <c r="J137" s="71">
        <f t="shared" si="11"/>
        <v>7.99</v>
      </c>
      <c r="K137" s="72">
        <v>4312</v>
      </c>
      <c r="L137" s="74" t="s">
        <v>43</v>
      </c>
      <c r="M137" s="70">
        <f t="shared" si="5"/>
        <v>0.43120000000000003</v>
      </c>
      <c r="N137" s="72">
        <v>5394</v>
      </c>
      <c r="O137" s="74" t="s">
        <v>43</v>
      </c>
      <c r="P137" s="70">
        <f t="shared" si="6"/>
        <v>0.53939999999999999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32.65</v>
      </c>
      <c r="F138" s="111">
        <v>0.78879999999999995</v>
      </c>
      <c r="G138" s="107">
        <f t="shared" si="8"/>
        <v>33.438800000000001</v>
      </c>
      <c r="H138" s="108">
        <v>8.32</v>
      </c>
      <c r="I138" s="109" t="s">
        <v>45</v>
      </c>
      <c r="J138" s="71">
        <f t="shared" si="11"/>
        <v>8.32</v>
      </c>
      <c r="K138" s="72">
        <v>4371</v>
      </c>
      <c r="L138" s="74" t="s">
        <v>43</v>
      </c>
      <c r="M138" s="70">
        <f t="shared" si="5"/>
        <v>0.43710000000000004</v>
      </c>
      <c r="N138" s="72">
        <v>5485</v>
      </c>
      <c r="O138" s="74" t="s">
        <v>43</v>
      </c>
      <c r="P138" s="70">
        <f t="shared" si="6"/>
        <v>0.54849999999999999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34.630000000000003</v>
      </c>
      <c r="F139" s="111">
        <v>0.72060000000000002</v>
      </c>
      <c r="G139" s="107">
        <f t="shared" si="8"/>
        <v>35.3506</v>
      </c>
      <c r="H139" s="108">
        <v>8.94</v>
      </c>
      <c r="I139" s="109" t="s">
        <v>45</v>
      </c>
      <c r="J139" s="71">
        <f t="shared" si="11"/>
        <v>8.94</v>
      </c>
      <c r="K139" s="72">
        <v>4516</v>
      </c>
      <c r="L139" s="74" t="s">
        <v>43</v>
      </c>
      <c r="M139" s="70">
        <f t="shared" si="5"/>
        <v>0.4516</v>
      </c>
      <c r="N139" s="72">
        <v>5648</v>
      </c>
      <c r="O139" s="74" t="s">
        <v>43</v>
      </c>
      <c r="P139" s="70">
        <f t="shared" si="6"/>
        <v>0.56479999999999997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36.43</v>
      </c>
      <c r="F140" s="111">
        <v>0.6643</v>
      </c>
      <c r="G140" s="107">
        <f t="shared" si="8"/>
        <v>37.094299999999997</v>
      </c>
      <c r="H140" s="108">
        <v>9.5399999999999991</v>
      </c>
      <c r="I140" s="109" t="s">
        <v>45</v>
      </c>
      <c r="J140" s="71">
        <f t="shared" si="11"/>
        <v>9.5399999999999991</v>
      </c>
      <c r="K140" s="72">
        <v>4642</v>
      </c>
      <c r="L140" s="74" t="s">
        <v>43</v>
      </c>
      <c r="M140" s="70">
        <f t="shared" si="5"/>
        <v>0.46420000000000006</v>
      </c>
      <c r="N140" s="72">
        <v>5790</v>
      </c>
      <c r="O140" s="74" t="s">
        <v>43</v>
      </c>
      <c r="P140" s="70">
        <f t="shared" si="6"/>
        <v>0.57899999999999996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38.08</v>
      </c>
      <c r="F141" s="111">
        <v>0.61680000000000001</v>
      </c>
      <c r="G141" s="107">
        <f t="shared" si="8"/>
        <v>38.696799999999996</v>
      </c>
      <c r="H141" s="72">
        <v>10.1</v>
      </c>
      <c r="I141" s="74" t="s">
        <v>45</v>
      </c>
      <c r="J141" s="71">
        <f t="shared" si="11"/>
        <v>10.1</v>
      </c>
      <c r="K141" s="72">
        <v>4753</v>
      </c>
      <c r="L141" s="74" t="s">
        <v>43</v>
      </c>
      <c r="M141" s="70">
        <f t="shared" si="5"/>
        <v>0.4753</v>
      </c>
      <c r="N141" s="72">
        <v>5916</v>
      </c>
      <c r="O141" s="74" t="s">
        <v>43</v>
      </c>
      <c r="P141" s="70">
        <f t="shared" si="6"/>
        <v>0.59160000000000001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39.61</v>
      </c>
      <c r="F142" s="111">
        <v>0.57630000000000003</v>
      </c>
      <c r="G142" s="107">
        <f t="shared" si="8"/>
        <v>40.186300000000003</v>
      </c>
      <c r="H142" s="72">
        <v>10.65</v>
      </c>
      <c r="I142" s="74" t="s">
        <v>45</v>
      </c>
      <c r="J142" s="71">
        <f t="shared" si="11"/>
        <v>10.65</v>
      </c>
      <c r="K142" s="72">
        <v>4851</v>
      </c>
      <c r="L142" s="74" t="s">
        <v>43</v>
      </c>
      <c r="M142" s="70">
        <f t="shared" si="5"/>
        <v>0.48509999999999998</v>
      </c>
      <c r="N142" s="72">
        <v>6029</v>
      </c>
      <c r="O142" s="74" t="s">
        <v>43</v>
      </c>
      <c r="P142" s="70">
        <f t="shared" si="6"/>
        <v>0.60289999999999999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41.03</v>
      </c>
      <c r="F143" s="111">
        <v>0.54110000000000003</v>
      </c>
      <c r="G143" s="107">
        <f t="shared" si="8"/>
        <v>41.571100000000001</v>
      </c>
      <c r="H143" s="72">
        <v>11.17</v>
      </c>
      <c r="I143" s="74" t="s">
        <v>45</v>
      </c>
      <c r="J143" s="71">
        <f t="shared" si="11"/>
        <v>11.17</v>
      </c>
      <c r="K143" s="72">
        <v>4941</v>
      </c>
      <c r="L143" s="74" t="s">
        <v>43</v>
      </c>
      <c r="M143" s="70">
        <f t="shared" si="5"/>
        <v>0.49409999999999998</v>
      </c>
      <c r="N143" s="72">
        <v>6132</v>
      </c>
      <c r="O143" s="74" t="s">
        <v>43</v>
      </c>
      <c r="P143" s="70">
        <f t="shared" si="6"/>
        <v>0.61319999999999997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42.35</v>
      </c>
      <c r="F144" s="111">
        <v>0.51039999999999996</v>
      </c>
      <c r="G144" s="107">
        <f t="shared" si="8"/>
        <v>42.860399999999998</v>
      </c>
      <c r="H144" s="72">
        <v>11.68</v>
      </c>
      <c r="I144" s="74" t="s">
        <v>45</v>
      </c>
      <c r="J144" s="71">
        <f t="shared" si="11"/>
        <v>11.68</v>
      </c>
      <c r="K144" s="72">
        <v>5022</v>
      </c>
      <c r="L144" s="74" t="s">
        <v>43</v>
      </c>
      <c r="M144" s="70">
        <f t="shared" si="5"/>
        <v>0.50219999999999998</v>
      </c>
      <c r="N144" s="72">
        <v>6225</v>
      </c>
      <c r="O144" s="74" t="s">
        <v>43</v>
      </c>
      <c r="P144" s="70">
        <f t="shared" si="6"/>
        <v>0.62249999999999994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44.76</v>
      </c>
      <c r="F145" s="111">
        <v>0.45910000000000001</v>
      </c>
      <c r="G145" s="107">
        <f t="shared" si="8"/>
        <v>45.219099999999997</v>
      </c>
      <c r="H145" s="72">
        <v>12.66</v>
      </c>
      <c r="I145" s="74" t="s">
        <v>45</v>
      </c>
      <c r="J145" s="71">
        <f t="shared" si="11"/>
        <v>12.66</v>
      </c>
      <c r="K145" s="72">
        <v>5257</v>
      </c>
      <c r="L145" s="74" t="s">
        <v>43</v>
      </c>
      <c r="M145" s="70">
        <f t="shared" si="5"/>
        <v>0.52569999999999995</v>
      </c>
      <c r="N145" s="72">
        <v>6391</v>
      </c>
      <c r="O145" s="74" t="s">
        <v>43</v>
      </c>
      <c r="P145" s="70">
        <f t="shared" si="6"/>
        <v>0.6391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46.91</v>
      </c>
      <c r="F146" s="111">
        <v>0.4178</v>
      </c>
      <c r="G146" s="107">
        <f t="shared" si="8"/>
        <v>47.327799999999996</v>
      </c>
      <c r="H146" s="72">
        <v>13.59</v>
      </c>
      <c r="I146" s="74" t="s">
        <v>45</v>
      </c>
      <c r="J146" s="71">
        <f t="shared" si="11"/>
        <v>13.59</v>
      </c>
      <c r="K146" s="72">
        <v>5459</v>
      </c>
      <c r="L146" s="74" t="s">
        <v>43</v>
      </c>
      <c r="M146" s="70">
        <f t="shared" si="5"/>
        <v>0.54589999999999994</v>
      </c>
      <c r="N146" s="72">
        <v>6534</v>
      </c>
      <c r="O146" s="74" t="s">
        <v>43</v>
      </c>
      <c r="P146" s="70">
        <f t="shared" si="6"/>
        <v>0.65339999999999998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48.86</v>
      </c>
      <c r="F147" s="111">
        <v>0.38390000000000002</v>
      </c>
      <c r="G147" s="107">
        <f t="shared" si="8"/>
        <v>49.243899999999996</v>
      </c>
      <c r="H147" s="72">
        <v>14.48</v>
      </c>
      <c r="I147" s="74" t="s">
        <v>45</v>
      </c>
      <c r="J147" s="71">
        <f t="shared" si="11"/>
        <v>14.48</v>
      </c>
      <c r="K147" s="72">
        <v>5637</v>
      </c>
      <c r="L147" s="74" t="s">
        <v>43</v>
      </c>
      <c r="M147" s="70">
        <f t="shared" si="5"/>
        <v>0.56369999999999998</v>
      </c>
      <c r="N147" s="72">
        <v>6660</v>
      </c>
      <c r="O147" s="74" t="s">
        <v>43</v>
      </c>
      <c r="P147" s="70">
        <f t="shared" si="6"/>
        <v>0.66600000000000004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50.62</v>
      </c>
      <c r="F148" s="111">
        <v>0.35549999999999998</v>
      </c>
      <c r="G148" s="107">
        <f t="shared" si="8"/>
        <v>50.975499999999997</v>
      </c>
      <c r="H148" s="72">
        <v>15.34</v>
      </c>
      <c r="I148" s="74" t="s">
        <v>45</v>
      </c>
      <c r="J148" s="71">
        <f t="shared" si="11"/>
        <v>15.34</v>
      </c>
      <c r="K148" s="72">
        <v>5795</v>
      </c>
      <c r="L148" s="74" t="s">
        <v>43</v>
      </c>
      <c r="M148" s="70">
        <f t="shared" ref="M148:M164" si="12">K148/1000/10</f>
        <v>0.57950000000000002</v>
      </c>
      <c r="N148" s="72">
        <v>6773</v>
      </c>
      <c r="O148" s="74" t="s">
        <v>43</v>
      </c>
      <c r="P148" s="70">
        <f t="shared" ref="P148:P173" si="13">N148/1000/10</f>
        <v>0.67730000000000001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52.24</v>
      </c>
      <c r="F149" s="111">
        <v>0.33129999999999998</v>
      </c>
      <c r="G149" s="107">
        <f t="shared" ref="G149:G212" si="14">E149+F149</f>
        <v>52.571300000000001</v>
      </c>
      <c r="H149" s="72">
        <v>16.170000000000002</v>
      </c>
      <c r="I149" s="74" t="s">
        <v>45</v>
      </c>
      <c r="J149" s="71">
        <f t="shared" si="11"/>
        <v>16.170000000000002</v>
      </c>
      <c r="K149" s="72">
        <v>5939</v>
      </c>
      <c r="L149" s="74" t="s">
        <v>43</v>
      </c>
      <c r="M149" s="70">
        <f t="shared" si="12"/>
        <v>0.59389999999999998</v>
      </c>
      <c r="N149" s="72">
        <v>6875</v>
      </c>
      <c r="O149" s="74" t="s">
        <v>43</v>
      </c>
      <c r="P149" s="70">
        <f t="shared" si="13"/>
        <v>0.6875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53.73</v>
      </c>
      <c r="F150" s="111">
        <v>0.31040000000000001</v>
      </c>
      <c r="G150" s="107">
        <f t="shared" si="14"/>
        <v>54.040399999999998</v>
      </c>
      <c r="H150" s="72">
        <v>16.97</v>
      </c>
      <c r="I150" s="74" t="s">
        <v>45</v>
      </c>
      <c r="J150" s="71">
        <f t="shared" si="11"/>
        <v>16.97</v>
      </c>
      <c r="K150" s="72">
        <v>6071</v>
      </c>
      <c r="L150" s="74" t="s">
        <v>43</v>
      </c>
      <c r="M150" s="70">
        <f t="shared" si="12"/>
        <v>0.60709999999999997</v>
      </c>
      <c r="N150" s="72">
        <v>6968</v>
      </c>
      <c r="O150" s="74" t="s">
        <v>43</v>
      </c>
      <c r="P150" s="70">
        <f t="shared" si="13"/>
        <v>0.69679999999999997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55.11</v>
      </c>
      <c r="F151" s="111">
        <v>0.29220000000000002</v>
      </c>
      <c r="G151" s="107">
        <f t="shared" si="14"/>
        <v>55.402200000000001</v>
      </c>
      <c r="H151" s="72">
        <v>17.760000000000002</v>
      </c>
      <c r="I151" s="74" t="s">
        <v>45</v>
      </c>
      <c r="J151" s="71">
        <f t="shared" si="11"/>
        <v>17.760000000000002</v>
      </c>
      <c r="K151" s="72">
        <v>6193</v>
      </c>
      <c r="L151" s="74" t="s">
        <v>43</v>
      </c>
      <c r="M151" s="70">
        <f t="shared" si="12"/>
        <v>0.61929999999999996</v>
      </c>
      <c r="N151" s="72">
        <v>7053</v>
      </c>
      <c r="O151" s="74" t="s">
        <v>43</v>
      </c>
      <c r="P151" s="70">
        <f t="shared" si="13"/>
        <v>0.70530000000000004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56.38</v>
      </c>
      <c r="F152" s="111">
        <v>0.2762</v>
      </c>
      <c r="G152" s="107">
        <f t="shared" si="14"/>
        <v>56.656200000000005</v>
      </c>
      <c r="H152" s="72">
        <v>18.53</v>
      </c>
      <c r="I152" s="74" t="s">
        <v>45</v>
      </c>
      <c r="J152" s="71">
        <f t="shared" si="11"/>
        <v>18.53</v>
      </c>
      <c r="K152" s="72">
        <v>6307</v>
      </c>
      <c r="L152" s="74" t="s">
        <v>43</v>
      </c>
      <c r="M152" s="70">
        <f t="shared" si="12"/>
        <v>0.63070000000000004</v>
      </c>
      <c r="N152" s="72">
        <v>7133</v>
      </c>
      <c r="O152" s="74" t="s">
        <v>43</v>
      </c>
      <c r="P152" s="70">
        <f t="shared" si="13"/>
        <v>0.71330000000000005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57.57</v>
      </c>
      <c r="F153" s="111">
        <v>0.26190000000000002</v>
      </c>
      <c r="G153" s="107">
        <f t="shared" si="14"/>
        <v>57.831899999999997</v>
      </c>
      <c r="H153" s="72">
        <v>19.28</v>
      </c>
      <c r="I153" s="74" t="s">
        <v>45</v>
      </c>
      <c r="J153" s="71">
        <f t="shared" si="11"/>
        <v>19.28</v>
      </c>
      <c r="K153" s="72">
        <v>6413</v>
      </c>
      <c r="L153" s="74" t="s">
        <v>43</v>
      </c>
      <c r="M153" s="70">
        <f t="shared" si="12"/>
        <v>0.64129999999999998</v>
      </c>
      <c r="N153" s="72">
        <v>7207</v>
      </c>
      <c r="O153" s="74" t="s">
        <v>43</v>
      </c>
      <c r="P153" s="70">
        <f t="shared" si="13"/>
        <v>0.72070000000000001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58.67</v>
      </c>
      <c r="F154" s="111">
        <v>0.2492</v>
      </c>
      <c r="G154" s="107">
        <f t="shared" si="14"/>
        <v>58.919200000000004</v>
      </c>
      <c r="H154" s="72">
        <v>20.02</v>
      </c>
      <c r="I154" s="74" t="s">
        <v>45</v>
      </c>
      <c r="J154" s="71">
        <f t="shared" si="11"/>
        <v>20.02</v>
      </c>
      <c r="K154" s="72">
        <v>6513</v>
      </c>
      <c r="L154" s="74" t="s">
        <v>43</v>
      </c>
      <c r="M154" s="70">
        <f t="shared" si="12"/>
        <v>0.65129999999999999</v>
      </c>
      <c r="N154" s="72">
        <v>7276</v>
      </c>
      <c r="O154" s="74" t="s">
        <v>43</v>
      </c>
      <c r="P154" s="70">
        <f t="shared" si="13"/>
        <v>0.72760000000000002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59.69</v>
      </c>
      <c r="F155" s="111">
        <v>0.23769999999999999</v>
      </c>
      <c r="G155" s="107">
        <f t="shared" si="14"/>
        <v>59.927699999999994</v>
      </c>
      <c r="H155" s="72">
        <v>20.74</v>
      </c>
      <c r="I155" s="74" t="s">
        <v>45</v>
      </c>
      <c r="J155" s="71">
        <f t="shared" si="11"/>
        <v>20.74</v>
      </c>
      <c r="K155" s="72">
        <v>6608</v>
      </c>
      <c r="L155" s="74" t="s">
        <v>43</v>
      </c>
      <c r="M155" s="70">
        <f t="shared" si="12"/>
        <v>0.66079999999999994</v>
      </c>
      <c r="N155" s="72">
        <v>7341</v>
      </c>
      <c r="O155" s="74" t="s">
        <v>43</v>
      </c>
      <c r="P155" s="70">
        <f t="shared" si="13"/>
        <v>0.73409999999999997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61.53</v>
      </c>
      <c r="F156" s="111">
        <v>0.21790000000000001</v>
      </c>
      <c r="G156" s="107">
        <f t="shared" si="14"/>
        <v>61.747900000000001</v>
      </c>
      <c r="H156" s="72">
        <v>22.16</v>
      </c>
      <c r="I156" s="74" t="s">
        <v>45</v>
      </c>
      <c r="J156" s="71">
        <f t="shared" si="11"/>
        <v>22.16</v>
      </c>
      <c r="K156" s="72">
        <v>6931</v>
      </c>
      <c r="L156" s="74" t="s">
        <v>43</v>
      </c>
      <c r="M156" s="70">
        <f t="shared" si="12"/>
        <v>0.69310000000000005</v>
      </c>
      <c r="N156" s="72">
        <v>7461</v>
      </c>
      <c r="O156" s="74" t="s">
        <v>43</v>
      </c>
      <c r="P156" s="70">
        <f t="shared" si="13"/>
        <v>0.74609999999999999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63.5</v>
      </c>
      <c r="F157" s="111">
        <v>0.1976</v>
      </c>
      <c r="G157" s="107">
        <f t="shared" si="14"/>
        <v>63.697600000000001</v>
      </c>
      <c r="H157" s="72">
        <v>23.87</v>
      </c>
      <c r="I157" s="74" t="s">
        <v>45</v>
      </c>
      <c r="J157" s="71">
        <f t="shared" si="11"/>
        <v>23.87</v>
      </c>
      <c r="K157" s="72">
        <v>7370</v>
      </c>
      <c r="L157" s="74" t="s">
        <v>43</v>
      </c>
      <c r="M157" s="70">
        <f t="shared" si="12"/>
        <v>0.73699999999999999</v>
      </c>
      <c r="N157" s="72">
        <v>7595</v>
      </c>
      <c r="O157" s="74" t="s">
        <v>43</v>
      </c>
      <c r="P157" s="70">
        <f t="shared" si="13"/>
        <v>0.75949999999999995</v>
      </c>
    </row>
    <row r="158" spans="2:16">
      <c r="B158" s="108">
        <v>250</v>
      </c>
      <c r="C158" s="74" t="s">
        <v>44</v>
      </c>
      <c r="D158" s="70">
        <f t="shared" ref="D158:D172" si="15">B158/$C$5</f>
        <v>1.9379844961240309</v>
      </c>
      <c r="E158" s="110">
        <v>65.16</v>
      </c>
      <c r="F158" s="111">
        <v>0.18099999999999999</v>
      </c>
      <c r="G158" s="107">
        <f t="shared" si="14"/>
        <v>65.340999999999994</v>
      </c>
      <c r="H158" s="72">
        <v>25.54</v>
      </c>
      <c r="I158" s="74" t="s">
        <v>45</v>
      </c>
      <c r="J158" s="71">
        <f t="shared" si="11"/>
        <v>25.54</v>
      </c>
      <c r="K158" s="72">
        <v>7762</v>
      </c>
      <c r="L158" s="74" t="s">
        <v>43</v>
      </c>
      <c r="M158" s="70">
        <f t="shared" si="12"/>
        <v>0.7762</v>
      </c>
      <c r="N158" s="72">
        <v>7716</v>
      </c>
      <c r="O158" s="74" t="s">
        <v>43</v>
      </c>
      <c r="P158" s="70">
        <f t="shared" si="13"/>
        <v>0.77160000000000006</v>
      </c>
    </row>
    <row r="159" spans="2:16">
      <c r="B159" s="108">
        <v>275</v>
      </c>
      <c r="C159" s="74" t="s">
        <v>44</v>
      </c>
      <c r="D159" s="70">
        <f t="shared" si="15"/>
        <v>2.1317829457364339</v>
      </c>
      <c r="E159" s="110">
        <v>66.56</v>
      </c>
      <c r="F159" s="111">
        <v>0.1671</v>
      </c>
      <c r="G159" s="107">
        <f t="shared" si="14"/>
        <v>66.727100000000007</v>
      </c>
      <c r="H159" s="72">
        <v>27.17</v>
      </c>
      <c r="I159" s="74" t="s">
        <v>45</v>
      </c>
      <c r="J159" s="71">
        <f t="shared" si="11"/>
        <v>27.17</v>
      </c>
      <c r="K159" s="72">
        <v>8117</v>
      </c>
      <c r="L159" s="74" t="s">
        <v>43</v>
      </c>
      <c r="M159" s="70">
        <f t="shared" si="12"/>
        <v>0.81170000000000009</v>
      </c>
      <c r="N159" s="72">
        <v>7827</v>
      </c>
      <c r="O159" s="74" t="s">
        <v>43</v>
      </c>
      <c r="P159" s="70">
        <f t="shared" si="13"/>
        <v>0.78269999999999995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67.25</v>
      </c>
      <c r="F160" s="111">
        <v>0.15529999999999999</v>
      </c>
      <c r="G160" s="107">
        <f t="shared" si="14"/>
        <v>67.405299999999997</v>
      </c>
      <c r="H160" s="72">
        <v>28.78</v>
      </c>
      <c r="I160" s="74" t="s">
        <v>45</v>
      </c>
      <c r="J160" s="71">
        <f t="shared" si="11"/>
        <v>28.78</v>
      </c>
      <c r="K160" s="72">
        <v>8447</v>
      </c>
      <c r="L160" s="74" t="s">
        <v>43</v>
      </c>
      <c r="M160" s="70">
        <f t="shared" si="12"/>
        <v>0.8446999999999999</v>
      </c>
      <c r="N160" s="72">
        <v>7929</v>
      </c>
      <c r="O160" s="74" t="s">
        <v>43</v>
      </c>
      <c r="P160" s="70">
        <f t="shared" si="13"/>
        <v>0.79290000000000005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67.72</v>
      </c>
      <c r="F161" s="111">
        <v>0.1452</v>
      </c>
      <c r="G161" s="107">
        <f t="shared" si="14"/>
        <v>67.865200000000002</v>
      </c>
      <c r="H161" s="72">
        <v>30.37</v>
      </c>
      <c r="I161" s="74" t="s">
        <v>45</v>
      </c>
      <c r="J161" s="71">
        <f t="shared" si="11"/>
        <v>30.37</v>
      </c>
      <c r="K161" s="72">
        <v>8758</v>
      </c>
      <c r="L161" s="74" t="s">
        <v>43</v>
      </c>
      <c r="M161" s="70">
        <f t="shared" si="12"/>
        <v>0.87579999999999991</v>
      </c>
      <c r="N161" s="72">
        <v>8025</v>
      </c>
      <c r="O161" s="74" t="s">
        <v>43</v>
      </c>
      <c r="P161" s="70">
        <f t="shared" si="13"/>
        <v>0.80249999999999999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68.25</v>
      </c>
      <c r="F162" s="111">
        <v>0.13639999999999999</v>
      </c>
      <c r="G162" s="107">
        <f t="shared" si="14"/>
        <v>68.386399999999995</v>
      </c>
      <c r="H162" s="72">
        <v>31.95</v>
      </c>
      <c r="I162" s="74" t="s">
        <v>45</v>
      </c>
      <c r="J162" s="71">
        <f t="shared" si="11"/>
        <v>31.95</v>
      </c>
      <c r="K162" s="72">
        <v>9054</v>
      </c>
      <c r="L162" s="74" t="s">
        <v>43</v>
      </c>
      <c r="M162" s="70">
        <f t="shared" si="12"/>
        <v>0.90539999999999998</v>
      </c>
      <c r="N162" s="72">
        <v>8115</v>
      </c>
      <c r="O162" s="74" t="s">
        <v>43</v>
      </c>
      <c r="P162" s="70">
        <f t="shared" si="13"/>
        <v>0.8115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68.650000000000006</v>
      </c>
      <c r="F163" s="111">
        <v>0.12870000000000001</v>
      </c>
      <c r="G163" s="107">
        <f t="shared" si="14"/>
        <v>68.778700000000001</v>
      </c>
      <c r="H163" s="72">
        <v>33.520000000000003</v>
      </c>
      <c r="I163" s="74" t="s">
        <v>45</v>
      </c>
      <c r="J163" s="71">
        <f t="shared" si="11"/>
        <v>33.520000000000003</v>
      </c>
      <c r="K163" s="72">
        <v>9336</v>
      </c>
      <c r="L163" s="74" t="s">
        <v>43</v>
      </c>
      <c r="M163" s="70">
        <f t="shared" si="12"/>
        <v>0.93359999999999999</v>
      </c>
      <c r="N163" s="72">
        <v>8202</v>
      </c>
      <c r="O163" s="74" t="s">
        <v>43</v>
      </c>
      <c r="P163" s="70">
        <f t="shared" si="13"/>
        <v>0.82020000000000004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68.94</v>
      </c>
      <c r="F164" s="111">
        <v>0.12189999999999999</v>
      </c>
      <c r="G164" s="107">
        <f t="shared" si="14"/>
        <v>69.061899999999994</v>
      </c>
      <c r="H164" s="72">
        <v>35.08</v>
      </c>
      <c r="I164" s="74" t="s">
        <v>45</v>
      </c>
      <c r="J164" s="71">
        <f t="shared" si="11"/>
        <v>35.08</v>
      </c>
      <c r="K164" s="72">
        <v>9607</v>
      </c>
      <c r="L164" s="74" t="s">
        <v>43</v>
      </c>
      <c r="M164" s="70">
        <f t="shared" si="12"/>
        <v>0.96069999999999989</v>
      </c>
      <c r="N164" s="72">
        <v>8284</v>
      </c>
      <c r="O164" s="74" t="s">
        <v>43</v>
      </c>
      <c r="P164" s="70">
        <f t="shared" si="13"/>
        <v>0.82840000000000003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69.23</v>
      </c>
      <c r="F165" s="111">
        <v>0.1103</v>
      </c>
      <c r="G165" s="107">
        <f t="shared" si="14"/>
        <v>69.340299999999999</v>
      </c>
      <c r="H165" s="72">
        <v>38.19</v>
      </c>
      <c r="I165" s="74" t="s">
        <v>45</v>
      </c>
      <c r="J165" s="71">
        <f t="shared" si="11"/>
        <v>38.19</v>
      </c>
      <c r="K165" s="72">
        <v>1.06</v>
      </c>
      <c r="L165" s="73" t="s">
        <v>45</v>
      </c>
      <c r="M165" s="71">
        <f t="shared" ref="M165:M220" si="16">K165</f>
        <v>1.06</v>
      </c>
      <c r="N165" s="72">
        <v>8440</v>
      </c>
      <c r="O165" s="74" t="s">
        <v>43</v>
      </c>
      <c r="P165" s="70">
        <f t="shared" si="13"/>
        <v>0.84399999999999997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69.22</v>
      </c>
      <c r="F166" s="111">
        <v>0.1008</v>
      </c>
      <c r="G166" s="107">
        <f t="shared" si="14"/>
        <v>69.320800000000006</v>
      </c>
      <c r="H166" s="72">
        <v>41.3</v>
      </c>
      <c r="I166" s="74" t="s">
        <v>45</v>
      </c>
      <c r="J166" s="71">
        <f t="shared" si="11"/>
        <v>41.3</v>
      </c>
      <c r="K166" s="72">
        <v>1.1499999999999999</v>
      </c>
      <c r="L166" s="74" t="s">
        <v>45</v>
      </c>
      <c r="M166" s="71">
        <f t="shared" si="16"/>
        <v>1.1499999999999999</v>
      </c>
      <c r="N166" s="72">
        <v>8586</v>
      </c>
      <c r="O166" s="74" t="s">
        <v>43</v>
      </c>
      <c r="P166" s="70">
        <f t="shared" si="13"/>
        <v>0.85860000000000003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69</v>
      </c>
      <c r="F167" s="111">
        <v>9.2939999999999995E-2</v>
      </c>
      <c r="G167" s="107">
        <f t="shared" si="14"/>
        <v>69.092939999999999</v>
      </c>
      <c r="H167" s="72">
        <v>44.41</v>
      </c>
      <c r="I167" s="74" t="s">
        <v>45</v>
      </c>
      <c r="J167" s="71">
        <f t="shared" si="11"/>
        <v>44.41</v>
      </c>
      <c r="K167" s="72">
        <v>1.23</v>
      </c>
      <c r="L167" s="74" t="s">
        <v>45</v>
      </c>
      <c r="M167" s="71">
        <f t="shared" si="16"/>
        <v>1.23</v>
      </c>
      <c r="N167" s="72">
        <v>8725</v>
      </c>
      <c r="O167" s="74" t="s">
        <v>43</v>
      </c>
      <c r="P167" s="70">
        <f t="shared" si="13"/>
        <v>0.87249999999999994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68.61</v>
      </c>
      <c r="F168" s="111">
        <v>8.6269999999999999E-2</v>
      </c>
      <c r="G168" s="107">
        <f t="shared" si="14"/>
        <v>68.696269999999998</v>
      </c>
      <c r="H168" s="72">
        <v>47.54</v>
      </c>
      <c r="I168" s="74" t="s">
        <v>45</v>
      </c>
      <c r="J168" s="71">
        <f t="shared" si="11"/>
        <v>47.54</v>
      </c>
      <c r="K168" s="72">
        <v>1.31</v>
      </c>
      <c r="L168" s="74" t="s">
        <v>45</v>
      </c>
      <c r="M168" s="71">
        <f t="shared" si="16"/>
        <v>1.31</v>
      </c>
      <c r="N168" s="72">
        <v>8859</v>
      </c>
      <c r="O168" s="74" t="s">
        <v>43</v>
      </c>
      <c r="P168" s="70">
        <f t="shared" si="13"/>
        <v>0.88590000000000002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68.099999999999994</v>
      </c>
      <c r="F169" s="111">
        <v>8.0549999999999997E-2</v>
      </c>
      <c r="G169" s="107">
        <f t="shared" si="14"/>
        <v>68.180549999999997</v>
      </c>
      <c r="H169" s="72">
        <v>50.68</v>
      </c>
      <c r="I169" s="74" t="s">
        <v>45</v>
      </c>
      <c r="J169" s="71">
        <f t="shared" si="11"/>
        <v>50.68</v>
      </c>
      <c r="K169" s="72">
        <v>1.39</v>
      </c>
      <c r="L169" s="74" t="s">
        <v>45</v>
      </c>
      <c r="M169" s="71">
        <f t="shared" si="16"/>
        <v>1.39</v>
      </c>
      <c r="N169" s="72">
        <v>8989</v>
      </c>
      <c r="O169" s="74" t="s">
        <v>43</v>
      </c>
      <c r="P169" s="70">
        <f t="shared" si="13"/>
        <v>0.89890000000000003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67.5</v>
      </c>
      <c r="F170" s="111">
        <v>7.5590000000000004E-2</v>
      </c>
      <c r="G170" s="107">
        <f t="shared" si="14"/>
        <v>67.575590000000005</v>
      </c>
      <c r="H170" s="72">
        <v>53.86</v>
      </c>
      <c r="I170" s="74" t="s">
        <v>45</v>
      </c>
      <c r="J170" s="71">
        <f t="shared" ref="J170:J196" si="17">H170</f>
        <v>53.86</v>
      </c>
      <c r="K170" s="72">
        <v>1.46</v>
      </c>
      <c r="L170" s="74" t="s">
        <v>45</v>
      </c>
      <c r="M170" s="71">
        <f t="shared" si="16"/>
        <v>1.46</v>
      </c>
      <c r="N170" s="72">
        <v>9115</v>
      </c>
      <c r="O170" s="74" t="s">
        <v>43</v>
      </c>
      <c r="P170" s="70">
        <f t="shared" si="13"/>
        <v>0.91149999999999998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66.13</v>
      </c>
      <c r="F171" s="111">
        <v>6.7379999999999995E-2</v>
      </c>
      <c r="G171" s="107">
        <f t="shared" si="14"/>
        <v>66.197379999999995</v>
      </c>
      <c r="H171" s="72">
        <v>60.3</v>
      </c>
      <c r="I171" s="74" t="s">
        <v>45</v>
      </c>
      <c r="J171" s="71">
        <f t="shared" si="17"/>
        <v>60.3</v>
      </c>
      <c r="K171" s="72">
        <v>1.72</v>
      </c>
      <c r="L171" s="74" t="s">
        <v>45</v>
      </c>
      <c r="M171" s="71">
        <f t="shared" si="16"/>
        <v>1.72</v>
      </c>
      <c r="N171" s="72">
        <v>9361</v>
      </c>
      <c r="O171" s="74" t="s">
        <v>43</v>
      </c>
      <c r="P171" s="70">
        <f t="shared" si="13"/>
        <v>0.93610000000000004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64.63</v>
      </c>
      <c r="F172" s="111">
        <v>6.0859999999999997E-2</v>
      </c>
      <c r="G172" s="107">
        <f t="shared" si="14"/>
        <v>64.690860000000001</v>
      </c>
      <c r="H172" s="72">
        <v>66.88</v>
      </c>
      <c r="I172" s="74" t="s">
        <v>45</v>
      </c>
      <c r="J172" s="71">
        <f t="shared" si="17"/>
        <v>66.88</v>
      </c>
      <c r="K172" s="72">
        <v>1.96</v>
      </c>
      <c r="L172" s="74" t="s">
        <v>45</v>
      </c>
      <c r="M172" s="71">
        <f t="shared" si="16"/>
        <v>1.96</v>
      </c>
      <c r="N172" s="72">
        <v>9602</v>
      </c>
      <c r="O172" s="74" t="s">
        <v>43</v>
      </c>
      <c r="P172" s="70">
        <f t="shared" si="13"/>
        <v>0.96020000000000005</v>
      </c>
    </row>
    <row r="173" spans="2:16">
      <c r="B173" s="108">
        <v>1</v>
      </c>
      <c r="C173" s="73" t="s">
        <v>46</v>
      </c>
      <c r="D173" s="70">
        <f t="shared" ref="D173:D228" si="18">B173*1000/$C$5</f>
        <v>7.7519379844961236</v>
      </c>
      <c r="E173" s="110">
        <v>63.09</v>
      </c>
      <c r="F173" s="111">
        <v>5.5559999999999998E-2</v>
      </c>
      <c r="G173" s="107">
        <f t="shared" si="14"/>
        <v>63.145560000000003</v>
      </c>
      <c r="H173" s="72">
        <v>73.62</v>
      </c>
      <c r="I173" s="74" t="s">
        <v>45</v>
      </c>
      <c r="J173" s="71">
        <f t="shared" si="17"/>
        <v>73.62</v>
      </c>
      <c r="K173" s="72">
        <v>2.1800000000000002</v>
      </c>
      <c r="L173" s="74" t="s">
        <v>45</v>
      </c>
      <c r="M173" s="71">
        <f t="shared" si="16"/>
        <v>2.1800000000000002</v>
      </c>
      <c r="N173" s="72">
        <v>9841</v>
      </c>
      <c r="O173" s="74" t="s">
        <v>43</v>
      </c>
      <c r="P173" s="70">
        <f t="shared" si="13"/>
        <v>0.98409999999999997</v>
      </c>
    </row>
    <row r="174" spans="2:16">
      <c r="B174" s="108">
        <v>1.1000000000000001</v>
      </c>
      <c r="C174" s="74" t="s">
        <v>46</v>
      </c>
      <c r="D174" s="70">
        <f t="shared" si="18"/>
        <v>8.5271317829457356</v>
      </c>
      <c r="E174" s="110">
        <v>61.53</v>
      </c>
      <c r="F174" s="111">
        <v>5.1150000000000001E-2</v>
      </c>
      <c r="G174" s="107">
        <f t="shared" si="14"/>
        <v>61.581150000000001</v>
      </c>
      <c r="H174" s="72">
        <v>80.53</v>
      </c>
      <c r="I174" s="74" t="s">
        <v>45</v>
      </c>
      <c r="J174" s="71">
        <f t="shared" si="17"/>
        <v>80.53</v>
      </c>
      <c r="K174" s="72">
        <v>2.39</v>
      </c>
      <c r="L174" s="74" t="s">
        <v>45</v>
      </c>
      <c r="M174" s="71">
        <f t="shared" si="16"/>
        <v>2.39</v>
      </c>
      <c r="N174" s="72">
        <v>1.01</v>
      </c>
      <c r="O174" s="73" t="s">
        <v>45</v>
      </c>
      <c r="P174" s="71">
        <f t="shared" ref="P174:P228" si="19">N174</f>
        <v>1.01</v>
      </c>
    </row>
    <row r="175" spans="2:16">
      <c r="B175" s="108">
        <v>1.2</v>
      </c>
      <c r="C175" s="74" t="s">
        <v>46</v>
      </c>
      <c r="D175" s="70">
        <f t="shared" si="18"/>
        <v>9.3023255813953494</v>
      </c>
      <c r="E175" s="110">
        <v>60.01</v>
      </c>
      <c r="F175" s="111">
        <v>4.743E-2</v>
      </c>
      <c r="G175" s="107">
        <f t="shared" si="14"/>
        <v>60.057429999999997</v>
      </c>
      <c r="H175" s="72">
        <v>87.62</v>
      </c>
      <c r="I175" s="74" t="s">
        <v>45</v>
      </c>
      <c r="J175" s="71">
        <f t="shared" si="17"/>
        <v>87.62</v>
      </c>
      <c r="K175" s="72">
        <v>2.59</v>
      </c>
      <c r="L175" s="74" t="s">
        <v>45</v>
      </c>
      <c r="M175" s="71">
        <f t="shared" si="16"/>
        <v>2.59</v>
      </c>
      <c r="N175" s="72">
        <v>1.03</v>
      </c>
      <c r="O175" s="74" t="s">
        <v>45</v>
      </c>
      <c r="P175" s="71">
        <f t="shared" si="19"/>
        <v>1.03</v>
      </c>
    </row>
    <row r="176" spans="2:16">
      <c r="B176" s="108">
        <v>1.3</v>
      </c>
      <c r="C176" s="74" t="s">
        <v>46</v>
      </c>
      <c r="D176" s="70">
        <f t="shared" si="18"/>
        <v>10.077519379844961</v>
      </c>
      <c r="E176" s="110">
        <v>58.53</v>
      </c>
      <c r="F176" s="111">
        <v>4.4240000000000002E-2</v>
      </c>
      <c r="G176" s="107">
        <f t="shared" si="14"/>
        <v>58.574240000000003</v>
      </c>
      <c r="H176" s="72">
        <v>94.88</v>
      </c>
      <c r="I176" s="74" t="s">
        <v>45</v>
      </c>
      <c r="J176" s="71">
        <f t="shared" si="17"/>
        <v>94.88</v>
      </c>
      <c r="K176" s="72">
        <v>2.79</v>
      </c>
      <c r="L176" s="74" t="s">
        <v>45</v>
      </c>
      <c r="M176" s="71">
        <f t="shared" si="16"/>
        <v>2.79</v>
      </c>
      <c r="N176" s="72">
        <v>1.06</v>
      </c>
      <c r="O176" s="74" t="s">
        <v>45</v>
      </c>
      <c r="P176" s="71">
        <f t="shared" si="19"/>
        <v>1.06</v>
      </c>
    </row>
    <row r="177" spans="1:16">
      <c r="A177" s="4"/>
      <c r="B177" s="108">
        <v>1.4</v>
      </c>
      <c r="C177" s="74" t="s">
        <v>46</v>
      </c>
      <c r="D177" s="70">
        <f t="shared" si="18"/>
        <v>10.852713178294573</v>
      </c>
      <c r="E177" s="110">
        <v>57.1</v>
      </c>
      <c r="F177" s="111">
        <v>4.147E-2</v>
      </c>
      <c r="G177" s="107">
        <f t="shared" si="14"/>
        <v>57.141469999999998</v>
      </c>
      <c r="H177" s="72">
        <v>102.33</v>
      </c>
      <c r="I177" s="74" t="s">
        <v>45</v>
      </c>
      <c r="J177" s="71">
        <f t="shared" si="17"/>
        <v>102.33</v>
      </c>
      <c r="K177" s="72">
        <v>2.99</v>
      </c>
      <c r="L177" s="74" t="s">
        <v>45</v>
      </c>
      <c r="M177" s="71">
        <f t="shared" si="16"/>
        <v>2.99</v>
      </c>
      <c r="N177" s="72">
        <v>1.08</v>
      </c>
      <c r="O177" s="74" t="s">
        <v>45</v>
      </c>
      <c r="P177" s="71">
        <f t="shared" si="19"/>
        <v>1.08</v>
      </c>
    </row>
    <row r="178" spans="1:16">
      <c r="B178" s="72">
        <v>1.5</v>
      </c>
      <c r="C178" s="74" t="s">
        <v>46</v>
      </c>
      <c r="D178" s="70">
        <f t="shared" si="18"/>
        <v>11.627906976744185</v>
      </c>
      <c r="E178" s="110">
        <v>55.72</v>
      </c>
      <c r="F178" s="111">
        <v>3.9050000000000001E-2</v>
      </c>
      <c r="G178" s="107">
        <f t="shared" si="14"/>
        <v>55.759050000000002</v>
      </c>
      <c r="H178" s="72">
        <v>109.96</v>
      </c>
      <c r="I178" s="74" t="s">
        <v>45</v>
      </c>
      <c r="J178" s="71">
        <f t="shared" si="17"/>
        <v>109.96</v>
      </c>
      <c r="K178" s="72">
        <v>3.18</v>
      </c>
      <c r="L178" s="74" t="s">
        <v>45</v>
      </c>
      <c r="M178" s="71">
        <f t="shared" si="16"/>
        <v>3.18</v>
      </c>
      <c r="N178" s="72">
        <v>1.1100000000000001</v>
      </c>
      <c r="O178" s="74" t="s">
        <v>45</v>
      </c>
      <c r="P178" s="71">
        <f t="shared" si="19"/>
        <v>1.1100000000000001</v>
      </c>
    </row>
    <row r="179" spans="1:16">
      <c r="B179" s="108">
        <v>1.6</v>
      </c>
      <c r="C179" s="109" t="s">
        <v>46</v>
      </c>
      <c r="D179" s="70">
        <f t="shared" si="18"/>
        <v>12.403100775193799</v>
      </c>
      <c r="E179" s="110">
        <v>54.4</v>
      </c>
      <c r="F179" s="111">
        <v>3.6909999999999998E-2</v>
      </c>
      <c r="G179" s="107">
        <f t="shared" si="14"/>
        <v>54.436909999999997</v>
      </c>
      <c r="H179" s="72">
        <v>117.78</v>
      </c>
      <c r="I179" s="74" t="s">
        <v>45</v>
      </c>
      <c r="J179" s="71">
        <f t="shared" si="17"/>
        <v>117.78</v>
      </c>
      <c r="K179" s="72">
        <v>3.36</v>
      </c>
      <c r="L179" s="74" t="s">
        <v>45</v>
      </c>
      <c r="M179" s="71">
        <f t="shared" si="16"/>
        <v>3.36</v>
      </c>
      <c r="N179" s="72">
        <v>1.1299999999999999</v>
      </c>
      <c r="O179" s="74" t="s">
        <v>45</v>
      </c>
      <c r="P179" s="71">
        <f t="shared" si="19"/>
        <v>1.1299999999999999</v>
      </c>
    </row>
    <row r="180" spans="1:16">
      <c r="B180" s="108">
        <v>1.7</v>
      </c>
      <c r="C180" s="109" t="s">
        <v>46</v>
      </c>
      <c r="D180" s="70">
        <f t="shared" si="18"/>
        <v>13.178294573643411</v>
      </c>
      <c r="E180" s="110">
        <v>53.13</v>
      </c>
      <c r="F180" s="111">
        <v>3.5000000000000003E-2</v>
      </c>
      <c r="G180" s="107">
        <f t="shared" si="14"/>
        <v>53.164999999999999</v>
      </c>
      <c r="H180" s="72">
        <v>125.79</v>
      </c>
      <c r="I180" s="74" t="s">
        <v>45</v>
      </c>
      <c r="J180" s="71">
        <f t="shared" si="17"/>
        <v>125.79</v>
      </c>
      <c r="K180" s="72">
        <v>3.55</v>
      </c>
      <c r="L180" s="74" t="s">
        <v>45</v>
      </c>
      <c r="M180" s="71">
        <f t="shared" si="16"/>
        <v>3.55</v>
      </c>
      <c r="N180" s="72">
        <v>1.1599999999999999</v>
      </c>
      <c r="O180" s="74" t="s">
        <v>45</v>
      </c>
      <c r="P180" s="71">
        <f t="shared" si="19"/>
        <v>1.1599999999999999</v>
      </c>
    </row>
    <row r="181" spans="1:16">
      <c r="B181" s="108">
        <v>1.8</v>
      </c>
      <c r="C181" s="109" t="s">
        <v>46</v>
      </c>
      <c r="D181" s="70">
        <f t="shared" si="18"/>
        <v>13.953488372093023</v>
      </c>
      <c r="E181" s="110">
        <v>51.92</v>
      </c>
      <c r="F181" s="111">
        <v>3.329E-2</v>
      </c>
      <c r="G181" s="107">
        <f t="shared" si="14"/>
        <v>51.953290000000003</v>
      </c>
      <c r="H181" s="72">
        <v>133.99</v>
      </c>
      <c r="I181" s="74" t="s">
        <v>45</v>
      </c>
      <c r="J181" s="71">
        <f t="shared" si="17"/>
        <v>133.99</v>
      </c>
      <c r="K181" s="72">
        <v>3.74</v>
      </c>
      <c r="L181" s="74" t="s">
        <v>45</v>
      </c>
      <c r="M181" s="71">
        <f t="shared" si="16"/>
        <v>3.74</v>
      </c>
      <c r="N181" s="72">
        <v>1.18</v>
      </c>
      <c r="O181" s="74" t="s">
        <v>45</v>
      </c>
      <c r="P181" s="71">
        <f t="shared" si="19"/>
        <v>1.18</v>
      </c>
    </row>
    <row r="182" spans="1:16">
      <c r="B182" s="108">
        <v>2</v>
      </c>
      <c r="C182" s="109" t="s">
        <v>46</v>
      </c>
      <c r="D182" s="70">
        <f t="shared" si="18"/>
        <v>15.503875968992247</v>
      </c>
      <c r="E182" s="110">
        <v>49.65</v>
      </c>
      <c r="F182" s="111">
        <v>3.0349999999999999E-2</v>
      </c>
      <c r="G182" s="107">
        <f t="shared" si="14"/>
        <v>49.680349999999997</v>
      </c>
      <c r="H182" s="72">
        <v>150.96</v>
      </c>
      <c r="I182" s="74" t="s">
        <v>45</v>
      </c>
      <c r="J182" s="71">
        <f t="shared" si="17"/>
        <v>150.96</v>
      </c>
      <c r="K182" s="72">
        <v>4.4400000000000004</v>
      </c>
      <c r="L182" s="74" t="s">
        <v>45</v>
      </c>
      <c r="M182" s="71">
        <f t="shared" si="16"/>
        <v>4.4400000000000004</v>
      </c>
      <c r="N182" s="72">
        <v>1.24</v>
      </c>
      <c r="O182" s="74" t="s">
        <v>45</v>
      </c>
      <c r="P182" s="71">
        <f t="shared" si="19"/>
        <v>1.24</v>
      </c>
    </row>
    <row r="183" spans="1:16">
      <c r="B183" s="108">
        <v>2.25</v>
      </c>
      <c r="C183" s="109" t="s">
        <v>46</v>
      </c>
      <c r="D183" s="70">
        <f t="shared" si="18"/>
        <v>17.441860465116278</v>
      </c>
      <c r="E183" s="110">
        <v>47.06</v>
      </c>
      <c r="F183" s="111">
        <v>2.7369999999999998E-2</v>
      </c>
      <c r="G183" s="107">
        <f t="shared" si="14"/>
        <v>47.08737</v>
      </c>
      <c r="H183" s="72">
        <v>173.23</v>
      </c>
      <c r="I183" s="74" t="s">
        <v>45</v>
      </c>
      <c r="J183" s="71">
        <f t="shared" si="17"/>
        <v>173.23</v>
      </c>
      <c r="K183" s="72">
        <v>5.45</v>
      </c>
      <c r="L183" s="74" t="s">
        <v>45</v>
      </c>
      <c r="M183" s="71">
        <f t="shared" si="16"/>
        <v>5.45</v>
      </c>
      <c r="N183" s="72">
        <v>1.31</v>
      </c>
      <c r="O183" s="74" t="s">
        <v>45</v>
      </c>
      <c r="P183" s="71">
        <f t="shared" si="19"/>
        <v>1.31</v>
      </c>
    </row>
    <row r="184" spans="1:16">
      <c r="B184" s="108">
        <v>2.5</v>
      </c>
      <c r="C184" s="109" t="s">
        <v>46</v>
      </c>
      <c r="D184" s="70">
        <f t="shared" si="18"/>
        <v>19.379844961240309</v>
      </c>
      <c r="E184" s="110">
        <v>44.73</v>
      </c>
      <c r="F184" s="111">
        <v>2.494E-2</v>
      </c>
      <c r="G184" s="107">
        <f t="shared" si="14"/>
        <v>44.754939999999998</v>
      </c>
      <c r="H184" s="72">
        <v>196.7</v>
      </c>
      <c r="I184" s="74" t="s">
        <v>45</v>
      </c>
      <c r="J184" s="71">
        <f t="shared" si="17"/>
        <v>196.7</v>
      </c>
      <c r="K184" s="72">
        <v>6.38</v>
      </c>
      <c r="L184" s="74" t="s">
        <v>45</v>
      </c>
      <c r="M184" s="71">
        <f t="shared" si="16"/>
        <v>6.38</v>
      </c>
      <c r="N184" s="72">
        <v>1.38</v>
      </c>
      <c r="O184" s="74" t="s">
        <v>45</v>
      </c>
      <c r="P184" s="71">
        <f t="shared" si="19"/>
        <v>1.38</v>
      </c>
    </row>
    <row r="185" spans="1:16">
      <c r="B185" s="108">
        <v>2.75</v>
      </c>
      <c r="C185" s="109" t="s">
        <v>46</v>
      </c>
      <c r="D185" s="70">
        <f t="shared" si="18"/>
        <v>21.31782945736434</v>
      </c>
      <c r="E185" s="110">
        <v>42.62</v>
      </c>
      <c r="F185" s="111">
        <v>2.2929999999999999E-2</v>
      </c>
      <c r="G185" s="107">
        <f t="shared" si="14"/>
        <v>42.64293</v>
      </c>
      <c r="H185" s="72">
        <v>221.36</v>
      </c>
      <c r="I185" s="74" t="s">
        <v>45</v>
      </c>
      <c r="J185" s="71">
        <f t="shared" si="17"/>
        <v>221.36</v>
      </c>
      <c r="K185" s="72">
        <v>7.28</v>
      </c>
      <c r="L185" s="74" t="s">
        <v>45</v>
      </c>
      <c r="M185" s="71">
        <f t="shared" si="16"/>
        <v>7.28</v>
      </c>
      <c r="N185" s="72">
        <v>1.46</v>
      </c>
      <c r="O185" s="74" t="s">
        <v>45</v>
      </c>
      <c r="P185" s="71">
        <f t="shared" si="19"/>
        <v>1.46</v>
      </c>
    </row>
    <row r="186" spans="1:16">
      <c r="B186" s="108">
        <v>3</v>
      </c>
      <c r="C186" s="109" t="s">
        <v>46</v>
      </c>
      <c r="D186" s="70">
        <f t="shared" si="18"/>
        <v>23.255813953488371</v>
      </c>
      <c r="E186" s="110">
        <v>40.69</v>
      </c>
      <c r="F186" s="111">
        <v>2.1229999999999999E-2</v>
      </c>
      <c r="G186" s="107">
        <f t="shared" si="14"/>
        <v>40.71123</v>
      </c>
      <c r="H186" s="72">
        <v>247.22</v>
      </c>
      <c r="I186" s="74" t="s">
        <v>45</v>
      </c>
      <c r="J186" s="71">
        <f t="shared" si="17"/>
        <v>247.22</v>
      </c>
      <c r="K186" s="72">
        <v>8.15</v>
      </c>
      <c r="L186" s="74" t="s">
        <v>45</v>
      </c>
      <c r="M186" s="71">
        <f t="shared" si="16"/>
        <v>8.15</v>
      </c>
      <c r="N186" s="72">
        <v>1.54</v>
      </c>
      <c r="O186" s="74" t="s">
        <v>45</v>
      </c>
      <c r="P186" s="71">
        <f t="shared" si="19"/>
        <v>1.54</v>
      </c>
    </row>
    <row r="187" spans="1:16">
      <c r="B187" s="108">
        <v>3.25</v>
      </c>
      <c r="C187" s="109" t="s">
        <v>46</v>
      </c>
      <c r="D187" s="70">
        <f t="shared" si="18"/>
        <v>25.193798449612402</v>
      </c>
      <c r="E187" s="110">
        <v>38.93</v>
      </c>
      <c r="F187" s="111">
        <v>1.9779999999999999E-2</v>
      </c>
      <c r="G187" s="107">
        <f t="shared" si="14"/>
        <v>38.949779999999997</v>
      </c>
      <c r="H187" s="72">
        <v>274.27</v>
      </c>
      <c r="I187" s="74" t="s">
        <v>45</v>
      </c>
      <c r="J187" s="71">
        <f t="shared" si="17"/>
        <v>274.27</v>
      </c>
      <c r="K187" s="72">
        <v>9</v>
      </c>
      <c r="L187" s="74" t="s">
        <v>45</v>
      </c>
      <c r="M187" s="71">
        <f t="shared" si="16"/>
        <v>9</v>
      </c>
      <c r="N187" s="72">
        <v>1.63</v>
      </c>
      <c r="O187" s="74" t="s">
        <v>45</v>
      </c>
      <c r="P187" s="71">
        <f t="shared" si="19"/>
        <v>1.63</v>
      </c>
    </row>
    <row r="188" spans="1:16">
      <c r="B188" s="108">
        <v>3.5</v>
      </c>
      <c r="C188" s="109" t="s">
        <v>46</v>
      </c>
      <c r="D188" s="70">
        <f t="shared" si="18"/>
        <v>27.131782945736433</v>
      </c>
      <c r="E188" s="110">
        <v>37.33</v>
      </c>
      <c r="F188" s="111">
        <v>1.8530000000000001E-2</v>
      </c>
      <c r="G188" s="107">
        <f t="shared" si="14"/>
        <v>37.348529999999997</v>
      </c>
      <c r="H188" s="72">
        <v>302.52</v>
      </c>
      <c r="I188" s="74" t="s">
        <v>45</v>
      </c>
      <c r="J188" s="71">
        <f t="shared" si="17"/>
        <v>302.52</v>
      </c>
      <c r="K188" s="72">
        <v>9.85</v>
      </c>
      <c r="L188" s="74" t="s">
        <v>45</v>
      </c>
      <c r="M188" s="71">
        <f t="shared" si="16"/>
        <v>9.85</v>
      </c>
      <c r="N188" s="72">
        <v>1.71</v>
      </c>
      <c r="O188" s="74" t="s">
        <v>45</v>
      </c>
      <c r="P188" s="71">
        <f t="shared" si="19"/>
        <v>1.71</v>
      </c>
    </row>
    <row r="189" spans="1:16">
      <c r="B189" s="108">
        <v>3.75</v>
      </c>
      <c r="C189" s="109" t="s">
        <v>46</v>
      </c>
      <c r="D189" s="70">
        <f t="shared" si="18"/>
        <v>29.069767441860463</v>
      </c>
      <c r="E189" s="110">
        <v>35.86</v>
      </c>
      <c r="F189" s="111">
        <v>1.7430000000000001E-2</v>
      </c>
      <c r="G189" s="107">
        <f t="shared" si="14"/>
        <v>35.877429999999997</v>
      </c>
      <c r="H189" s="72">
        <v>331.95</v>
      </c>
      <c r="I189" s="74" t="s">
        <v>45</v>
      </c>
      <c r="J189" s="71">
        <f t="shared" si="17"/>
        <v>331.95</v>
      </c>
      <c r="K189" s="72">
        <v>10.7</v>
      </c>
      <c r="L189" s="74" t="s">
        <v>45</v>
      </c>
      <c r="M189" s="71">
        <f t="shared" si="16"/>
        <v>10.7</v>
      </c>
      <c r="N189" s="72">
        <v>1.81</v>
      </c>
      <c r="O189" s="74" t="s">
        <v>45</v>
      </c>
      <c r="P189" s="71">
        <f t="shared" si="19"/>
        <v>1.81</v>
      </c>
    </row>
    <row r="190" spans="1:16">
      <c r="B190" s="108">
        <v>4</v>
      </c>
      <c r="C190" s="109" t="s">
        <v>46</v>
      </c>
      <c r="D190" s="70">
        <f t="shared" si="18"/>
        <v>31.007751937984494</v>
      </c>
      <c r="E190" s="110">
        <v>34.520000000000003</v>
      </c>
      <c r="F190" s="111">
        <v>1.6459999999999999E-2</v>
      </c>
      <c r="G190" s="107">
        <f t="shared" si="14"/>
        <v>34.536460000000005</v>
      </c>
      <c r="H190" s="72">
        <v>362.56</v>
      </c>
      <c r="I190" s="74" t="s">
        <v>45</v>
      </c>
      <c r="J190" s="71">
        <f t="shared" si="17"/>
        <v>362.56</v>
      </c>
      <c r="K190" s="72">
        <v>11.54</v>
      </c>
      <c r="L190" s="74" t="s">
        <v>45</v>
      </c>
      <c r="M190" s="71">
        <f t="shared" si="16"/>
        <v>11.54</v>
      </c>
      <c r="N190" s="72">
        <v>1.91</v>
      </c>
      <c r="O190" s="74" t="s">
        <v>45</v>
      </c>
      <c r="P190" s="71">
        <f t="shared" si="19"/>
        <v>1.91</v>
      </c>
    </row>
    <row r="191" spans="1:16">
      <c r="B191" s="108">
        <v>4.5</v>
      </c>
      <c r="C191" s="109" t="s">
        <v>46</v>
      </c>
      <c r="D191" s="70">
        <f t="shared" si="18"/>
        <v>34.883720930232556</v>
      </c>
      <c r="E191" s="110">
        <v>32.18</v>
      </c>
      <c r="F191" s="111">
        <v>1.482E-2</v>
      </c>
      <c r="G191" s="107">
        <f t="shared" si="14"/>
        <v>32.19482</v>
      </c>
      <c r="H191" s="72">
        <v>427.18</v>
      </c>
      <c r="I191" s="74" t="s">
        <v>45</v>
      </c>
      <c r="J191" s="71">
        <f t="shared" si="17"/>
        <v>427.18</v>
      </c>
      <c r="K191" s="72">
        <v>14.73</v>
      </c>
      <c r="L191" s="74" t="s">
        <v>45</v>
      </c>
      <c r="M191" s="71">
        <f t="shared" si="16"/>
        <v>14.73</v>
      </c>
      <c r="N191" s="72">
        <v>2.11</v>
      </c>
      <c r="O191" s="74" t="s">
        <v>45</v>
      </c>
      <c r="P191" s="71">
        <f t="shared" si="19"/>
        <v>2.11</v>
      </c>
    </row>
    <row r="192" spans="1:16">
      <c r="B192" s="108">
        <v>5</v>
      </c>
      <c r="C192" s="109" t="s">
        <v>46</v>
      </c>
      <c r="D192" s="70">
        <f t="shared" si="18"/>
        <v>38.759689922480618</v>
      </c>
      <c r="E192" s="110">
        <v>30.17</v>
      </c>
      <c r="F192" s="111">
        <v>1.35E-2</v>
      </c>
      <c r="G192" s="107">
        <f t="shared" si="14"/>
        <v>30.183500000000002</v>
      </c>
      <c r="H192" s="72">
        <v>496.31</v>
      </c>
      <c r="I192" s="74" t="s">
        <v>45</v>
      </c>
      <c r="J192" s="71">
        <f t="shared" si="17"/>
        <v>496.31</v>
      </c>
      <c r="K192" s="72">
        <v>17.690000000000001</v>
      </c>
      <c r="L192" s="74" t="s">
        <v>45</v>
      </c>
      <c r="M192" s="71">
        <f t="shared" si="16"/>
        <v>17.690000000000001</v>
      </c>
      <c r="N192" s="72">
        <v>2.33</v>
      </c>
      <c r="O192" s="74" t="s">
        <v>45</v>
      </c>
      <c r="P192" s="71">
        <f t="shared" si="19"/>
        <v>2.33</v>
      </c>
    </row>
    <row r="193" spans="2:16">
      <c r="B193" s="108">
        <v>5.5</v>
      </c>
      <c r="C193" s="109" t="s">
        <v>46</v>
      </c>
      <c r="D193" s="70">
        <f t="shared" si="18"/>
        <v>42.63565891472868</v>
      </c>
      <c r="E193" s="110">
        <v>28.43</v>
      </c>
      <c r="F193" s="111">
        <v>1.24E-2</v>
      </c>
      <c r="G193" s="107">
        <f t="shared" si="14"/>
        <v>28.442399999999999</v>
      </c>
      <c r="H193" s="72">
        <v>569.86</v>
      </c>
      <c r="I193" s="74" t="s">
        <v>45</v>
      </c>
      <c r="J193" s="71">
        <f t="shared" si="17"/>
        <v>569.86</v>
      </c>
      <c r="K193" s="72">
        <v>20.52</v>
      </c>
      <c r="L193" s="74" t="s">
        <v>45</v>
      </c>
      <c r="M193" s="71">
        <f t="shared" si="16"/>
        <v>20.52</v>
      </c>
      <c r="N193" s="72">
        <v>2.57</v>
      </c>
      <c r="O193" s="74" t="s">
        <v>45</v>
      </c>
      <c r="P193" s="71">
        <f t="shared" si="19"/>
        <v>2.57</v>
      </c>
    </row>
    <row r="194" spans="2:16">
      <c r="B194" s="108">
        <v>6</v>
      </c>
      <c r="C194" s="109" t="s">
        <v>46</v>
      </c>
      <c r="D194" s="70">
        <f t="shared" si="18"/>
        <v>46.511627906976742</v>
      </c>
      <c r="E194" s="110">
        <v>26.9</v>
      </c>
      <c r="F194" s="111">
        <v>1.1469999999999999E-2</v>
      </c>
      <c r="G194" s="107">
        <f t="shared" si="14"/>
        <v>26.911469999999998</v>
      </c>
      <c r="H194" s="72">
        <v>647.75</v>
      </c>
      <c r="I194" s="74" t="s">
        <v>45</v>
      </c>
      <c r="J194" s="71">
        <f t="shared" si="17"/>
        <v>647.75</v>
      </c>
      <c r="K194" s="72">
        <v>23.3</v>
      </c>
      <c r="L194" s="74" t="s">
        <v>45</v>
      </c>
      <c r="M194" s="71">
        <f t="shared" si="16"/>
        <v>23.3</v>
      </c>
      <c r="N194" s="72">
        <v>2.82</v>
      </c>
      <c r="O194" s="74" t="s">
        <v>45</v>
      </c>
      <c r="P194" s="71">
        <f t="shared" si="19"/>
        <v>2.82</v>
      </c>
    </row>
    <row r="195" spans="2:16">
      <c r="B195" s="108">
        <v>6.5</v>
      </c>
      <c r="C195" s="109" t="s">
        <v>46</v>
      </c>
      <c r="D195" s="70">
        <f t="shared" si="18"/>
        <v>50.387596899224803</v>
      </c>
      <c r="E195" s="110">
        <v>25.55</v>
      </c>
      <c r="F195" s="111">
        <v>1.068E-2</v>
      </c>
      <c r="G195" s="107">
        <f t="shared" si="14"/>
        <v>25.560680000000001</v>
      </c>
      <c r="H195" s="72">
        <v>729.9</v>
      </c>
      <c r="I195" s="74" t="s">
        <v>45</v>
      </c>
      <c r="J195" s="71">
        <f t="shared" si="17"/>
        <v>729.9</v>
      </c>
      <c r="K195" s="72">
        <v>26.04</v>
      </c>
      <c r="L195" s="74" t="s">
        <v>45</v>
      </c>
      <c r="M195" s="71">
        <f t="shared" si="16"/>
        <v>26.04</v>
      </c>
      <c r="N195" s="72">
        <v>3.08</v>
      </c>
      <c r="O195" s="74" t="s">
        <v>45</v>
      </c>
      <c r="P195" s="71">
        <f t="shared" si="19"/>
        <v>3.08</v>
      </c>
    </row>
    <row r="196" spans="2:16">
      <c r="B196" s="108">
        <v>7</v>
      </c>
      <c r="C196" s="109" t="s">
        <v>46</v>
      </c>
      <c r="D196" s="70">
        <f t="shared" si="18"/>
        <v>54.263565891472865</v>
      </c>
      <c r="E196" s="110">
        <v>24.35</v>
      </c>
      <c r="F196" s="111">
        <v>9.9950000000000004E-3</v>
      </c>
      <c r="G196" s="107">
        <f t="shared" si="14"/>
        <v>24.359995000000001</v>
      </c>
      <c r="H196" s="72">
        <v>816.24</v>
      </c>
      <c r="I196" s="74" t="s">
        <v>45</v>
      </c>
      <c r="J196" s="71">
        <f t="shared" si="17"/>
        <v>816.24</v>
      </c>
      <c r="K196" s="72">
        <v>28.77</v>
      </c>
      <c r="L196" s="74" t="s">
        <v>45</v>
      </c>
      <c r="M196" s="71">
        <f t="shared" si="16"/>
        <v>28.77</v>
      </c>
      <c r="N196" s="72">
        <v>3.35</v>
      </c>
      <c r="O196" s="74" t="s">
        <v>45</v>
      </c>
      <c r="P196" s="71">
        <f t="shared" si="19"/>
        <v>3.35</v>
      </c>
    </row>
    <row r="197" spans="2:16">
      <c r="B197" s="108">
        <v>8</v>
      </c>
      <c r="C197" s="109" t="s">
        <v>46</v>
      </c>
      <c r="D197" s="70">
        <f t="shared" si="18"/>
        <v>62.015503875968989</v>
      </c>
      <c r="E197" s="110">
        <v>22.32</v>
      </c>
      <c r="F197" s="111">
        <v>8.8690000000000001E-3</v>
      </c>
      <c r="G197" s="107">
        <f t="shared" si="14"/>
        <v>22.328869000000001</v>
      </c>
      <c r="H197" s="72">
        <v>1</v>
      </c>
      <c r="I197" s="73" t="s">
        <v>12</v>
      </c>
      <c r="J197" s="75">
        <f t="shared" ref="J197:J228" si="20">H197*1000</f>
        <v>1000</v>
      </c>
      <c r="K197" s="72">
        <v>38.880000000000003</v>
      </c>
      <c r="L197" s="74" t="s">
        <v>45</v>
      </c>
      <c r="M197" s="71">
        <f t="shared" si="16"/>
        <v>38.880000000000003</v>
      </c>
      <c r="N197" s="72">
        <v>3.94</v>
      </c>
      <c r="O197" s="74" t="s">
        <v>45</v>
      </c>
      <c r="P197" s="71">
        <f t="shared" si="19"/>
        <v>3.94</v>
      </c>
    </row>
    <row r="198" spans="2:16">
      <c r="B198" s="108">
        <v>9</v>
      </c>
      <c r="C198" s="109" t="s">
        <v>46</v>
      </c>
      <c r="D198" s="70">
        <f t="shared" si="18"/>
        <v>69.767441860465112</v>
      </c>
      <c r="E198" s="110">
        <v>20.65</v>
      </c>
      <c r="F198" s="111">
        <v>7.9799999999999992E-3</v>
      </c>
      <c r="G198" s="107">
        <f t="shared" si="14"/>
        <v>20.657979999999998</v>
      </c>
      <c r="H198" s="72">
        <v>1.2</v>
      </c>
      <c r="I198" s="74" t="s">
        <v>12</v>
      </c>
      <c r="J198" s="75">
        <f t="shared" si="20"/>
        <v>1200</v>
      </c>
      <c r="K198" s="72">
        <v>48.16</v>
      </c>
      <c r="L198" s="74" t="s">
        <v>45</v>
      </c>
      <c r="M198" s="71">
        <f t="shared" si="16"/>
        <v>48.16</v>
      </c>
      <c r="N198" s="72">
        <v>4.57</v>
      </c>
      <c r="O198" s="74" t="s">
        <v>45</v>
      </c>
      <c r="P198" s="71">
        <f t="shared" si="19"/>
        <v>4.57</v>
      </c>
    </row>
    <row r="199" spans="2:16">
      <c r="B199" s="108">
        <v>10</v>
      </c>
      <c r="C199" s="109" t="s">
        <v>46</v>
      </c>
      <c r="D199" s="70">
        <f t="shared" si="18"/>
        <v>77.519379844961236</v>
      </c>
      <c r="E199" s="110">
        <v>19.25</v>
      </c>
      <c r="F199" s="111">
        <v>7.26E-3</v>
      </c>
      <c r="G199" s="107">
        <f t="shared" si="14"/>
        <v>19.257259999999999</v>
      </c>
      <c r="H199" s="72">
        <v>1.42</v>
      </c>
      <c r="I199" s="74" t="s">
        <v>12</v>
      </c>
      <c r="J199" s="75">
        <f t="shared" si="20"/>
        <v>1420</v>
      </c>
      <c r="K199" s="72">
        <v>57.05</v>
      </c>
      <c r="L199" s="74" t="s">
        <v>45</v>
      </c>
      <c r="M199" s="71">
        <f t="shared" si="16"/>
        <v>57.05</v>
      </c>
      <c r="N199" s="72">
        <v>5.25</v>
      </c>
      <c r="O199" s="74" t="s">
        <v>45</v>
      </c>
      <c r="P199" s="71">
        <f t="shared" si="19"/>
        <v>5.25</v>
      </c>
    </row>
    <row r="200" spans="2:16">
      <c r="B200" s="108">
        <v>11</v>
      </c>
      <c r="C200" s="109" t="s">
        <v>46</v>
      </c>
      <c r="D200" s="70">
        <f t="shared" si="18"/>
        <v>85.271317829457359</v>
      </c>
      <c r="E200" s="110">
        <v>18.07</v>
      </c>
      <c r="F200" s="111">
        <v>6.6639999999999998E-3</v>
      </c>
      <c r="G200" s="107">
        <f t="shared" si="14"/>
        <v>18.076664000000001</v>
      </c>
      <c r="H200" s="72">
        <v>1.65</v>
      </c>
      <c r="I200" s="74" t="s">
        <v>12</v>
      </c>
      <c r="J200" s="75">
        <f t="shared" si="20"/>
        <v>1650</v>
      </c>
      <c r="K200" s="72">
        <v>65.75</v>
      </c>
      <c r="L200" s="74" t="s">
        <v>45</v>
      </c>
      <c r="M200" s="71">
        <f t="shared" si="16"/>
        <v>65.75</v>
      </c>
      <c r="N200" s="72">
        <v>5.97</v>
      </c>
      <c r="O200" s="74" t="s">
        <v>45</v>
      </c>
      <c r="P200" s="71">
        <f t="shared" si="19"/>
        <v>5.97</v>
      </c>
    </row>
    <row r="201" spans="2:16">
      <c r="B201" s="108">
        <v>12</v>
      </c>
      <c r="C201" s="109" t="s">
        <v>46</v>
      </c>
      <c r="D201" s="70">
        <f t="shared" si="18"/>
        <v>93.023255813953483</v>
      </c>
      <c r="E201" s="110">
        <v>17.059999999999999</v>
      </c>
      <c r="F201" s="111">
        <v>6.1619999999999999E-3</v>
      </c>
      <c r="G201" s="107">
        <f t="shared" si="14"/>
        <v>17.066161999999998</v>
      </c>
      <c r="H201" s="72">
        <v>1.89</v>
      </c>
      <c r="I201" s="74" t="s">
        <v>12</v>
      </c>
      <c r="J201" s="75">
        <f t="shared" si="20"/>
        <v>1890</v>
      </c>
      <c r="K201" s="72">
        <v>74.36</v>
      </c>
      <c r="L201" s="74" t="s">
        <v>45</v>
      </c>
      <c r="M201" s="71">
        <f t="shared" si="16"/>
        <v>74.36</v>
      </c>
      <c r="N201" s="72">
        <v>6.73</v>
      </c>
      <c r="O201" s="74" t="s">
        <v>45</v>
      </c>
      <c r="P201" s="71">
        <f t="shared" si="19"/>
        <v>6.73</v>
      </c>
    </row>
    <row r="202" spans="2:16">
      <c r="B202" s="108">
        <v>13</v>
      </c>
      <c r="C202" s="109" t="s">
        <v>46</v>
      </c>
      <c r="D202" s="70">
        <f t="shared" si="18"/>
        <v>100.77519379844961</v>
      </c>
      <c r="E202" s="110">
        <v>16.18</v>
      </c>
      <c r="F202" s="111">
        <v>5.7330000000000002E-3</v>
      </c>
      <c r="G202" s="107">
        <f t="shared" si="14"/>
        <v>16.185732999999999</v>
      </c>
      <c r="H202" s="72">
        <v>2.15</v>
      </c>
      <c r="I202" s="74" t="s">
        <v>12</v>
      </c>
      <c r="J202" s="75">
        <f t="shared" si="20"/>
        <v>2150</v>
      </c>
      <c r="K202" s="72">
        <v>82.93</v>
      </c>
      <c r="L202" s="74" t="s">
        <v>45</v>
      </c>
      <c r="M202" s="71">
        <f t="shared" si="16"/>
        <v>82.93</v>
      </c>
      <c r="N202" s="72">
        <v>7.52</v>
      </c>
      <c r="O202" s="74" t="s">
        <v>45</v>
      </c>
      <c r="P202" s="71">
        <f t="shared" si="19"/>
        <v>7.52</v>
      </c>
    </row>
    <row r="203" spans="2:16">
      <c r="B203" s="108">
        <v>14</v>
      </c>
      <c r="C203" s="109" t="s">
        <v>46</v>
      </c>
      <c r="D203" s="70">
        <f t="shared" si="18"/>
        <v>108.52713178294573</v>
      </c>
      <c r="E203" s="110">
        <v>15.41</v>
      </c>
      <c r="F203" s="111">
        <v>5.3629999999999997E-3</v>
      </c>
      <c r="G203" s="107">
        <f t="shared" si="14"/>
        <v>15.415362999999999</v>
      </c>
      <c r="H203" s="72">
        <v>2.4300000000000002</v>
      </c>
      <c r="I203" s="74" t="s">
        <v>12</v>
      </c>
      <c r="J203" s="75">
        <f t="shared" si="20"/>
        <v>2430</v>
      </c>
      <c r="K203" s="72">
        <v>91.48</v>
      </c>
      <c r="L203" s="74" t="s">
        <v>45</v>
      </c>
      <c r="M203" s="71">
        <f t="shared" si="16"/>
        <v>91.48</v>
      </c>
      <c r="N203" s="72">
        <v>8.35</v>
      </c>
      <c r="O203" s="74" t="s">
        <v>45</v>
      </c>
      <c r="P203" s="71">
        <f t="shared" si="19"/>
        <v>8.35</v>
      </c>
    </row>
    <row r="204" spans="2:16">
      <c r="B204" s="108">
        <v>15</v>
      </c>
      <c r="C204" s="109" t="s">
        <v>46</v>
      </c>
      <c r="D204" s="70">
        <f t="shared" si="18"/>
        <v>116.27906976744185</v>
      </c>
      <c r="E204" s="110">
        <v>14.73</v>
      </c>
      <c r="F204" s="111">
        <v>5.0390000000000001E-3</v>
      </c>
      <c r="G204" s="107">
        <f t="shared" si="14"/>
        <v>14.735039</v>
      </c>
      <c r="H204" s="72">
        <v>2.71</v>
      </c>
      <c r="I204" s="74" t="s">
        <v>12</v>
      </c>
      <c r="J204" s="75">
        <f t="shared" si="20"/>
        <v>2710</v>
      </c>
      <c r="K204" s="72">
        <v>100.04</v>
      </c>
      <c r="L204" s="74" t="s">
        <v>45</v>
      </c>
      <c r="M204" s="71">
        <f t="shared" si="16"/>
        <v>100.04</v>
      </c>
      <c r="N204" s="72">
        <v>9.2200000000000006</v>
      </c>
      <c r="O204" s="74" t="s">
        <v>45</v>
      </c>
      <c r="P204" s="71">
        <f t="shared" si="19"/>
        <v>9.2200000000000006</v>
      </c>
    </row>
    <row r="205" spans="2:16">
      <c r="B205" s="108">
        <v>16</v>
      </c>
      <c r="C205" s="109" t="s">
        <v>46</v>
      </c>
      <c r="D205" s="70">
        <f t="shared" si="18"/>
        <v>124.03100775193798</v>
      </c>
      <c r="E205" s="110">
        <v>14.12</v>
      </c>
      <c r="F205" s="111">
        <v>4.7540000000000004E-3</v>
      </c>
      <c r="G205" s="107">
        <f t="shared" si="14"/>
        <v>14.124753999999999</v>
      </c>
      <c r="H205" s="72">
        <v>3.01</v>
      </c>
      <c r="I205" s="74" t="s">
        <v>12</v>
      </c>
      <c r="J205" s="75">
        <f t="shared" si="20"/>
        <v>3010</v>
      </c>
      <c r="K205" s="72">
        <v>108.62</v>
      </c>
      <c r="L205" s="74" t="s">
        <v>45</v>
      </c>
      <c r="M205" s="71">
        <f t="shared" si="16"/>
        <v>108.62</v>
      </c>
      <c r="N205" s="72">
        <v>10.119999999999999</v>
      </c>
      <c r="O205" s="74" t="s">
        <v>45</v>
      </c>
      <c r="P205" s="71">
        <f t="shared" si="19"/>
        <v>10.119999999999999</v>
      </c>
    </row>
    <row r="206" spans="2:16">
      <c r="B206" s="108">
        <v>17</v>
      </c>
      <c r="C206" s="109" t="s">
        <v>46</v>
      </c>
      <c r="D206" s="70">
        <f t="shared" si="18"/>
        <v>131.7829457364341</v>
      </c>
      <c r="E206" s="110">
        <v>13.58</v>
      </c>
      <c r="F206" s="111">
        <v>4.5009999999999998E-3</v>
      </c>
      <c r="G206" s="107">
        <f t="shared" si="14"/>
        <v>13.584500999999999</v>
      </c>
      <c r="H206" s="72">
        <v>3.32</v>
      </c>
      <c r="I206" s="74" t="s">
        <v>12</v>
      </c>
      <c r="J206" s="75">
        <f t="shared" si="20"/>
        <v>3320</v>
      </c>
      <c r="K206" s="72">
        <v>117.21</v>
      </c>
      <c r="L206" s="74" t="s">
        <v>45</v>
      </c>
      <c r="M206" s="71">
        <f t="shared" si="16"/>
        <v>117.21</v>
      </c>
      <c r="N206" s="72">
        <v>11.04</v>
      </c>
      <c r="O206" s="74" t="s">
        <v>45</v>
      </c>
      <c r="P206" s="71">
        <f t="shared" si="19"/>
        <v>11.04</v>
      </c>
    </row>
    <row r="207" spans="2:16">
      <c r="B207" s="108">
        <v>18</v>
      </c>
      <c r="C207" s="109" t="s">
        <v>46</v>
      </c>
      <c r="D207" s="70">
        <f t="shared" si="18"/>
        <v>139.53488372093022</v>
      </c>
      <c r="E207" s="110">
        <v>13.09</v>
      </c>
      <c r="F207" s="111">
        <v>4.274E-3</v>
      </c>
      <c r="G207" s="107">
        <f t="shared" si="14"/>
        <v>13.094274</v>
      </c>
      <c r="H207" s="72">
        <v>3.65</v>
      </c>
      <c r="I207" s="74" t="s">
        <v>12</v>
      </c>
      <c r="J207" s="75">
        <f t="shared" si="20"/>
        <v>3650</v>
      </c>
      <c r="K207" s="72">
        <v>125.82</v>
      </c>
      <c r="L207" s="74" t="s">
        <v>45</v>
      </c>
      <c r="M207" s="71">
        <f t="shared" si="16"/>
        <v>125.82</v>
      </c>
      <c r="N207" s="72">
        <v>12</v>
      </c>
      <c r="O207" s="74" t="s">
        <v>45</v>
      </c>
      <c r="P207" s="71">
        <f t="shared" si="19"/>
        <v>12</v>
      </c>
    </row>
    <row r="208" spans="2:16">
      <c r="B208" s="108">
        <v>20</v>
      </c>
      <c r="C208" s="109" t="s">
        <v>46</v>
      </c>
      <c r="D208" s="70">
        <f t="shared" si="18"/>
        <v>155.03875968992247</v>
      </c>
      <c r="E208" s="110">
        <v>12.24</v>
      </c>
      <c r="F208" s="111">
        <v>3.885E-3</v>
      </c>
      <c r="G208" s="107">
        <f t="shared" si="14"/>
        <v>12.243885000000001</v>
      </c>
      <c r="H208" s="72">
        <v>4.33</v>
      </c>
      <c r="I208" s="74" t="s">
        <v>12</v>
      </c>
      <c r="J208" s="75">
        <f t="shared" si="20"/>
        <v>4330</v>
      </c>
      <c r="K208" s="72">
        <v>158.47</v>
      </c>
      <c r="L208" s="74" t="s">
        <v>45</v>
      </c>
      <c r="M208" s="71">
        <f t="shared" si="16"/>
        <v>158.47</v>
      </c>
      <c r="N208" s="72">
        <v>14.01</v>
      </c>
      <c r="O208" s="74" t="s">
        <v>45</v>
      </c>
      <c r="P208" s="71">
        <f t="shared" si="19"/>
        <v>14.01</v>
      </c>
    </row>
    <row r="209" spans="2:16">
      <c r="B209" s="108">
        <v>22.5</v>
      </c>
      <c r="C209" s="109" t="s">
        <v>46</v>
      </c>
      <c r="D209" s="70">
        <f t="shared" si="18"/>
        <v>174.41860465116278</v>
      </c>
      <c r="E209" s="110">
        <v>11.37</v>
      </c>
      <c r="F209" s="111">
        <v>3.4919999999999999E-3</v>
      </c>
      <c r="G209" s="107">
        <f t="shared" si="14"/>
        <v>11.373491999999999</v>
      </c>
      <c r="H209" s="72">
        <v>5.24</v>
      </c>
      <c r="I209" s="74" t="s">
        <v>12</v>
      </c>
      <c r="J209" s="75">
        <f t="shared" si="20"/>
        <v>5240</v>
      </c>
      <c r="K209" s="72">
        <v>204.49</v>
      </c>
      <c r="L209" s="74" t="s">
        <v>45</v>
      </c>
      <c r="M209" s="71">
        <f t="shared" si="16"/>
        <v>204.49</v>
      </c>
      <c r="N209" s="72">
        <v>16.670000000000002</v>
      </c>
      <c r="O209" s="74" t="s">
        <v>45</v>
      </c>
      <c r="P209" s="71">
        <f t="shared" si="19"/>
        <v>16.670000000000002</v>
      </c>
    </row>
    <row r="210" spans="2:16">
      <c r="B210" s="108">
        <v>25</v>
      </c>
      <c r="C210" s="109" t="s">
        <v>46</v>
      </c>
      <c r="D210" s="70">
        <f t="shared" si="18"/>
        <v>193.79844961240309</v>
      </c>
      <c r="E210" s="110">
        <v>10.65</v>
      </c>
      <c r="F210" s="111">
        <v>3.1740000000000002E-3</v>
      </c>
      <c r="G210" s="107">
        <f t="shared" si="14"/>
        <v>10.653174</v>
      </c>
      <c r="H210" s="72">
        <v>6.22</v>
      </c>
      <c r="I210" s="74" t="s">
        <v>12</v>
      </c>
      <c r="J210" s="75">
        <f t="shared" si="20"/>
        <v>6220</v>
      </c>
      <c r="K210" s="72">
        <v>246.99</v>
      </c>
      <c r="L210" s="74" t="s">
        <v>45</v>
      </c>
      <c r="M210" s="71">
        <f t="shared" si="16"/>
        <v>246.99</v>
      </c>
      <c r="N210" s="72">
        <v>19.48</v>
      </c>
      <c r="O210" s="74" t="s">
        <v>45</v>
      </c>
      <c r="P210" s="71">
        <f t="shared" si="19"/>
        <v>19.48</v>
      </c>
    </row>
    <row r="211" spans="2:16">
      <c r="B211" s="108">
        <v>27.5</v>
      </c>
      <c r="C211" s="109" t="s">
        <v>46</v>
      </c>
      <c r="D211" s="70">
        <f t="shared" si="18"/>
        <v>213.1782945736434</v>
      </c>
      <c r="E211" s="110">
        <v>10.06</v>
      </c>
      <c r="F211" s="111">
        <v>2.911E-3</v>
      </c>
      <c r="G211" s="107">
        <f t="shared" si="14"/>
        <v>10.062911</v>
      </c>
      <c r="H211" s="72">
        <v>7.26</v>
      </c>
      <c r="I211" s="74" t="s">
        <v>12</v>
      </c>
      <c r="J211" s="75">
        <f t="shared" si="20"/>
        <v>7260</v>
      </c>
      <c r="K211" s="72">
        <v>287.56</v>
      </c>
      <c r="L211" s="74" t="s">
        <v>45</v>
      </c>
      <c r="M211" s="71">
        <f t="shared" si="16"/>
        <v>287.56</v>
      </c>
      <c r="N211" s="72">
        <v>22.43</v>
      </c>
      <c r="O211" s="74" t="s">
        <v>45</v>
      </c>
      <c r="P211" s="71">
        <f t="shared" si="19"/>
        <v>22.43</v>
      </c>
    </row>
    <row r="212" spans="2:16">
      <c r="B212" s="108">
        <v>30</v>
      </c>
      <c r="C212" s="109" t="s">
        <v>46</v>
      </c>
      <c r="D212" s="70">
        <f t="shared" si="18"/>
        <v>232.55813953488371</v>
      </c>
      <c r="E212" s="110">
        <v>9.5570000000000004</v>
      </c>
      <c r="F212" s="111">
        <v>2.6900000000000001E-3</v>
      </c>
      <c r="G212" s="107">
        <f t="shared" si="14"/>
        <v>9.5596899999999998</v>
      </c>
      <c r="H212" s="72">
        <v>8.36</v>
      </c>
      <c r="I212" s="74" t="s">
        <v>12</v>
      </c>
      <c r="J212" s="75">
        <f t="shared" si="20"/>
        <v>8360</v>
      </c>
      <c r="K212" s="72">
        <v>326.89999999999998</v>
      </c>
      <c r="L212" s="74" t="s">
        <v>45</v>
      </c>
      <c r="M212" s="71">
        <f t="shared" si="16"/>
        <v>326.89999999999998</v>
      </c>
      <c r="N212" s="72">
        <v>25.5</v>
      </c>
      <c r="O212" s="74" t="s">
        <v>45</v>
      </c>
      <c r="P212" s="71">
        <f t="shared" si="19"/>
        <v>25.5</v>
      </c>
    </row>
    <row r="213" spans="2:16">
      <c r="B213" s="108">
        <v>32.5</v>
      </c>
      <c r="C213" s="109" t="s">
        <v>46</v>
      </c>
      <c r="D213" s="70">
        <f t="shared" si="18"/>
        <v>251.93798449612405</v>
      </c>
      <c r="E213" s="110">
        <v>9.1289999999999996</v>
      </c>
      <c r="F213" s="111">
        <v>2.5010000000000002E-3</v>
      </c>
      <c r="G213" s="107">
        <f t="shared" ref="G213:G228" si="21">E213+F213</f>
        <v>9.1315010000000001</v>
      </c>
      <c r="H213" s="72">
        <v>9.51</v>
      </c>
      <c r="I213" s="74" t="s">
        <v>12</v>
      </c>
      <c r="J213" s="75">
        <f t="shared" si="20"/>
        <v>9510</v>
      </c>
      <c r="K213" s="72">
        <v>365.36</v>
      </c>
      <c r="L213" s="74" t="s">
        <v>45</v>
      </c>
      <c r="M213" s="71">
        <f t="shared" si="16"/>
        <v>365.36</v>
      </c>
      <c r="N213" s="72">
        <v>28.7</v>
      </c>
      <c r="O213" s="74" t="s">
        <v>45</v>
      </c>
      <c r="P213" s="71">
        <f t="shared" si="19"/>
        <v>28.7</v>
      </c>
    </row>
    <row r="214" spans="2:16">
      <c r="B214" s="108">
        <v>35</v>
      </c>
      <c r="C214" s="109" t="s">
        <v>46</v>
      </c>
      <c r="D214" s="70">
        <f t="shared" si="18"/>
        <v>271.31782945736433</v>
      </c>
      <c r="E214" s="110">
        <v>8.76</v>
      </c>
      <c r="F214" s="111">
        <v>2.3379999999999998E-3</v>
      </c>
      <c r="G214" s="107">
        <f t="shared" si="21"/>
        <v>8.7623379999999997</v>
      </c>
      <c r="H214" s="72">
        <v>10.72</v>
      </c>
      <c r="I214" s="74" t="s">
        <v>12</v>
      </c>
      <c r="J214" s="75">
        <f t="shared" si="20"/>
        <v>10720</v>
      </c>
      <c r="K214" s="72">
        <v>403.16</v>
      </c>
      <c r="L214" s="74" t="s">
        <v>45</v>
      </c>
      <c r="M214" s="71">
        <f t="shared" si="16"/>
        <v>403.16</v>
      </c>
      <c r="N214" s="72">
        <v>32</v>
      </c>
      <c r="O214" s="74" t="s">
        <v>45</v>
      </c>
      <c r="P214" s="71">
        <f t="shared" si="19"/>
        <v>32</v>
      </c>
    </row>
    <row r="215" spans="2:16">
      <c r="B215" s="108">
        <v>37.5</v>
      </c>
      <c r="C215" s="109" t="s">
        <v>46</v>
      </c>
      <c r="D215" s="70">
        <f t="shared" si="18"/>
        <v>290.69767441860466</v>
      </c>
      <c r="E215" s="110">
        <v>8.4380000000000006</v>
      </c>
      <c r="F215" s="111">
        <v>2.196E-3</v>
      </c>
      <c r="G215" s="107">
        <f t="shared" si="21"/>
        <v>8.4401960000000003</v>
      </c>
      <c r="H215" s="72">
        <v>11.97</v>
      </c>
      <c r="I215" s="74" t="s">
        <v>12</v>
      </c>
      <c r="J215" s="75">
        <f t="shared" si="20"/>
        <v>11970</v>
      </c>
      <c r="K215" s="72">
        <v>440.42</v>
      </c>
      <c r="L215" s="74" t="s">
        <v>45</v>
      </c>
      <c r="M215" s="71">
        <f t="shared" si="16"/>
        <v>440.42</v>
      </c>
      <c r="N215" s="72">
        <v>35.39</v>
      </c>
      <c r="O215" s="74" t="s">
        <v>45</v>
      </c>
      <c r="P215" s="71">
        <f t="shared" si="19"/>
        <v>35.39</v>
      </c>
    </row>
    <row r="216" spans="2:16">
      <c r="B216" s="108">
        <v>40</v>
      </c>
      <c r="C216" s="109" t="s">
        <v>46</v>
      </c>
      <c r="D216" s="70">
        <f t="shared" si="18"/>
        <v>310.07751937984494</v>
      </c>
      <c r="E216" s="110">
        <v>8.1549999999999994</v>
      </c>
      <c r="F216" s="111">
        <v>2.0699999999999998E-3</v>
      </c>
      <c r="G216" s="107">
        <f t="shared" si="21"/>
        <v>8.1570699999999992</v>
      </c>
      <c r="H216" s="72">
        <v>13.27</v>
      </c>
      <c r="I216" s="74" t="s">
        <v>12</v>
      </c>
      <c r="J216" s="75">
        <f t="shared" si="20"/>
        <v>13270</v>
      </c>
      <c r="K216" s="72">
        <v>477.21</v>
      </c>
      <c r="L216" s="74" t="s">
        <v>45</v>
      </c>
      <c r="M216" s="71">
        <f t="shared" si="16"/>
        <v>477.21</v>
      </c>
      <c r="N216" s="72">
        <v>38.869999999999997</v>
      </c>
      <c r="O216" s="74" t="s">
        <v>45</v>
      </c>
      <c r="P216" s="71">
        <f t="shared" si="19"/>
        <v>38.869999999999997</v>
      </c>
    </row>
    <row r="217" spans="2:16">
      <c r="B217" s="108">
        <v>45</v>
      </c>
      <c r="C217" s="109" t="s">
        <v>46</v>
      </c>
      <c r="D217" s="70">
        <f t="shared" si="18"/>
        <v>348.83720930232556</v>
      </c>
      <c r="E217" s="110">
        <v>7.681</v>
      </c>
      <c r="F217" s="111">
        <v>1.8600000000000001E-3</v>
      </c>
      <c r="G217" s="107">
        <f t="shared" si="21"/>
        <v>7.6828599999999998</v>
      </c>
      <c r="H217" s="72">
        <v>15.99</v>
      </c>
      <c r="I217" s="74" t="s">
        <v>12</v>
      </c>
      <c r="J217" s="75">
        <f t="shared" si="20"/>
        <v>15990</v>
      </c>
      <c r="K217" s="72">
        <v>613.24</v>
      </c>
      <c r="L217" s="74" t="s">
        <v>45</v>
      </c>
      <c r="M217" s="71">
        <f t="shared" si="16"/>
        <v>613.24</v>
      </c>
      <c r="N217" s="72">
        <v>46.07</v>
      </c>
      <c r="O217" s="74" t="s">
        <v>45</v>
      </c>
      <c r="P217" s="71">
        <f t="shared" si="19"/>
        <v>46.07</v>
      </c>
    </row>
    <row r="218" spans="2:16">
      <c r="B218" s="108">
        <v>50</v>
      </c>
      <c r="C218" s="109" t="s">
        <v>46</v>
      </c>
      <c r="D218" s="70">
        <f t="shared" si="18"/>
        <v>387.59689922480618</v>
      </c>
      <c r="E218" s="110">
        <v>7.3010000000000002</v>
      </c>
      <c r="F218" s="111">
        <v>1.689E-3</v>
      </c>
      <c r="G218" s="107">
        <f t="shared" si="21"/>
        <v>7.302689</v>
      </c>
      <c r="H218" s="72">
        <v>18.87</v>
      </c>
      <c r="I218" s="74" t="s">
        <v>12</v>
      </c>
      <c r="J218" s="75">
        <f t="shared" si="20"/>
        <v>18870</v>
      </c>
      <c r="K218" s="72">
        <v>736.01</v>
      </c>
      <c r="L218" s="74" t="s">
        <v>45</v>
      </c>
      <c r="M218" s="71">
        <f t="shared" si="16"/>
        <v>736.01</v>
      </c>
      <c r="N218" s="72">
        <v>53.52</v>
      </c>
      <c r="O218" s="74" t="s">
        <v>45</v>
      </c>
      <c r="P218" s="71">
        <f t="shared" si="19"/>
        <v>53.52</v>
      </c>
    </row>
    <row r="219" spans="2:16">
      <c r="B219" s="108">
        <v>55</v>
      </c>
      <c r="C219" s="109" t="s">
        <v>46</v>
      </c>
      <c r="D219" s="70">
        <f t="shared" si="18"/>
        <v>426.3565891472868</v>
      </c>
      <c r="E219" s="110">
        <v>6.9909999999999997</v>
      </c>
      <c r="F219" s="111">
        <v>1.5479999999999999E-3</v>
      </c>
      <c r="G219" s="107">
        <f t="shared" si="21"/>
        <v>6.9925479999999993</v>
      </c>
      <c r="H219" s="72">
        <v>21.88</v>
      </c>
      <c r="I219" s="74" t="s">
        <v>12</v>
      </c>
      <c r="J219" s="75">
        <f t="shared" si="20"/>
        <v>21880</v>
      </c>
      <c r="K219" s="72">
        <v>850.71</v>
      </c>
      <c r="L219" s="74" t="s">
        <v>45</v>
      </c>
      <c r="M219" s="71">
        <f t="shared" si="16"/>
        <v>850.71</v>
      </c>
      <c r="N219" s="72">
        <v>61.2</v>
      </c>
      <c r="O219" s="74" t="s">
        <v>45</v>
      </c>
      <c r="P219" s="71">
        <f t="shared" si="19"/>
        <v>61.2</v>
      </c>
    </row>
    <row r="220" spans="2:16">
      <c r="B220" s="108">
        <v>60</v>
      </c>
      <c r="C220" s="109" t="s">
        <v>46</v>
      </c>
      <c r="D220" s="70">
        <f t="shared" si="18"/>
        <v>465.11627906976742</v>
      </c>
      <c r="E220" s="110">
        <v>6.7329999999999997</v>
      </c>
      <c r="F220" s="111">
        <v>1.4300000000000001E-3</v>
      </c>
      <c r="G220" s="107">
        <f t="shared" si="21"/>
        <v>6.7344299999999997</v>
      </c>
      <c r="H220" s="72">
        <v>25.02</v>
      </c>
      <c r="I220" s="74" t="s">
        <v>12</v>
      </c>
      <c r="J220" s="75">
        <f t="shared" si="20"/>
        <v>25020</v>
      </c>
      <c r="K220" s="72">
        <v>959.71</v>
      </c>
      <c r="L220" s="74" t="s">
        <v>45</v>
      </c>
      <c r="M220" s="71">
        <f t="shared" si="16"/>
        <v>959.71</v>
      </c>
      <c r="N220" s="72">
        <v>69.05</v>
      </c>
      <c r="O220" s="74" t="s">
        <v>45</v>
      </c>
      <c r="P220" s="71">
        <f t="shared" si="19"/>
        <v>69.05</v>
      </c>
    </row>
    <row r="221" spans="2:16">
      <c r="B221" s="108">
        <v>65</v>
      </c>
      <c r="C221" s="109" t="s">
        <v>46</v>
      </c>
      <c r="D221" s="70">
        <f t="shared" si="18"/>
        <v>503.87596899224809</v>
      </c>
      <c r="E221" s="110">
        <v>6.5170000000000003</v>
      </c>
      <c r="F221" s="111">
        <v>1.3290000000000001E-3</v>
      </c>
      <c r="G221" s="107">
        <f t="shared" si="21"/>
        <v>6.5183290000000005</v>
      </c>
      <c r="H221" s="72">
        <v>28.27</v>
      </c>
      <c r="I221" s="74" t="s">
        <v>12</v>
      </c>
      <c r="J221" s="75">
        <f t="shared" si="20"/>
        <v>28270</v>
      </c>
      <c r="K221" s="72">
        <v>1.06</v>
      </c>
      <c r="L221" s="73" t="s">
        <v>12</v>
      </c>
      <c r="M221" s="75">
        <f t="shared" ref="M221:M228" si="22">K221*1000</f>
        <v>1060</v>
      </c>
      <c r="N221" s="72">
        <v>77.040000000000006</v>
      </c>
      <c r="O221" s="74" t="s">
        <v>45</v>
      </c>
      <c r="P221" s="71">
        <f t="shared" si="19"/>
        <v>77.040000000000006</v>
      </c>
    </row>
    <row r="222" spans="2:16">
      <c r="B222" s="108">
        <v>70</v>
      </c>
      <c r="C222" s="109" t="s">
        <v>46</v>
      </c>
      <c r="D222" s="70">
        <f t="shared" si="18"/>
        <v>542.63565891472865</v>
      </c>
      <c r="E222" s="110">
        <v>6.3319999999999999</v>
      </c>
      <c r="F222" s="111">
        <v>1.242E-3</v>
      </c>
      <c r="G222" s="107">
        <f t="shared" si="21"/>
        <v>6.3332420000000003</v>
      </c>
      <c r="H222" s="72">
        <v>31.63</v>
      </c>
      <c r="I222" s="74" t="s">
        <v>12</v>
      </c>
      <c r="J222" s="75">
        <f t="shared" si="20"/>
        <v>31630</v>
      </c>
      <c r="K222" s="72">
        <v>1.17</v>
      </c>
      <c r="L222" s="74" t="s">
        <v>12</v>
      </c>
      <c r="M222" s="75">
        <f t="shared" si="22"/>
        <v>1170</v>
      </c>
      <c r="N222" s="72">
        <v>85.14</v>
      </c>
      <c r="O222" s="74" t="s">
        <v>45</v>
      </c>
      <c r="P222" s="71">
        <f t="shared" si="19"/>
        <v>85.14</v>
      </c>
    </row>
    <row r="223" spans="2:16">
      <c r="B223" s="108">
        <v>80</v>
      </c>
      <c r="C223" s="109" t="s">
        <v>46</v>
      </c>
      <c r="D223" s="70">
        <f t="shared" si="18"/>
        <v>620.15503875968989</v>
      </c>
      <c r="E223" s="110">
        <v>6.0369999999999999</v>
      </c>
      <c r="F223" s="111">
        <v>1.0989999999999999E-3</v>
      </c>
      <c r="G223" s="107">
        <f t="shared" si="21"/>
        <v>6.0380989999999999</v>
      </c>
      <c r="H223" s="72">
        <v>38.6</v>
      </c>
      <c r="I223" s="74" t="s">
        <v>12</v>
      </c>
      <c r="J223" s="75">
        <f t="shared" si="20"/>
        <v>38600</v>
      </c>
      <c r="K223" s="72">
        <v>1.53</v>
      </c>
      <c r="L223" s="74" t="s">
        <v>12</v>
      </c>
      <c r="M223" s="75">
        <f t="shared" si="22"/>
        <v>1530</v>
      </c>
      <c r="N223" s="72">
        <v>101.59</v>
      </c>
      <c r="O223" s="74" t="s">
        <v>45</v>
      </c>
      <c r="P223" s="71">
        <f t="shared" si="19"/>
        <v>101.59</v>
      </c>
    </row>
    <row r="224" spans="2:16">
      <c r="B224" s="108">
        <v>90</v>
      </c>
      <c r="C224" s="109" t="s">
        <v>46</v>
      </c>
      <c r="D224" s="70">
        <f t="shared" si="18"/>
        <v>697.67441860465112</v>
      </c>
      <c r="E224" s="110">
        <v>5.8129999999999997</v>
      </c>
      <c r="F224" s="111">
        <v>9.8639999999999991E-4</v>
      </c>
      <c r="G224" s="107">
        <f t="shared" si="21"/>
        <v>5.8139864000000001</v>
      </c>
      <c r="H224" s="72">
        <v>45.87</v>
      </c>
      <c r="I224" s="74" t="s">
        <v>12</v>
      </c>
      <c r="J224" s="75">
        <f t="shared" si="20"/>
        <v>45870</v>
      </c>
      <c r="K224" s="72">
        <v>1.84</v>
      </c>
      <c r="L224" s="74" t="s">
        <v>12</v>
      </c>
      <c r="M224" s="75">
        <f t="shared" si="22"/>
        <v>1840</v>
      </c>
      <c r="N224" s="72">
        <v>118.23</v>
      </c>
      <c r="O224" s="74" t="s">
        <v>45</v>
      </c>
      <c r="P224" s="71">
        <f t="shared" si="19"/>
        <v>118.23</v>
      </c>
    </row>
    <row r="225" spans="1:16">
      <c r="B225" s="108">
        <v>100</v>
      </c>
      <c r="C225" s="109" t="s">
        <v>46</v>
      </c>
      <c r="D225" s="70">
        <f t="shared" si="18"/>
        <v>775.19379844961236</v>
      </c>
      <c r="E225" s="110">
        <v>5.64</v>
      </c>
      <c r="F225" s="111">
        <v>8.9550000000000003E-4</v>
      </c>
      <c r="G225" s="107">
        <f t="shared" si="21"/>
        <v>5.6408955000000001</v>
      </c>
      <c r="H225" s="72">
        <v>53.39</v>
      </c>
      <c r="I225" s="74" t="s">
        <v>12</v>
      </c>
      <c r="J225" s="75">
        <f t="shared" si="20"/>
        <v>53390</v>
      </c>
      <c r="K225" s="72">
        <v>2.13</v>
      </c>
      <c r="L225" s="74" t="s">
        <v>12</v>
      </c>
      <c r="M225" s="75">
        <f t="shared" si="22"/>
        <v>2130</v>
      </c>
      <c r="N225" s="72">
        <v>134.96</v>
      </c>
      <c r="O225" s="74" t="s">
        <v>45</v>
      </c>
      <c r="P225" s="71">
        <f t="shared" si="19"/>
        <v>134.96</v>
      </c>
    </row>
    <row r="226" spans="1:16">
      <c r="B226" s="108">
        <v>110</v>
      </c>
      <c r="C226" s="109" t="s">
        <v>46</v>
      </c>
      <c r="D226" s="70">
        <f t="shared" si="18"/>
        <v>852.71317829457359</v>
      </c>
      <c r="E226" s="110">
        <v>5.5019999999999998</v>
      </c>
      <c r="F226" s="111">
        <v>8.2050000000000005E-4</v>
      </c>
      <c r="G226" s="107">
        <f t="shared" si="21"/>
        <v>5.5028204999999994</v>
      </c>
      <c r="H226" s="72">
        <v>61.13</v>
      </c>
      <c r="I226" s="74" t="s">
        <v>12</v>
      </c>
      <c r="J226" s="75">
        <f t="shared" si="20"/>
        <v>61130</v>
      </c>
      <c r="K226" s="72">
        <v>2.39</v>
      </c>
      <c r="L226" s="74" t="s">
        <v>12</v>
      </c>
      <c r="M226" s="75">
        <f t="shared" si="22"/>
        <v>2390</v>
      </c>
      <c r="N226" s="72">
        <v>151.66999999999999</v>
      </c>
      <c r="O226" s="74" t="s">
        <v>45</v>
      </c>
      <c r="P226" s="71">
        <f t="shared" si="19"/>
        <v>151.66999999999999</v>
      </c>
    </row>
    <row r="227" spans="1:16">
      <c r="B227" s="108">
        <v>120</v>
      </c>
      <c r="C227" s="109" t="s">
        <v>46</v>
      </c>
      <c r="D227" s="70">
        <f t="shared" si="18"/>
        <v>930.23255813953483</v>
      </c>
      <c r="E227" s="110">
        <v>5.3929999999999998</v>
      </c>
      <c r="F227" s="111">
        <v>7.5739999999999998E-4</v>
      </c>
      <c r="G227" s="107">
        <f t="shared" si="21"/>
        <v>5.3937574000000001</v>
      </c>
      <c r="H227" s="72">
        <v>69.040000000000006</v>
      </c>
      <c r="I227" s="74" t="s">
        <v>12</v>
      </c>
      <c r="J227" s="75">
        <f t="shared" si="20"/>
        <v>69040</v>
      </c>
      <c r="K227" s="72">
        <v>2.64</v>
      </c>
      <c r="L227" s="74" t="s">
        <v>12</v>
      </c>
      <c r="M227" s="75">
        <f t="shared" si="22"/>
        <v>2640</v>
      </c>
      <c r="N227" s="72">
        <v>168.31</v>
      </c>
      <c r="O227" s="74" t="s">
        <v>45</v>
      </c>
      <c r="P227" s="71">
        <f t="shared" si="19"/>
        <v>168.31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8"/>
        <v>1000</v>
      </c>
      <c r="E228" s="110">
        <v>5.3129999999999997</v>
      </c>
      <c r="F228" s="111">
        <v>7.0870000000000004E-4</v>
      </c>
      <c r="G228" s="107">
        <f t="shared" si="21"/>
        <v>5.3137086999999994</v>
      </c>
      <c r="H228" s="72">
        <v>76.28</v>
      </c>
      <c r="I228" s="74" t="s">
        <v>12</v>
      </c>
      <c r="J228" s="75">
        <f t="shared" si="20"/>
        <v>76280</v>
      </c>
      <c r="K228" s="72">
        <v>2.83</v>
      </c>
      <c r="L228" s="74" t="s">
        <v>12</v>
      </c>
      <c r="M228" s="75">
        <f t="shared" si="22"/>
        <v>2830</v>
      </c>
      <c r="N228" s="72">
        <v>183.18</v>
      </c>
      <c r="O228" s="74" t="s">
        <v>45</v>
      </c>
      <c r="P228" s="71">
        <f t="shared" si="19"/>
        <v>183.18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93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94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95</v>
      </c>
      <c r="M3" s="16"/>
      <c r="N3" s="9" t="s">
        <v>96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97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98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99</v>
      </c>
      <c r="C5" s="20">
        <v>129</v>
      </c>
      <c r="D5" s="21" t="s">
        <v>100</v>
      </c>
      <c r="F5" s="14" t="s">
        <v>0</v>
      </c>
      <c r="G5" s="14" t="s">
        <v>16</v>
      </c>
      <c r="H5" s="14" t="s">
        <v>101</v>
      </c>
      <c r="I5" s="14" t="s">
        <v>101</v>
      </c>
      <c r="J5" s="24" t="s">
        <v>102</v>
      </c>
      <c r="K5" s="5" t="s">
        <v>103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srim129Xe_Al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104</v>
      </c>
      <c r="C6" s="26" t="s">
        <v>105</v>
      </c>
      <c r="D6" s="21" t="s">
        <v>106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107</v>
      </c>
      <c r="M6" s="9"/>
      <c r="N6" s="9"/>
      <c r="O6" s="15" t="s">
        <v>247</v>
      </c>
      <c r="P6" s="130" t="s">
        <v>249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108</v>
      </c>
      <c r="F7" s="32"/>
      <c r="G7" s="33"/>
      <c r="H7" s="33"/>
      <c r="I7" s="34"/>
      <c r="J7" s="4">
        <v>2</v>
      </c>
      <c r="K7" s="35">
        <v>270.19</v>
      </c>
      <c r="L7" s="22" t="s">
        <v>109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110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111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112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113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114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115</v>
      </c>
      <c r="D11" s="7" t="s">
        <v>116</v>
      </c>
      <c r="F11" s="32"/>
      <c r="G11" s="33"/>
      <c r="H11" s="33"/>
      <c r="I11" s="34"/>
      <c r="J11" s="4">
        <v>6</v>
      </c>
      <c r="K11" s="35">
        <v>1000</v>
      </c>
      <c r="L11" s="22" t="s">
        <v>117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118</v>
      </c>
      <c r="C12" s="44">
        <v>20</v>
      </c>
      <c r="D12" s="45">
        <f>$C$5/100</f>
        <v>1.29</v>
      </c>
      <c r="E12" s="21" t="s">
        <v>52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119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120</v>
      </c>
      <c r="C13" s="48">
        <v>228</v>
      </c>
      <c r="D13" s="45">
        <f>$C$5*1000000</f>
        <v>129000000</v>
      </c>
      <c r="E13" s="21" t="s">
        <v>54</v>
      </c>
      <c r="F13" s="49"/>
      <c r="G13" s="50"/>
      <c r="H13" s="50"/>
      <c r="I13" s="51"/>
      <c r="J13" s="4">
        <v>8</v>
      </c>
      <c r="K13" s="52">
        <v>4.0599999999999997E-2</v>
      </c>
      <c r="L13" s="22" t="s">
        <v>121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355</v>
      </c>
      <c r="C14" s="81"/>
      <c r="D14" s="21" t="s">
        <v>356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27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357</v>
      </c>
      <c r="C15" s="82"/>
      <c r="D15" s="80" t="s">
        <v>358</v>
      </c>
      <c r="E15" s="114"/>
      <c r="F15" s="114"/>
      <c r="G15" s="114"/>
      <c r="H15" s="58"/>
      <c r="I15" s="58"/>
      <c r="J15" s="115"/>
      <c r="K15" s="59"/>
      <c r="L15" s="60"/>
      <c r="M15" s="115"/>
      <c r="N15" s="21"/>
      <c r="O15" s="21"/>
      <c r="P15" s="115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28</v>
      </c>
      <c r="G16" s="114"/>
      <c r="H16" s="62"/>
      <c r="I16" s="58"/>
      <c r="J16" s="116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30</v>
      </c>
      <c r="F17" s="64" t="s">
        <v>31</v>
      </c>
      <c r="G17" s="65" t="s">
        <v>32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19" t="s">
        <v>37</v>
      </c>
      <c r="E18" s="181" t="s">
        <v>38</v>
      </c>
      <c r="F18" s="182"/>
      <c r="G18" s="183"/>
      <c r="H18" s="68" t="s">
        <v>39</v>
      </c>
      <c r="I18" s="25"/>
      <c r="J18" s="119" t="s">
        <v>40</v>
      </c>
      <c r="K18" s="68" t="s">
        <v>41</v>
      </c>
      <c r="L18" s="69"/>
      <c r="M18" s="119" t="s">
        <v>40</v>
      </c>
      <c r="N18" s="68" t="s">
        <v>41</v>
      </c>
      <c r="O18" s="25"/>
      <c r="P18" s="119" t="s">
        <v>40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0.1573</v>
      </c>
      <c r="F20" s="106">
        <v>2.23</v>
      </c>
      <c r="G20" s="107">
        <f>E20+F20</f>
        <v>2.3872999999999998</v>
      </c>
      <c r="H20" s="103">
        <v>37</v>
      </c>
      <c r="I20" s="104" t="s">
        <v>43</v>
      </c>
      <c r="J20" s="76">
        <f>H20/1000/10</f>
        <v>3.6999999999999997E-3</v>
      </c>
      <c r="K20" s="103">
        <v>13</v>
      </c>
      <c r="L20" s="104" t="s">
        <v>43</v>
      </c>
      <c r="M20" s="76">
        <f t="shared" ref="M20:M83" si="0">K20/1000/10</f>
        <v>1.2999999999999999E-3</v>
      </c>
      <c r="N20" s="103">
        <v>9</v>
      </c>
      <c r="O20" s="104" t="s">
        <v>43</v>
      </c>
      <c r="P20" s="76">
        <f t="shared" ref="P20:P83" si="1">N20/1000/10</f>
        <v>8.9999999999999998E-4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0.16320000000000001</v>
      </c>
      <c r="F21" s="111">
        <v>2.3119999999999998</v>
      </c>
      <c r="G21" s="107">
        <f t="shared" ref="G21:G84" si="3">E21+F21</f>
        <v>2.4752000000000001</v>
      </c>
      <c r="H21" s="108">
        <v>39</v>
      </c>
      <c r="I21" s="109" t="s">
        <v>43</v>
      </c>
      <c r="J21" s="70">
        <f t="shared" ref="J21:J84" si="4">H21/1000/10</f>
        <v>3.8999999999999998E-3</v>
      </c>
      <c r="K21" s="108">
        <v>13</v>
      </c>
      <c r="L21" s="109" t="s">
        <v>43</v>
      </c>
      <c r="M21" s="70">
        <f t="shared" si="0"/>
        <v>1.2999999999999999E-3</v>
      </c>
      <c r="N21" s="108">
        <v>10</v>
      </c>
      <c r="O21" s="109" t="s">
        <v>43</v>
      </c>
      <c r="P21" s="70">
        <f t="shared" si="1"/>
        <v>1E-3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0.16900000000000001</v>
      </c>
      <c r="F22" s="111">
        <v>2.39</v>
      </c>
      <c r="G22" s="107">
        <f t="shared" si="3"/>
        <v>2.5590000000000002</v>
      </c>
      <c r="H22" s="108">
        <v>40</v>
      </c>
      <c r="I22" s="109" t="s">
        <v>43</v>
      </c>
      <c r="J22" s="70">
        <f t="shared" si="4"/>
        <v>4.0000000000000001E-3</v>
      </c>
      <c r="K22" s="108">
        <v>14</v>
      </c>
      <c r="L22" s="109" t="s">
        <v>43</v>
      </c>
      <c r="M22" s="70">
        <f t="shared" si="0"/>
        <v>1.4E-3</v>
      </c>
      <c r="N22" s="108">
        <v>10</v>
      </c>
      <c r="O22" s="109" t="s">
        <v>43</v>
      </c>
      <c r="P22" s="70">
        <f t="shared" si="1"/>
        <v>1E-3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0.17449999999999999</v>
      </c>
      <c r="F23" s="111">
        <v>2.4649999999999999</v>
      </c>
      <c r="G23" s="107">
        <f t="shared" si="3"/>
        <v>2.6395</v>
      </c>
      <c r="H23" s="108">
        <v>41</v>
      </c>
      <c r="I23" s="109" t="s">
        <v>43</v>
      </c>
      <c r="J23" s="70">
        <f t="shared" si="4"/>
        <v>4.1000000000000003E-3</v>
      </c>
      <c r="K23" s="108">
        <v>14</v>
      </c>
      <c r="L23" s="109" t="s">
        <v>43</v>
      </c>
      <c r="M23" s="70">
        <f t="shared" si="0"/>
        <v>1.4E-3</v>
      </c>
      <c r="N23" s="108">
        <v>10</v>
      </c>
      <c r="O23" s="109" t="s">
        <v>43</v>
      </c>
      <c r="P23" s="70">
        <f t="shared" si="1"/>
        <v>1E-3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0.1799</v>
      </c>
      <c r="F24" s="111">
        <v>2.5369999999999999</v>
      </c>
      <c r="G24" s="107">
        <f t="shared" si="3"/>
        <v>2.7168999999999999</v>
      </c>
      <c r="H24" s="108">
        <v>42</v>
      </c>
      <c r="I24" s="109" t="s">
        <v>43</v>
      </c>
      <c r="J24" s="70">
        <f t="shared" si="4"/>
        <v>4.2000000000000006E-3</v>
      </c>
      <c r="K24" s="108">
        <v>14</v>
      </c>
      <c r="L24" s="109" t="s">
        <v>43</v>
      </c>
      <c r="M24" s="70">
        <f t="shared" si="0"/>
        <v>1.4E-3</v>
      </c>
      <c r="N24" s="108">
        <v>10</v>
      </c>
      <c r="O24" s="109" t="s">
        <v>43</v>
      </c>
      <c r="P24" s="70">
        <f t="shared" si="1"/>
        <v>1E-3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0.18509999999999999</v>
      </c>
      <c r="F25" s="111">
        <v>2.6059999999999999</v>
      </c>
      <c r="G25" s="107">
        <f t="shared" si="3"/>
        <v>2.7910999999999997</v>
      </c>
      <c r="H25" s="108">
        <v>43</v>
      </c>
      <c r="I25" s="109" t="s">
        <v>43</v>
      </c>
      <c r="J25" s="70">
        <f t="shared" si="4"/>
        <v>4.3E-3</v>
      </c>
      <c r="K25" s="108">
        <v>15</v>
      </c>
      <c r="L25" s="109" t="s">
        <v>43</v>
      </c>
      <c r="M25" s="70">
        <f t="shared" si="0"/>
        <v>1.5E-3</v>
      </c>
      <c r="N25" s="108">
        <v>11</v>
      </c>
      <c r="O25" s="109" t="s">
        <v>43</v>
      </c>
      <c r="P25" s="70">
        <f t="shared" si="1"/>
        <v>1.0999999999999998E-3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0.1951</v>
      </c>
      <c r="F26" s="111">
        <v>2.7370000000000001</v>
      </c>
      <c r="G26" s="107">
        <f t="shared" si="3"/>
        <v>2.9321000000000002</v>
      </c>
      <c r="H26" s="108">
        <v>45</v>
      </c>
      <c r="I26" s="109" t="s">
        <v>43</v>
      </c>
      <c r="J26" s="70">
        <f t="shared" si="4"/>
        <v>4.4999999999999997E-3</v>
      </c>
      <c r="K26" s="108">
        <v>15</v>
      </c>
      <c r="L26" s="109" t="s">
        <v>43</v>
      </c>
      <c r="M26" s="70">
        <f t="shared" si="0"/>
        <v>1.5E-3</v>
      </c>
      <c r="N26" s="108">
        <v>11</v>
      </c>
      <c r="O26" s="109" t="s">
        <v>43</v>
      </c>
      <c r="P26" s="70">
        <f t="shared" si="1"/>
        <v>1.0999999999999998E-3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0.2069</v>
      </c>
      <c r="F27" s="111">
        <v>2.8889999999999998</v>
      </c>
      <c r="G27" s="107">
        <f t="shared" si="3"/>
        <v>3.0958999999999999</v>
      </c>
      <c r="H27" s="108">
        <v>48</v>
      </c>
      <c r="I27" s="109" t="s">
        <v>43</v>
      </c>
      <c r="J27" s="70">
        <f t="shared" si="4"/>
        <v>4.8000000000000004E-3</v>
      </c>
      <c r="K27" s="108">
        <v>16</v>
      </c>
      <c r="L27" s="109" t="s">
        <v>43</v>
      </c>
      <c r="M27" s="70">
        <f t="shared" si="0"/>
        <v>1.6000000000000001E-3</v>
      </c>
      <c r="N27" s="108">
        <v>12</v>
      </c>
      <c r="O27" s="109" t="s">
        <v>43</v>
      </c>
      <c r="P27" s="70">
        <f t="shared" si="1"/>
        <v>1.2000000000000001E-3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0.21809999999999999</v>
      </c>
      <c r="F28" s="111">
        <v>3.0289999999999999</v>
      </c>
      <c r="G28" s="107">
        <f t="shared" si="3"/>
        <v>3.2471000000000001</v>
      </c>
      <c r="H28" s="108">
        <v>50</v>
      </c>
      <c r="I28" s="109" t="s">
        <v>43</v>
      </c>
      <c r="J28" s="70">
        <f t="shared" si="4"/>
        <v>5.0000000000000001E-3</v>
      </c>
      <c r="K28" s="108">
        <v>17</v>
      </c>
      <c r="L28" s="109" t="s">
        <v>43</v>
      </c>
      <c r="M28" s="70">
        <f t="shared" si="0"/>
        <v>1.7000000000000001E-3</v>
      </c>
      <c r="N28" s="108">
        <v>12</v>
      </c>
      <c r="O28" s="109" t="s">
        <v>43</v>
      </c>
      <c r="P28" s="70">
        <f t="shared" si="1"/>
        <v>1.2000000000000001E-3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0.2288</v>
      </c>
      <c r="F29" s="111">
        <v>3.16</v>
      </c>
      <c r="G29" s="107">
        <f t="shared" si="3"/>
        <v>3.3888000000000003</v>
      </c>
      <c r="H29" s="108">
        <v>52</v>
      </c>
      <c r="I29" s="109" t="s">
        <v>43</v>
      </c>
      <c r="J29" s="70">
        <f t="shared" si="4"/>
        <v>5.1999999999999998E-3</v>
      </c>
      <c r="K29" s="108">
        <v>18</v>
      </c>
      <c r="L29" s="109" t="s">
        <v>43</v>
      </c>
      <c r="M29" s="70">
        <f t="shared" si="0"/>
        <v>1.8E-3</v>
      </c>
      <c r="N29" s="108">
        <v>13</v>
      </c>
      <c r="O29" s="109" t="s">
        <v>43</v>
      </c>
      <c r="P29" s="70">
        <f t="shared" si="1"/>
        <v>1.2999999999999999E-3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0.2389</v>
      </c>
      <c r="F30" s="111">
        <v>3.2829999999999999</v>
      </c>
      <c r="G30" s="107">
        <f t="shared" si="3"/>
        <v>3.5219</v>
      </c>
      <c r="H30" s="108">
        <v>55</v>
      </c>
      <c r="I30" s="109" t="s">
        <v>43</v>
      </c>
      <c r="J30" s="70">
        <f t="shared" si="4"/>
        <v>5.4999999999999997E-3</v>
      </c>
      <c r="K30" s="108">
        <v>18</v>
      </c>
      <c r="L30" s="109" t="s">
        <v>43</v>
      </c>
      <c r="M30" s="70">
        <f t="shared" si="0"/>
        <v>1.8E-3</v>
      </c>
      <c r="N30" s="108">
        <v>13</v>
      </c>
      <c r="O30" s="109" t="s">
        <v>43</v>
      </c>
      <c r="P30" s="70">
        <f t="shared" si="1"/>
        <v>1.2999999999999999E-3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0.2487</v>
      </c>
      <c r="F31" s="111">
        <v>3.3980000000000001</v>
      </c>
      <c r="G31" s="107">
        <f t="shared" si="3"/>
        <v>3.6467000000000001</v>
      </c>
      <c r="H31" s="108">
        <v>57</v>
      </c>
      <c r="I31" s="109" t="s">
        <v>43</v>
      </c>
      <c r="J31" s="70">
        <f t="shared" si="4"/>
        <v>5.7000000000000002E-3</v>
      </c>
      <c r="K31" s="108">
        <v>19</v>
      </c>
      <c r="L31" s="109" t="s">
        <v>43</v>
      </c>
      <c r="M31" s="70">
        <f t="shared" si="0"/>
        <v>1.9E-3</v>
      </c>
      <c r="N31" s="108">
        <v>14</v>
      </c>
      <c r="O31" s="109" t="s">
        <v>43</v>
      </c>
      <c r="P31" s="70">
        <f t="shared" si="1"/>
        <v>1.4E-3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0.2581</v>
      </c>
      <c r="F32" s="111">
        <v>3.508</v>
      </c>
      <c r="G32" s="107">
        <f t="shared" si="3"/>
        <v>3.7660999999999998</v>
      </c>
      <c r="H32" s="108">
        <v>59</v>
      </c>
      <c r="I32" s="109" t="s">
        <v>43</v>
      </c>
      <c r="J32" s="70">
        <f t="shared" si="4"/>
        <v>5.8999999999999999E-3</v>
      </c>
      <c r="K32" s="108">
        <v>19</v>
      </c>
      <c r="L32" s="109" t="s">
        <v>43</v>
      </c>
      <c r="M32" s="70">
        <f t="shared" si="0"/>
        <v>1.9E-3</v>
      </c>
      <c r="N32" s="108">
        <v>14</v>
      </c>
      <c r="O32" s="109" t="s">
        <v>43</v>
      </c>
      <c r="P32" s="70">
        <f t="shared" si="1"/>
        <v>1.4E-3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0.2671</v>
      </c>
      <c r="F33" s="111">
        <v>3.6110000000000002</v>
      </c>
      <c r="G33" s="107">
        <f t="shared" si="3"/>
        <v>3.8781000000000003</v>
      </c>
      <c r="H33" s="108">
        <v>61</v>
      </c>
      <c r="I33" s="109" t="s">
        <v>43</v>
      </c>
      <c r="J33" s="70">
        <f t="shared" si="4"/>
        <v>6.0999999999999995E-3</v>
      </c>
      <c r="K33" s="108">
        <v>20</v>
      </c>
      <c r="L33" s="109" t="s">
        <v>43</v>
      </c>
      <c r="M33" s="70">
        <f t="shared" si="0"/>
        <v>2E-3</v>
      </c>
      <c r="N33" s="108">
        <v>15</v>
      </c>
      <c r="O33" s="109" t="s">
        <v>43</v>
      </c>
      <c r="P33" s="70">
        <f t="shared" si="1"/>
        <v>1.5E-3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0.27589999999999998</v>
      </c>
      <c r="F34" s="111">
        <v>3.7090000000000001</v>
      </c>
      <c r="G34" s="107">
        <f t="shared" si="3"/>
        <v>3.9849000000000001</v>
      </c>
      <c r="H34" s="108">
        <v>63</v>
      </c>
      <c r="I34" s="109" t="s">
        <v>43</v>
      </c>
      <c r="J34" s="70">
        <f t="shared" si="4"/>
        <v>6.3E-3</v>
      </c>
      <c r="K34" s="108">
        <v>21</v>
      </c>
      <c r="L34" s="109" t="s">
        <v>43</v>
      </c>
      <c r="M34" s="70">
        <f t="shared" si="0"/>
        <v>2.1000000000000003E-3</v>
      </c>
      <c r="N34" s="108">
        <v>15</v>
      </c>
      <c r="O34" s="109" t="s">
        <v>43</v>
      </c>
      <c r="P34" s="70">
        <f t="shared" si="1"/>
        <v>1.5E-3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0.29260000000000003</v>
      </c>
      <c r="F35" s="111">
        <v>3.8919999999999999</v>
      </c>
      <c r="G35" s="107">
        <f t="shared" si="3"/>
        <v>4.1845999999999997</v>
      </c>
      <c r="H35" s="108">
        <v>67</v>
      </c>
      <c r="I35" s="109" t="s">
        <v>43</v>
      </c>
      <c r="J35" s="70">
        <f t="shared" si="4"/>
        <v>6.7000000000000002E-3</v>
      </c>
      <c r="K35" s="108">
        <v>22</v>
      </c>
      <c r="L35" s="109" t="s">
        <v>43</v>
      </c>
      <c r="M35" s="70">
        <f t="shared" si="0"/>
        <v>2.1999999999999997E-3</v>
      </c>
      <c r="N35" s="108">
        <v>16</v>
      </c>
      <c r="O35" s="109" t="s">
        <v>43</v>
      </c>
      <c r="P35" s="70">
        <f t="shared" si="1"/>
        <v>1.6000000000000001E-3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0.3085</v>
      </c>
      <c r="F36" s="111">
        <v>4.0599999999999996</v>
      </c>
      <c r="G36" s="107">
        <f t="shared" si="3"/>
        <v>4.3684999999999992</v>
      </c>
      <c r="H36" s="108">
        <v>70</v>
      </c>
      <c r="I36" s="109" t="s">
        <v>43</v>
      </c>
      <c r="J36" s="70">
        <f t="shared" si="4"/>
        <v>7.000000000000001E-3</v>
      </c>
      <c r="K36" s="108">
        <v>23</v>
      </c>
      <c r="L36" s="109" t="s">
        <v>43</v>
      </c>
      <c r="M36" s="70">
        <f t="shared" si="0"/>
        <v>2.3E-3</v>
      </c>
      <c r="N36" s="108">
        <v>17</v>
      </c>
      <c r="O36" s="109" t="s">
        <v>43</v>
      </c>
      <c r="P36" s="70">
        <f t="shared" si="1"/>
        <v>1.7000000000000001E-3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0.32350000000000001</v>
      </c>
      <c r="F37" s="111">
        <v>4.2149999999999999</v>
      </c>
      <c r="G37" s="107">
        <f t="shared" si="3"/>
        <v>4.5385</v>
      </c>
      <c r="H37" s="108">
        <v>74</v>
      </c>
      <c r="I37" s="109" t="s">
        <v>43</v>
      </c>
      <c r="J37" s="70">
        <f t="shared" si="4"/>
        <v>7.3999999999999995E-3</v>
      </c>
      <c r="K37" s="108">
        <v>24</v>
      </c>
      <c r="L37" s="109" t="s">
        <v>43</v>
      </c>
      <c r="M37" s="70">
        <f t="shared" si="0"/>
        <v>2.4000000000000002E-3</v>
      </c>
      <c r="N37" s="108">
        <v>17</v>
      </c>
      <c r="O37" s="109" t="s">
        <v>43</v>
      </c>
      <c r="P37" s="70">
        <f t="shared" si="1"/>
        <v>1.7000000000000001E-3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0.33789999999999998</v>
      </c>
      <c r="F38" s="111">
        <v>4.359</v>
      </c>
      <c r="G38" s="107">
        <f t="shared" si="3"/>
        <v>4.6969000000000003</v>
      </c>
      <c r="H38" s="108">
        <v>77</v>
      </c>
      <c r="I38" s="109" t="s">
        <v>43</v>
      </c>
      <c r="J38" s="70">
        <f t="shared" si="4"/>
        <v>7.7000000000000002E-3</v>
      </c>
      <c r="K38" s="108">
        <v>25</v>
      </c>
      <c r="L38" s="109" t="s">
        <v>43</v>
      </c>
      <c r="M38" s="70">
        <f t="shared" si="0"/>
        <v>2.5000000000000001E-3</v>
      </c>
      <c r="N38" s="108">
        <v>18</v>
      </c>
      <c r="O38" s="109" t="s">
        <v>43</v>
      </c>
      <c r="P38" s="70">
        <f t="shared" si="1"/>
        <v>1.8E-3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0.35170000000000001</v>
      </c>
      <c r="F39" s="111">
        <v>4.4939999999999998</v>
      </c>
      <c r="G39" s="107">
        <f t="shared" si="3"/>
        <v>4.8456999999999999</v>
      </c>
      <c r="H39" s="108">
        <v>80</v>
      </c>
      <c r="I39" s="109" t="s">
        <v>43</v>
      </c>
      <c r="J39" s="70">
        <f t="shared" si="4"/>
        <v>8.0000000000000002E-3</v>
      </c>
      <c r="K39" s="108">
        <v>25</v>
      </c>
      <c r="L39" s="109" t="s">
        <v>43</v>
      </c>
      <c r="M39" s="70">
        <f t="shared" si="0"/>
        <v>2.5000000000000001E-3</v>
      </c>
      <c r="N39" s="108">
        <v>19</v>
      </c>
      <c r="O39" s="109" t="s">
        <v>43</v>
      </c>
      <c r="P39" s="70">
        <f t="shared" si="1"/>
        <v>1.9E-3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0.36499999999999999</v>
      </c>
      <c r="F40" s="111">
        <v>4.6189999999999998</v>
      </c>
      <c r="G40" s="107">
        <f t="shared" si="3"/>
        <v>4.984</v>
      </c>
      <c r="H40" s="108">
        <v>84</v>
      </c>
      <c r="I40" s="109" t="s">
        <v>43</v>
      </c>
      <c r="J40" s="70">
        <f t="shared" si="4"/>
        <v>8.4000000000000012E-3</v>
      </c>
      <c r="K40" s="108">
        <v>26</v>
      </c>
      <c r="L40" s="109" t="s">
        <v>43</v>
      </c>
      <c r="M40" s="70">
        <f t="shared" si="0"/>
        <v>2.5999999999999999E-3</v>
      </c>
      <c r="N40" s="108">
        <v>20</v>
      </c>
      <c r="O40" s="109" t="s">
        <v>43</v>
      </c>
      <c r="P40" s="70">
        <f t="shared" si="1"/>
        <v>2E-3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0.39019999999999999</v>
      </c>
      <c r="F41" s="111">
        <v>4.8490000000000002</v>
      </c>
      <c r="G41" s="107">
        <f t="shared" si="3"/>
        <v>5.2392000000000003</v>
      </c>
      <c r="H41" s="108">
        <v>90</v>
      </c>
      <c r="I41" s="109" t="s">
        <v>43</v>
      </c>
      <c r="J41" s="70">
        <f t="shared" si="4"/>
        <v>8.9999999999999993E-3</v>
      </c>
      <c r="K41" s="108">
        <v>28</v>
      </c>
      <c r="L41" s="109" t="s">
        <v>43</v>
      </c>
      <c r="M41" s="70">
        <f t="shared" si="0"/>
        <v>2.8E-3</v>
      </c>
      <c r="N41" s="108">
        <v>21</v>
      </c>
      <c r="O41" s="109" t="s">
        <v>43</v>
      </c>
      <c r="P41" s="70">
        <f t="shared" si="1"/>
        <v>2.1000000000000003E-3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0.4138</v>
      </c>
      <c r="F42" s="111">
        <v>5.056</v>
      </c>
      <c r="G42" s="107">
        <f t="shared" si="3"/>
        <v>5.4698000000000002</v>
      </c>
      <c r="H42" s="108">
        <v>96</v>
      </c>
      <c r="I42" s="109" t="s">
        <v>43</v>
      </c>
      <c r="J42" s="70">
        <f t="shared" si="4"/>
        <v>9.6000000000000009E-3</v>
      </c>
      <c r="K42" s="108">
        <v>29</v>
      </c>
      <c r="L42" s="109" t="s">
        <v>43</v>
      </c>
      <c r="M42" s="70">
        <f t="shared" si="0"/>
        <v>2.9000000000000002E-3</v>
      </c>
      <c r="N42" s="108">
        <v>22</v>
      </c>
      <c r="O42" s="109" t="s">
        <v>43</v>
      </c>
      <c r="P42" s="70">
        <f t="shared" si="1"/>
        <v>2.1999999999999997E-3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0.43619999999999998</v>
      </c>
      <c r="F43" s="111">
        <v>5.242</v>
      </c>
      <c r="G43" s="107">
        <f t="shared" si="3"/>
        <v>5.6782000000000004</v>
      </c>
      <c r="H43" s="108">
        <v>101</v>
      </c>
      <c r="I43" s="109" t="s">
        <v>43</v>
      </c>
      <c r="J43" s="70">
        <f t="shared" si="4"/>
        <v>1.0100000000000001E-2</v>
      </c>
      <c r="K43" s="108">
        <v>31</v>
      </c>
      <c r="L43" s="109" t="s">
        <v>43</v>
      </c>
      <c r="M43" s="70">
        <f t="shared" si="0"/>
        <v>3.0999999999999999E-3</v>
      </c>
      <c r="N43" s="108">
        <v>23</v>
      </c>
      <c r="O43" s="109" t="s">
        <v>43</v>
      </c>
      <c r="P43" s="70">
        <f t="shared" si="1"/>
        <v>2.3E-3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0.45750000000000002</v>
      </c>
      <c r="F44" s="111">
        <v>5.4119999999999999</v>
      </c>
      <c r="G44" s="107">
        <f t="shared" si="3"/>
        <v>5.8695000000000004</v>
      </c>
      <c r="H44" s="108">
        <v>107</v>
      </c>
      <c r="I44" s="109" t="s">
        <v>43</v>
      </c>
      <c r="J44" s="70">
        <f t="shared" si="4"/>
        <v>1.0699999999999999E-2</v>
      </c>
      <c r="K44" s="108">
        <v>32</v>
      </c>
      <c r="L44" s="109" t="s">
        <v>43</v>
      </c>
      <c r="M44" s="70">
        <f t="shared" si="0"/>
        <v>3.2000000000000002E-3</v>
      </c>
      <c r="N44" s="108">
        <v>24</v>
      </c>
      <c r="O44" s="109" t="s">
        <v>43</v>
      </c>
      <c r="P44" s="70">
        <f t="shared" si="1"/>
        <v>2.4000000000000002E-3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0.47789999999999999</v>
      </c>
      <c r="F45" s="111">
        <v>5.5679999999999996</v>
      </c>
      <c r="G45" s="107">
        <f t="shared" si="3"/>
        <v>6.0458999999999996</v>
      </c>
      <c r="H45" s="108">
        <v>112</v>
      </c>
      <c r="I45" s="109" t="s">
        <v>43</v>
      </c>
      <c r="J45" s="70">
        <f t="shared" si="4"/>
        <v>1.12E-2</v>
      </c>
      <c r="K45" s="108">
        <v>34</v>
      </c>
      <c r="L45" s="109" t="s">
        <v>43</v>
      </c>
      <c r="M45" s="70">
        <f t="shared" si="0"/>
        <v>3.4000000000000002E-3</v>
      </c>
      <c r="N45" s="108">
        <v>25</v>
      </c>
      <c r="O45" s="109" t="s">
        <v>43</v>
      </c>
      <c r="P45" s="70">
        <f t="shared" si="1"/>
        <v>2.5000000000000001E-3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0.49740000000000001</v>
      </c>
      <c r="F46" s="111">
        <v>5.7119999999999997</v>
      </c>
      <c r="G46" s="107">
        <f t="shared" si="3"/>
        <v>6.2093999999999996</v>
      </c>
      <c r="H46" s="108">
        <v>117</v>
      </c>
      <c r="I46" s="109" t="s">
        <v>43</v>
      </c>
      <c r="J46" s="70">
        <f t="shared" si="4"/>
        <v>1.17E-2</v>
      </c>
      <c r="K46" s="108">
        <v>35</v>
      </c>
      <c r="L46" s="109" t="s">
        <v>43</v>
      </c>
      <c r="M46" s="70">
        <f t="shared" si="0"/>
        <v>3.5000000000000005E-3</v>
      </c>
      <c r="N46" s="108">
        <v>27</v>
      </c>
      <c r="O46" s="109" t="s">
        <v>43</v>
      </c>
      <c r="P46" s="70">
        <f t="shared" si="1"/>
        <v>2.7000000000000001E-3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0.51619999999999999</v>
      </c>
      <c r="F47" s="111">
        <v>5.8460000000000001</v>
      </c>
      <c r="G47" s="107">
        <f t="shared" si="3"/>
        <v>6.3621999999999996</v>
      </c>
      <c r="H47" s="108">
        <v>122</v>
      </c>
      <c r="I47" s="109" t="s">
        <v>43</v>
      </c>
      <c r="J47" s="70">
        <f t="shared" si="4"/>
        <v>1.2199999999999999E-2</v>
      </c>
      <c r="K47" s="108">
        <v>36</v>
      </c>
      <c r="L47" s="109" t="s">
        <v>43</v>
      </c>
      <c r="M47" s="70">
        <f t="shared" si="0"/>
        <v>3.5999999999999999E-3</v>
      </c>
      <c r="N47" s="108">
        <v>28</v>
      </c>
      <c r="O47" s="109" t="s">
        <v>43</v>
      </c>
      <c r="P47" s="70">
        <f t="shared" si="1"/>
        <v>2.8E-3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0.5343</v>
      </c>
      <c r="F48" s="111">
        <v>5.97</v>
      </c>
      <c r="G48" s="107">
        <f t="shared" si="3"/>
        <v>6.5042999999999997</v>
      </c>
      <c r="H48" s="108">
        <v>127</v>
      </c>
      <c r="I48" s="109" t="s">
        <v>43</v>
      </c>
      <c r="J48" s="70">
        <f t="shared" si="4"/>
        <v>1.2699999999999999E-2</v>
      </c>
      <c r="K48" s="108">
        <v>37</v>
      </c>
      <c r="L48" s="109" t="s">
        <v>43</v>
      </c>
      <c r="M48" s="70">
        <f t="shared" si="0"/>
        <v>3.6999999999999997E-3</v>
      </c>
      <c r="N48" s="108">
        <v>29</v>
      </c>
      <c r="O48" s="109" t="s">
        <v>43</v>
      </c>
      <c r="P48" s="70">
        <f t="shared" si="1"/>
        <v>2.9000000000000002E-3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0.55179999999999996</v>
      </c>
      <c r="F49" s="111">
        <v>6.0869999999999997</v>
      </c>
      <c r="G49" s="107">
        <f t="shared" si="3"/>
        <v>6.6387999999999998</v>
      </c>
      <c r="H49" s="108">
        <v>132</v>
      </c>
      <c r="I49" s="109" t="s">
        <v>43</v>
      </c>
      <c r="J49" s="70">
        <f t="shared" si="4"/>
        <v>1.32E-2</v>
      </c>
      <c r="K49" s="108">
        <v>39</v>
      </c>
      <c r="L49" s="109" t="s">
        <v>43</v>
      </c>
      <c r="M49" s="70">
        <f t="shared" si="0"/>
        <v>3.8999999999999998E-3</v>
      </c>
      <c r="N49" s="108">
        <v>30</v>
      </c>
      <c r="O49" s="109" t="s">
        <v>43</v>
      </c>
      <c r="P49" s="70">
        <f t="shared" si="1"/>
        <v>3.0000000000000001E-3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0.56879999999999997</v>
      </c>
      <c r="F50" s="111">
        <v>6.1959999999999997</v>
      </c>
      <c r="G50" s="107">
        <f t="shared" si="3"/>
        <v>6.7647999999999993</v>
      </c>
      <c r="H50" s="108">
        <v>137</v>
      </c>
      <c r="I50" s="109" t="s">
        <v>43</v>
      </c>
      <c r="J50" s="70">
        <f t="shared" si="4"/>
        <v>1.37E-2</v>
      </c>
      <c r="K50" s="108">
        <v>40</v>
      </c>
      <c r="L50" s="109" t="s">
        <v>43</v>
      </c>
      <c r="M50" s="70">
        <f t="shared" si="0"/>
        <v>4.0000000000000001E-3</v>
      </c>
      <c r="N50" s="108">
        <v>31</v>
      </c>
      <c r="O50" s="109" t="s">
        <v>43</v>
      </c>
      <c r="P50" s="70">
        <f t="shared" si="1"/>
        <v>3.0999999999999999E-3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0.58530000000000004</v>
      </c>
      <c r="F51" s="111">
        <v>6.2990000000000004</v>
      </c>
      <c r="G51" s="107">
        <f t="shared" si="3"/>
        <v>6.8843000000000005</v>
      </c>
      <c r="H51" s="108">
        <v>141</v>
      </c>
      <c r="I51" s="109" t="s">
        <v>43</v>
      </c>
      <c r="J51" s="70">
        <f t="shared" si="4"/>
        <v>1.4099999999999998E-2</v>
      </c>
      <c r="K51" s="108">
        <v>41</v>
      </c>
      <c r="L51" s="109" t="s">
        <v>43</v>
      </c>
      <c r="M51" s="70">
        <f t="shared" si="0"/>
        <v>4.1000000000000003E-3</v>
      </c>
      <c r="N51" s="108">
        <v>31</v>
      </c>
      <c r="O51" s="109" t="s">
        <v>43</v>
      </c>
      <c r="P51" s="70">
        <f t="shared" si="1"/>
        <v>3.0999999999999999E-3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0.6169</v>
      </c>
      <c r="F52" s="111">
        <v>6.4870000000000001</v>
      </c>
      <c r="G52" s="107">
        <f t="shared" si="3"/>
        <v>7.1039000000000003</v>
      </c>
      <c r="H52" s="108">
        <v>151</v>
      </c>
      <c r="I52" s="109" t="s">
        <v>43</v>
      </c>
      <c r="J52" s="70">
        <f t="shared" si="4"/>
        <v>1.5099999999999999E-2</v>
      </c>
      <c r="K52" s="108">
        <v>43</v>
      </c>
      <c r="L52" s="109" t="s">
        <v>43</v>
      </c>
      <c r="M52" s="70">
        <f t="shared" si="0"/>
        <v>4.3E-3</v>
      </c>
      <c r="N52" s="108">
        <v>33</v>
      </c>
      <c r="O52" s="109" t="s">
        <v>43</v>
      </c>
      <c r="P52" s="70">
        <f t="shared" si="1"/>
        <v>3.3E-3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0.65429999999999999</v>
      </c>
      <c r="F53" s="111">
        <v>6.6959999999999997</v>
      </c>
      <c r="G53" s="107">
        <f t="shared" si="3"/>
        <v>7.3502999999999998</v>
      </c>
      <c r="H53" s="108">
        <v>162</v>
      </c>
      <c r="I53" s="109" t="s">
        <v>43</v>
      </c>
      <c r="J53" s="70">
        <f t="shared" si="4"/>
        <v>1.6199999999999999E-2</v>
      </c>
      <c r="K53" s="108">
        <v>46</v>
      </c>
      <c r="L53" s="109" t="s">
        <v>43</v>
      </c>
      <c r="M53" s="70">
        <f t="shared" si="0"/>
        <v>4.5999999999999999E-3</v>
      </c>
      <c r="N53" s="108">
        <v>36</v>
      </c>
      <c r="O53" s="109" t="s">
        <v>43</v>
      </c>
      <c r="P53" s="70">
        <f t="shared" si="1"/>
        <v>3.5999999999999999E-3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0.68969999999999998</v>
      </c>
      <c r="F54" s="111">
        <v>6.88</v>
      </c>
      <c r="G54" s="107">
        <f t="shared" si="3"/>
        <v>7.5697000000000001</v>
      </c>
      <c r="H54" s="108">
        <v>172</v>
      </c>
      <c r="I54" s="109" t="s">
        <v>43</v>
      </c>
      <c r="J54" s="70">
        <f t="shared" si="4"/>
        <v>1.72E-2</v>
      </c>
      <c r="K54" s="108">
        <v>48</v>
      </c>
      <c r="L54" s="109" t="s">
        <v>43</v>
      </c>
      <c r="M54" s="70">
        <f t="shared" si="0"/>
        <v>4.8000000000000004E-3</v>
      </c>
      <c r="N54" s="108">
        <v>38</v>
      </c>
      <c r="O54" s="109" t="s">
        <v>43</v>
      </c>
      <c r="P54" s="70">
        <f t="shared" si="1"/>
        <v>3.8E-3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0.72340000000000004</v>
      </c>
      <c r="F55" s="111">
        <v>7.0439999999999996</v>
      </c>
      <c r="G55" s="107">
        <f t="shared" si="3"/>
        <v>7.7673999999999994</v>
      </c>
      <c r="H55" s="108">
        <v>183</v>
      </c>
      <c r="I55" s="109" t="s">
        <v>43</v>
      </c>
      <c r="J55" s="70">
        <f t="shared" si="4"/>
        <v>1.83E-2</v>
      </c>
      <c r="K55" s="108">
        <v>51</v>
      </c>
      <c r="L55" s="109" t="s">
        <v>43</v>
      </c>
      <c r="M55" s="70">
        <f t="shared" si="0"/>
        <v>5.0999999999999995E-3</v>
      </c>
      <c r="N55" s="108">
        <v>40</v>
      </c>
      <c r="O55" s="109" t="s">
        <v>43</v>
      </c>
      <c r="P55" s="70">
        <f t="shared" si="1"/>
        <v>4.0000000000000001E-3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0.75560000000000005</v>
      </c>
      <c r="F56" s="111">
        <v>7.1909999999999998</v>
      </c>
      <c r="G56" s="107">
        <f t="shared" si="3"/>
        <v>7.9466000000000001</v>
      </c>
      <c r="H56" s="108">
        <v>193</v>
      </c>
      <c r="I56" s="109" t="s">
        <v>43</v>
      </c>
      <c r="J56" s="70">
        <f t="shared" si="4"/>
        <v>1.9300000000000001E-2</v>
      </c>
      <c r="K56" s="108">
        <v>53</v>
      </c>
      <c r="L56" s="109" t="s">
        <v>43</v>
      </c>
      <c r="M56" s="70">
        <f t="shared" si="0"/>
        <v>5.3E-3</v>
      </c>
      <c r="N56" s="108">
        <v>42</v>
      </c>
      <c r="O56" s="109" t="s">
        <v>43</v>
      </c>
      <c r="P56" s="70">
        <f t="shared" si="1"/>
        <v>4.2000000000000006E-3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0.78639999999999999</v>
      </c>
      <c r="F57" s="111">
        <v>7.3239999999999998</v>
      </c>
      <c r="G57" s="107">
        <f t="shared" si="3"/>
        <v>8.1104000000000003</v>
      </c>
      <c r="H57" s="108">
        <v>203</v>
      </c>
      <c r="I57" s="109" t="s">
        <v>43</v>
      </c>
      <c r="J57" s="70">
        <f t="shared" si="4"/>
        <v>2.0300000000000002E-2</v>
      </c>
      <c r="K57" s="108">
        <v>55</v>
      </c>
      <c r="L57" s="109" t="s">
        <v>43</v>
      </c>
      <c r="M57" s="70">
        <f t="shared" si="0"/>
        <v>5.4999999999999997E-3</v>
      </c>
      <c r="N57" s="108">
        <v>44</v>
      </c>
      <c r="O57" s="109" t="s">
        <v>43</v>
      </c>
      <c r="P57" s="70">
        <f t="shared" si="1"/>
        <v>4.3999999999999994E-3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0.81610000000000005</v>
      </c>
      <c r="F58" s="111">
        <v>7.4450000000000003</v>
      </c>
      <c r="G58" s="107">
        <f t="shared" si="3"/>
        <v>8.2611000000000008</v>
      </c>
      <c r="H58" s="108">
        <v>213</v>
      </c>
      <c r="I58" s="109" t="s">
        <v>43</v>
      </c>
      <c r="J58" s="70">
        <f t="shared" si="4"/>
        <v>2.1299999999999999E-2</v>
      </c>
      <c r="K58" s="108">
        <v>57</v>
      </c>
      <c r="L58" s="109" t="s">
        <v>43</v>
      </c>
      <c r="M58" s="70">
        <f t="shared" si="0"/>
        <v>5.7000000000000002E-3</v>
      </c>
      <c r="N58" s="108">
        <v>46</v>
      </c>
      <c r="O58" s="109" t="s">
        <v>43</v>
      </c>
      <c r="P58" s="70">
        <f t="shared" si="1"/>
        <v>4.5999999999999999E-3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0.8448</v>
      </c>
      <c r="F59" s="111">
        <v>7.5549999999999997</v>
      </c>
      <c r="G59" s="107">
        <f t="shared" si="3"/>
        <v>8.399799999999999</v>
      </c>
      <c r="H59" s="108">
        <v>223</v>
      </c>
      <c r="I59" s="109" t="s">
        <v>43</v>
      </c>
      <c r="J59" s="70">
        <f t="shared" si="4"/>
        <v>2.23E-2</v>
      </c>
      <c r="K59" s="108">
        <v>60</v>
      </c>
      <c r="L59" s="109" t="s">
        <v>43</v>
      </c>
      <c r="M59" s="70">
        <f t="shared" si="0"/>
        <v>6.0000000000000001E-3</v>
      </c>
      <c r="N59" s="108">
        <v>47</v>
      </c>
      <c r="O59" s="109" t="s">
        <v>43</v>
      </c>
      <c r="P59" s="70">
        <f t="shared" si="1"/>
        <v>4.7000000000000002E-3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0.87250000000000005</v>
      </c>
      <c r="F60" s="111">
        <v>7.6559999999999997</v>
      </c>
      <c r="G60" s="107">
        <f t="shared" si="3"/>
        <v>8.5284999999999993</v>
      </c>
      <c r="H60" s="108">
        <v>233</v>
      </c>
      <c r="I60" s="109" t="s">
        <v>43</v>
      </c>
      <c r="J60" s="70">
        <f t="shared" si="4"/>
        <v>2.3300000000000001E-2</v>
      </c>
      <c r="K60" s="108">
        <v>62</v>
      </c>
      <c r="L60" s="109" t="s">
        <v>43</v>
      </c>
      <c r="M60" s="70">
        <f t="shared" si="0"/>
        <v>6.1999999999999998E-3</v>
      </c>
      <c r="N60" s="108">
        <v>49</v>
      </c>
      <c r="O60" s="109" t="s">
        <v>43</v>
      </c>
      <c r="P60" s="70">
        <f t="shared" si="1"/>
        <v>4.8999999999999998E-3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0.9254</v>
      </c>
      <c r="F61" s="111">
        <v>7.8339999999999996</v>
      </c>
      <c r="G61" s="107">
        <f t="shared" si="3"/>
        <v>8.7593999999999994</v>
      </c>
      <c r="H61" s="108">
        <v>251</v>
      </c>
      <c r="I61" s="109" t="s">
        <v>43</v>
      </c>
      <c r="J61" s="70">
        <f t="shared" si="4"/>
        <v>2.5100000000000001E-2</v>
      </c>
      <c r="K61" s="108">
        <v>66</v>
      </c>
      <c r="L61" s="109" t="s">
        <v>43</v>
      </c>
      <c r="M61" s="70">
        <f t="shared" si="0"/>
        <v>6.6E-3</v>
      </c>
      <c r="N61" s="108">
        <v>53</v>
      </c>
      <c r="O61" s="109" t="s">
        <v>43</v>
      </c>
      <c r="P61" s="70">
        <f t="shared" si="1"/>
        <v>5.3E-3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0.97540000000000004</v>
      </c>
      <c r="F62" s="111">
        <v>7.9859999999999998</v>
      </c>
      <c r="G62" s="107">
        <f t="shared" si="3"/>
        <v>8.9613999999999994</v>
      </c>
      <c r="H62" s="108">
        <v>270</v>
      </c>
      <c r="I62" s="109" t="s">
        <v>43</v>
      </c>
      <c r="J62" s="70">
        <f t="shared" si="4"/>
        <v>2.7000000000000003E-2</v>
      </c>
      <c r="K62" s="108">
        <v>70</v>
      </c>
      <c r="L62" s="109" t="s">
        <v>43</v>
      </c>
      <c r="M62" s="70">
        <f t="shared" si="0"/>
        <v>7.000000000000001E-3</v>
      </c>
      <c r="N62" s="108">
        <v>56</v>
      </c>
      <c r="O62" s="109" t="s">
        <v>43</v>
      </c>
      <c r="P62" s="70">
        <f t="shared" si="1"/>
        <v>5.5999999999999999E-3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1.0229999999999999</v>
      </c>
      <c r="F63" s="111">
        <v>8.1170000000000009</v>
      </c>
      <c r="G63" s="107">
        <f t="shared" si="3"/>
        <v>9.14</v>
      </c>
      <c r="H63" s="108">
        <v>288</v>
      </c>
      <c r="I63" s="109" t="s">
        <v>43</v>
      </c>
      <c r="J63" s="70">
        <f t="shared" si="4"/>
        <v>2.8799999999999999E-2</v>
      </c>
      <c r="K63" s="108">
        <v>74</v>
      </c>
      <c r="L63" s="109" t="s">
        <v>43</v>
      </c>
      <c r="M63" s="70">
        <f t="shared" si="0"/>
        <v>7.3999999999999995E-3</v>
      </c>
      <c r="N63" s="108">
        <v>60</v>
      </c>
      <c r="O63" s="109" t="s">
        <v>43</v>
      </c>
      <c r="P63" s="70">
        <f t="shared" si="1"/>
        <v>6.0000000000000001E-3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1.069</v>
      </c>
      <c r="F64" s="111">
        <v>8.2309999999999999</v>
      </c>
      <c r="G64" s="107">
        <f t="shared" si="3"/>
        <v>9.3000000000000007</v>
      </c>
      <c r="H64" s="108">
        <v>306</v>
      </c>
      <c r="I64" s="109" t="s">
        <v>43</v>
      </c>
      <c r="J64" s="70">
        <f t="shared" si="4"/>
        <v>3.0599999999999999E-2</v>
      </c>
      <c r="K64" s="108">
        <v>78</v>
      </c>
      <c r="L64" s="109" t="s">
        <v>43</v>
      </c>
      <c r="M64" s="70">
        <f t="shared" si="0"/>
        <v>7.7999999999999996E-3</v>
      </c>
      <c r="N64" s="108">
        <v>63</v>
      </c>
      <c r="O64" s="109" t="s">
        <v>43</v>
      </c>
      <c r="P64" s="70">
        <f t="shared" si="1"/>
        <v>6.3E-3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1.1120000000000001</v>
      </c>
      <c r="F65" s="111">
        <v>8.33</v>
      </c>
      <c r="G65" s="107">
        <f t="shared" si="3"/>
        <v>9.4420000000000002</v>
      </c>
      <c r="H65" s="108">
        <v>323</v>
      </c>
      <c r="I65" s="109" t="s">
        <v>43</v>
      </c>
      <c r="J65" s="70">
        <f t="shared" si="4"/>
        <v>3.2300000000000002E-2</v>
      </c>
      <c r="K65" s="108">
        <v>81</v>
      </c>
      <c r="L65" s="109" t="s">
        <v>43</v>
      </c>
      <c r="M65" s="70">
        <f t="shared" si="0"/>
        <v>8.0999999999999996E-3</v>
      </c>
      <c r="N65" s="108">
        <v>66</v>
      </c>
      <c r="O65" s="109" t="s">
        <v>43</v>
      </c>
      <c r="P65" s="70">
        <f t="shared" si="1"/>
        <v>6.6E-3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1.1539999999999999</v>
      </c>
      <c r="F66" s="111">
        <v>8.4160000000000004</v>
      </c>
      <c r="G66" s="107">
        <f t="shared" si="3"/>
        <v>9.57</v>
      </c>
      <c r="H66" s="108">
        <v>340</v>
      </c>
      <c r="I66" s="109" t="s">
        <v>43</v>
      </c>
      <c r="J66" s="70">
        <f t="shared" si="4"/>
        <v>3.4000000000000002E-2</v>
      </c>
      <c r="K66" s="108">
        <v>85</v>
      </c>
      <c r="L66" s="109" t="s">
        <v>43</v>
      </c>
      <c r="M66" s="70">
        <f t="shared" si="0"/>
        <v>8.5000000000000006E-3</v>
      </c>
      <c r="N66" s="108">
        <v>69</v>
      </c>
      <c r="O66" s="109" t="s">
        <v>43</v>
      </c>
      <c r="P66" s="70">
        <f t="shared" si="1"/>
        <v>6.9000000000000008E-3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1.234</v>
      </c>
      <c r="F67" s="111">
        <v>8.5589999999999993</v>
      </c>
      <c r="G67" s="107">
        <f t="shared" si="3"/>
        <v>9.7929999999999993</v>
      </c>
      <c r="H67" s="108">
        <v>374</v>
      </c>
      <c r="I67" s="109" t="s">
        <v>43</v>
      </c>
      <c r="J67" s="70">
        <f t="shared" si="4"/>
        <v>3.7400000000000003E-2</v>
      </c>
      <c r="K67" s="108">
        <v>92</v>
      </c>
      <c r="L67" s="109" t="s">
        <v>43</v>
      </c>
      <c r="M67" s="70">
        <f t="shared" si="0"/>
        <v>9.1999999999999998E-3</v>
      </c>
      <c r="N67" s="108">
        <v>75</v>
      </c>
      <c r="O67" s="109" t="s">
        <v>43</v>
      </c>
      <c r="P67" s="70">
        <f t="shared" si="1"/>
        <v>7.4999999999999997E-3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1.3089999999999999</v>
      </c>
      <c r="F68" s="111">
        <v>8.67</v>
      </c>
      <c r="G68" s="107">
        <f t="shared" si="3"/>
        <v>9.9789999999999992</v>
      </c>
      <c r="H68" s="108">
        <v>408</v>
      </c>
      <c r="I68" s="109" t="s">
        <v>43</v>
      </c>
      <c r="J68" s="70">
        <f t="shared" si="4"/>
        <v>4.0799999999999996E-2</v>
      </c>
      <c r="K68" s="108">
        <v>99</v>
      </c>
      <c r="L68" s="109" t="s">
        <v>43</v>
      </c>
      <c r="M68" s="70">
        <f t="shared" si="0"/>
        <v>9.9000000000000008E-3</v>
      </c>
      <c r="N68" s="108">
        <v>81</v>
      </c>
      <c r="O68" s="109" t="s">
        <v>43</v>
      </c>
      <c r="P68" s="70">
        <f t="shared" si="1"/>
        <v>8.0999999999999996E-3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1.379</v>
      </c>
      <c r="F69" s="111">
        <v>8.7569999999999997</v>
      </c>
      <c r="G69" s="107">
        <f t="shared" si="3"/>
        <v>10.135999999999999</v>
      </c>
      <c r="H69" s="108">
        <v>441</v>
      </c>
      <c r="I69" s="109" t="s">
        <v>43</v>
      </c>
      <c r="J69" s="70">
        <f t="shared" si="4"/>
        <v>4.41E-2</v>
      </c>
      <c r="K69" s="108">
        <v>106</v>
      </c>
      <c r="L69" s="109" t="s">
        <v>43</v>
      </c>
      <c r="M69" s="70">
        <f t="shared" si="0"/>
        <v>1.06E-2</v>
      </c>
      <c r="N69" s="108">
        <v>87</v>
      </c>
      <c r="O69" s="109" t="s">
        <v>43</v>
      </c>
      <c r="P69" s="70">
        <f t="shared" si="1"/>
        <v>8.6999999999999994E-3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1.4470000000000001</v>
      </c>
      <c r="F70" s="111">
        <v>8.8239999999999998</v>
      </c>
      <c r="G70" s="107">
        <f t="shared" si="3"/>
        <v>10.271000000000001</v>
      </c>
      <c r="H70" s="108">
        <v>473</v>
      </c>
      <c r="I70" s="109" t="s">
        <v>43</v>
      </c>
      <c r="J70" s="70">
        <f t="shared" si="4"/>
        <v>4.7299999999999995E-2</v>
      </c>
      <c r="K70" s="108">
        <v>112</v>
      </c>
      <c r="L70" s="109" t="s">
        <v>43</v>
      </c>
      <c r="M70" s="70">
        <f t="shared" si="0"/>
        <v>1.12E-2</v>
      </c>
      <c r="N70" s="108">
        <v>92</v>
      </c>
      <c r="O70" s="109" t="s">
        <v>43</v>
      </c>
      <c r="P70" s="70">
        <f t="shared" si="1"/>
        <v>9.1999999999999998E-3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1.5109999999999999</v>
      </c>
      <c r="F71" s="111">
        <v>8.875</v>
      </c>
      <c r="G71" s="107">
        <f t="shared" si="3"/>
        <v>10.385999999999999</v>
      </c>
      <c r="H71" s="108">
        <v>505</v>
      </c>
      <c r="I71" s="109" t="s">
        <v>43</v>
      </c>
      <c r="J71" s="70">
        <f t="shared" si="4"/>
        <v>5.0500000000000003E-2</v>
      </c>
      <c r="K71" s="108">
        <v>119</v>
      </c>
      <c r="L71" s="109" t="s">
        <v>43</v>
      </c>
      <c r="M71" s="70">
        <f t="shared" si="0"/>
        <v>1.1899999999999999E-2</v>
      </c>
      <c r="N71" s="108">
        <v>98</v>
      </c>
      <c r="O71" s="109" t="s">
        <v>43</v>
      </c>
      <c r="P71" s="70">
        <f t="shared" si="1"/>
        <v>9.7999999999999997E-3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1.573</v>
      </c>
      <c r="F72" s="111">
        <v>8.9139999999999997</v>
      </c>
      <c r="G72" s="107">
        <f t="shared" si="3"/>
        <v>10.487</v>
      </c>
      <c r="H72" s="108">
        <v>537</v>
      </c>
      <c r="I72" s="109" t="s">
        <v>43</v>
      </c>
      <c r="J72" s="70">
        <f t="shared" si="4"/>
        <v>5.3700000000000005E-2</v>
      </c>
      <c r="K72" s="108">
        <v>125</v>
      </c>
      <c r="L72" s="109" t="s">
        <v>43</v>
      </c>
      <c r="M72" s="70">
        <f t="shared" si="0"/>
        <v>1.2500000000000001E-2</v>
      </c>
      <c r="N72" s="108">
        <v>103</v>
      </c>
      <c r="O72" s="109" t="s">
        <v>43</v>
      </c>
      <c r="P72" s="70">
        <f t="shared" si="1"/>
        <v>1.03E-2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1.6319999999999999</v>
      </c>
      <c r="F73" s="111">
        <v>8.9420000000000002</v>
      </c>
      <c r="G73" s="107">
        <f t="shared" si="3"/>
        <v>10.574</v>
      </c>
      <c r="H73" s="108">
        <v>569</v>
      </c>
      <c r="I73" s="109" t="s">
        <v>43</v>
      </c>
      <c r="J73" s="70">
        <f t="shared" si="4"/>
        <v>5.6899999999999992E-2</v>
      </c>
      <c r="K73" s="108">
        <v>131</v>
      </c>
      <c r="L73" s="109" t="s">
        <v>43</v>
      </c>
      <c r="M73" s="70">
        <f t="shared" si="0"/>
        <v>1.3100000000000001E-2</v>
      </c>
      <c r="N73" s="108">
        <v>108</v>
      </c>
      <c r="O73" s="109" t="s">
        <v>43</v>
      </c>
      <c r="P73" s="70">
        <f t="shared" si="1"/>
        <v>1.0800000000000001E-2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1.69</v>
      </c>
      <c r="F74" s="111">
        <v>8.9610000000000003</v>
      </c>
      <c r="G74" s="107">
        <f t="shared" si="3"/>
        <v>10.651</v>
      </c>
      <c r="H74" s="108">
        <v>601</v>
      </c>
      <c r="I74" s="109" t="s">
        <v>43</v>
      </c>
      <c r="J74" s="70">
        <f t="shared" si="4"/>
        <v>6.0100000000000001E-2</v>
      </c>
      <c r="K74" s="108">
        <v>137</v>
      </c>
      <c r="L74" s="109" t="s">
        <v>43</v>
      </c>
      <c r="M74" s="70">
        <f t="shared" si="0"/>
        <v>1.37E-2</v>
      </c>
      <c r="N74" s="108">
        <v>114</v>
      </c>
      <c r="O74" s="109" t="s">
        <v>43</v>
      </c>
      <c r="P74" s="70">
        <f t="shared" si="1"/>
        <v>1.14E-2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1.7450000000000001</v>
      </c>
      <c r="F75" s="111">
        <v>8.9730000000000008</v>
      </c>
      <c r="G75" s="107">
        <f t="shared" si="3"/>
        <v>10.718</v>
      </c>
      <c r="H75" s="108">
        <v>632</v>
      </c>
      <c r="I75" s="109" t="s">
        <v>43</v>
      </c>
      <c r="J75" s="70">
        <f t="shared" si="4"/>
        <v>6.3200000000000006E-2</v>
      </c>
      <c r="K75" s="108">
        <v>143</v>
      </c>
      <c r="L75" s="109" t="s">
        <v>43</v>
      </c>
      <c r="M75" s="70">
        <f t="shared" si="0"/>
        <v>1.4299999999999998E-2</v>
      </c>
      <c r="N75" s="108">
        <v>119</v>
      </c>
      <c r="O75" s="109" t="s">
        <v>43</v>
      </c>
      <c r="P75" s="70">
        <f t="shared" si="1"/>
        <v>1.1899999999999999E-2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1.7989999999999999</v>
      </c>
      <c r="F76" s="111">
        <v>8.9789999999999992</v>
      </c>
      <c r="G76" s="107">
        <f t="shared" si="3"/>
        <v>10.777999999999999</v>
      </c>
      <c r="H76" s="108">
        <v>663</v>
      </c>
      <c r="I76" s="109" t="s">
        <v>43</v>
      </c>
      <c r="J76" s="70">
        <f t="shared" si="4"/>
        <v>6.6299999999999998E-2</v>
      </c>
      <c r="K76" s="108">
        <v>149</v>
      </c>
      <c r="L76" s="109" t="s">
        <v>43</v>
      </c>
      <c r="M76" s="70">
        <f t="shared" si="0"/>
        <v>1.49E-2</v>
      </c>
      <c r="N76" s="108">
        <v>124</v>
      </c>
      <c r="O76" s="109" t="s">
        <v>43</v>
      </c>
      <c r="P76" s="70">
        <f t="shared" si="1"/>
        <v>1.24E-2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1.851</v>
      </c>
      <c r="F77" s="111">
        <v>8.9789999999999992</v>
      </c>
      <c r="G77" s="107">
        <f t="shared" si="3"/>
        <v>10.829999999999998</v>
      </c>
      <c r="H77" s="108">
        <v>694</v>
      </c>
      <c r="I77" s="109" t="s">
        <v>43</v>
      </c>
      <c r="J77" s="70">
        <f t="shared" si="4"/>
        <v>6.9399999999999989E-2</v>
      </c>
      <c r="K77" s="108">
        <v>155</v>
      </c>
      <c r="L77" s="109" t="s">
        <v>43</v>
      </c>
      <c r="M77" s="70">
        <f t="shared" si="0"/>
        <v>1.55E-2</v>
      </c>
      <c r="N77" s="108">
        <v>129</v>
      </c>
      <c r="O77" s="109" t="s">
        <v>43</v>
      </c>
      <c r="P77" s="70">
        <f t="shared" si="1"/>
        <v>1.29E-2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1.9510000000000001</v>
      </c>
      <c r="F78" s="111">
        <v>8.9670000000000005</v>
      </c>
      <c r="G78" s="107">
        <f t="shared" si="3"/>
        <v>10.918000000000001</v>
      </c>
      <c r="H78" s="108">
        <v>756</v>
      </c>
      <c r="I78" s="109" t="s">
        <v>43</v>
      </c>
      <c r="J78" s="70">
        <f t="shared" si="4"/>
        <v>7.5600000000000001E-2</v>
      </c>
      <c r="K78" s="108">
        <v>167</v>
      </c>
      <c r="L78" s="109" t="s">
        <v>43</v>
      </c>
      <c r="M78" s="70">
        <f t="shared" si="0"/>
        <v>1.67E-2</v>
      </c>
      <c r="N78" s="108">
        <v>139</v>
      </c>
      <c r="O78" s="109" t="s">
        <v>43</v>
      </c>
      <c r="P78" s="70">
        <f t="shared" si="1"/>
        <v>1.3900000000000001E-2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2.069</v>
      </c>
      <c r="F79" s="111">
        <v>8.9329999999999998</v>
      </c>
      <c r="G79" s="107">
        <f t="shared" si="3"/>
        <v>11.001999999999999</v>
      </c>
      <c r="H79" s="108">
        <v>833</v>
      </c>
      <c r="I79" s="109" t="s">
        <v>43</v>
      </c>
      <c r="J79" s="70">
        <f t="shared" si="4"/>
        <v>8.3299999999999999E-2</v>
      </c>
      <c r="K79" s="108">
        <v>181</v>
      </c>
      <c r="L79" s="109" t="s">
        <v>43</v>
      </c>
      <c r="M79" s="70">
        <f t="shared" si="0"/>
        <v>1.8099999999999998E-2</v>
      </c>
      <c r="N79" s="108">
        <v>151</v>
      </c>
      <c r="O79" s="109" t="s">
        <v>43</v>
      </c>
      <c r="P79" s="70">
        <f t="shared" si="1"/>
        <v>1.5099999999999999E-2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2.181</v>
      </c>
      <c r="F80" s="111">
        <v>8.8849999999999998</v>
      </c>
      <c r="G80" s="107">
        <f t="shared" si="3"/>
        <v>11.065999999999999</v>
      </c>
      <c r="H80" s="108">
        <v>910</v>
      </c>
      <c r="I80" s="109" t="s">
        <v>43</v>
      </c>
      <c r="J80" s="70">
        <f t="shared" si="4"/>
        <v>9.0999999999999998E-2</v>
      </c>
      <c r="K80" s="108">
        <v>195</v>
      </c>
      <c r="L80" s="109" t="s">
        <v>43</v>
      </c>
      <c r="M80" s="70">
        <f t="shared" si="0"/>
        <v>1.95E-2</v>
      </c>
      <c r="N80" s="108">
        <v>163</v>
      </c>
      <c r="O80" s="109" t="s">
        <v>43</v>
      </c>
      <c r="P80" s="70">
        <f t="shared" si="1"/>
        <v>1.6300000000000002E-2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2.3319999999999999</v>
      </c>
      <c r="F81" s="111">
        <v>8.8260000000000005</v>
      </c>
      <c r="G81" s="107">
        <f t="shared" si="3"/>
        <v>11.158000000000001</v>
      </c>
      <c r="H81" s="108">
        <v>986</v>
      </c>
      <c r="I81" s="109" t="s">
        <v>43</v>
      </c>
      <c r="J81" s="70">
        <f t="shared" si="4"/>
        <v>9.8599999999999993E-2</v>
      </c>
      <c r="K81" s="108">
        <v>209</v>
      </c>
      <c r="L81" s="109" t="s">
        <v>43</v>
      </c>
      <c r="M81" s="70">
        <f t="shared" si="0"/>
        <v>2.0899999999999998E-2</v>
      </c>
      <c r="N81" s="108">
        <v>175</v>
      </c>
      <c r="O81" s="109" t="s">
        <v>43</v>
      </c>
      <c r="P81" s="70">
        <f t="shared" si="1"/>
        <v>1.7499999999999998E-2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2.488</v>
      </c>
      <c r="F82" s="111">
        <v>8.7590000000000003</v>
      </c>
      <c r="G82" s="107">
        <f t="shared" si="3"/>
        <v>11.247</v>
      </c>
      <c r="H82" s="108">
        <v>1062</v>
      </c>
      <c r="I82" s="109" t="s">
        <v>43</v>
      </c>
      <c r="J82" s="70">
        <f t="shared" si="4"/>
        <v>0.1062</v>
      </c>
      <c r="K82" s="108">
        <v>223</v>
      </c>
      <c r="L82" s="109" t="s">
        <v>43</v>
      </c>
      <c r="M82" s="70">
        <f t="shared" si="0"/>
        <v>2.23E-2</v>
      </c>
      <c r="N82" s="108">
        <v>186</v>
      </c>
      <c r="O82" s="109" t="s">
        <v>43</v>
      </c>
      <c r="P82" s="70">
        <f t="shared" si="1"/>
        <v>1.8599999999999998E-2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2.6269999999999998</v>
      </c>
      <c r="F83" s="111">
        <v>8.6869999999999994</v>
      </c>
      <c r="G83" s="107">
        <f t="shared" si="3"/>
        <v>11.314</v>
      </c>
      <c r="H83" s="108">
        <v>1137</v>
      </c>
      <c r="I83" s="109" t="s">
        <v>43</v>
      </c>
      <c r="J83" s="70">
        <f t="shared" si="4"/>
        <v>0.1137</v>
      </c>
      <c r="K83" s="108">
        <v>236</v>
      </c>
      <c r="L83" s="109" t="s">
        <v>43</v>
      </c>
      <c r="M83" s="70">
        <f t="shared" si="0"/>
        <v>2.3599999999999999E-2</v>
      </c>
      <c r="N83" s="108">
        <v>197</v>
      </c>
      <c r="O83" s="109" t="s">
        <v>43</v>
      </c>
      <c r="P83" s="70">
        <f t="shared" si="1"/>
        <v>1.9700000000000002E-2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2.75</v>
      </c>
      <c r="F84" s="111">
        <v>8.6120000000000001</v>
      </c>
      <c r="G84" s="107">
        <f t="shared" si="3"/>
        <v>11.362</v>
      </c>
      <c r="H84" s="108">
        <v>1212</v>
      </c>
      <c r="I84" s="109" t="s">
        <v>43</v>
      </c>
      <c r="J84" s="70">
        <f t="shared" si="4"/>
        <v>0.1212</v>
      </c>
      <c r="K84" s="108">
        <v>249</v>
      </c>
      <c r="L84" s="109" t="s">
        <v>43</v>
      </c>
      <c r="M84" s="70">
        <f t="shared" ref="M84:M147" si="5">K84/1000/10</f>
        <v>2.4899999999999999E-2</v>
      </c>
      <c r="N84" s="108">
        <v>209</v>
      </c>
      <c r="O84" s="109" t="s">
        <v>43</v>
      </c>
      <c r="P84" s="70">
        <f t="shared" ref="P84:P147" si="6">N84/1000/10</f>
        <v>2.0899999999999998E-2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2.859</v>
      </c>
      <c r="F85" s="111">
        <v>8.5340000000000007</v>
      </c>
      <c r="G85" s="107">
        <f t="shared" ref="G85:G148" si="8">E85+F85</f>
        <v>11.393000000000001</v>
      </c>
      <c r="H85" s="108">
        <v>1287</v>
      </c>
      <c r="I85" s="109" t="s">
        <v>43</v>
      </c>
      <c r="J85" s="70">
        <f t="shared" ref="J85:J108" si="9">H85/1000/10</f>
        <v>0.12869999999999998</v>
      </c>
      <c r="K85" s="108">
        <v>262</v>
      </c>
      <c r="L85" s="109" t="s">
        <v>43</v>
      </c>
      <c r="M85" s="70">
        <f t="shared" si="5"/>
        <v>2.6200000000000001E-2</v>
      </c>
      <c r="N85" s="108">
        <v>220</v>
      </c>
      <c r="O85" s="109" t="s">
        <v>43</v>
      </c>
      <c r="P85" s="70">
        <f t="shared" si="6"/>
        <v>2.1999999999999999E-2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2.956</v>
      </c>
      <c r="F86" s="111">
        <v>8.4550000000000001</v>
      </c>
      <c r="G86" s="107">
        <f t="shared" si="8"/>
        <v>11.411</v>
      </c>
      <c r="H86" s="108">
        <v>1362</v>
      </c>
      <c r="I86" s="109" t="s">
        <v>43</v>
      </c>
      <c r="J86" s="70">
        <f t="shared" si="9"/>
        <v>0.13620000000000002</v>
      </c>
      <c r="K86" s="108">
        <v>274</v>
      </c>
      <c r="L86" s="109" t="s">
        <v>43</v>
      </c>
      <c r="M86" s="70">
        <f t="shared" si="5"/>
        <v>2.7400000000000001E-2</v>
      </c>
      <c r="N86" s="108">
        <v>231</v>
      </c>
      <c r="O86" s="109" t="s">
        <v>43</v>
      </c>
      <c r="P86" s="70">
        <f t="shared" si="6"/>
        <v>2.3100000000000002E-2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3.12</v>
      </c>
      <c r="F87" s="111">
        <v>8.2949999999999999</v>
      </c>
      <c r="G87" s="107">
        <f t="shared" si="8"/>
        <v>11.414999999999999</v>
      </c>
      <c r="H87" s="108">
        <v>1512</v>
      </c>
      <c r="I87" s="109" t="s">
        <v>43</v>
      </c>
      <c r="J87" s="70">
        <f t="shared" si="9"/>
        <v>0.1512</v>
      </c>
      <c r="K87" s="108">
        <v>299</v>
      </c>
      <c r="L87" s="109" t="s">
        <v>43</v>
      </c>
      <c r="M87" s="70">
        <f t="shared" si="5"/>
        <v>2.9899999999999999E-2</v>
      </c>
      <c r="N87" s="108">
        <v>252</v>
      </c>
      <c r="O87" s="109" t="s">
        <v>43</v>
      </c>
      <c r="P87" s="70">
        <f t="shared" si="6"/>
        <v>2.52E-2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3.254</v>
      </c>
      <c r="F88" s="111">
        <v>8.1349999999999998</v>
      </c>
      <c r="G88" s="107">
        <f t="shared" si="8"/>
        <v>11.388999999999999</v>
      </c>
      <c r="H88" s="108">
        <v>1663</v>
      </c>
      <c r="I88" s="109" t="s">
        <v>43</v>
      </c>
      <c r="J88" s="70">
        <f t="shared" si="9"/>
        <v>0.1663</v>
      </c>
      <c r="K88" s="108">
        <v>324</v>
      </c>
      <c r="L88" s="109" t="s">
        <v>43</v>
      </c>
      <c r="M88" s="70">
        <f t="shared" si="5"/>
        <v>3.2399999999999998E-2</v>
      </c>
      <c r="N88" s="108">
        <v>273</v>
      </c>
      <c r="O88" s="109" t="s">
        <v>43</v>
      </c>
      <c r="P88" s="70">
        <f t="shared" si="6"/>
        <v>2.7300000000000001E-2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3.3660000000000001</v>
      </c>
      <c r="F89" s="111">
        <v>7.9770000000000003</v>
      </c>
      <c r="G89" s="107">
        <f t="shared" si="8"/>
        <v>11.343</v>
      </c>
      <c r="H89" s="108">
        <v>1814</v>
      </c>
      <c r="I89" s="109" t="s">
        <v>43</v>
      </c>
      <c r="J89" s="70">
        <f t="shared" si="9"/>
        <v>0.18140000000000001</v>
      </c>
      <c r="K89" s="108">
        <v>348</v>
      </c>
      <c r="L89" s="109" t="s">
        <v>43</v>
      </c>
      <c r="M89" s="70">
        <f t="shared" si="5"/>
        <v>3.4799999999999998E-2</v>
      </c>
      <c r="N89" s="108">
        <v>294</v>
      </c>
      <c r="O89" s="109" t="s">
        <v>43</v>
      </c>
      <c r="P89" s="70">
        <f t="shared" si="6"/>
        <v>2.9399999999999999E-2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3.4620000000000002</v>
      </c>
      <c r="F90" s="111">
        <v>7.8239999999999998</v>
      </c>
      <c r="G90" s="107">
        <f t="shared" si="8"/>
        <v>11.286</v>
      </c>
      <c r="H90" s="108">
        <v>1966</v>
      </c>
      <c r="I90" s="109" t="s">
        <v>43</v>
      </c>
      <c r="J90" s="70">
        <f t="shared" si="9"/>
        <v>0.1966</v>
      </c>
      <c r="K90" s="108">
        <v>372</v>
      </c>
      <c r="L90" s="109" t="s">
        <v>43</v>
      </c>
      <c r="M90" s="70">
        <f t="shared" si="5"/>
        <v>3.7199999999999997E-2</v>
      </c>
      <c r="N90" s="108">
        <v>315</v>
      </c>
      <c r="O90" s="109" t="s">
        <v>43</v>
      </c>
      <c r="P90" s="70">
        <f t="shared" si="6"/>
        <v>3.15E-2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3.548</v>
      </c>
      <c r="F91" s="111">
        <v>7.6740000000000004</v>
      </c>
      <c r="G91" s="107">
        <f t="shared" si="8"/>
        <v>11.222000000000001</v>
      </c>
      <c r="H91" s="108">
        <v>2120</v>
      </c>
      <c r="I91" s="109" t="s">
        <v>43</v>
      </c>
      <c r="J91" s="70">
        <f t="shared" si="9"/>
        <v>0.21200000000000002</v>
      </c>
      <c r="K91" s="108">
        <v>395</v>
      </c>
      <c r="L91" s="109" t="s">
        <v>43</v>
      </c>
      <c r="M91" s="70">
        <f t="shared" si="5"/>
        <v>3.95E-2</v>
      </c>
      <c r="N91" s="108">
        <v>336</v>
      </c>
      <c r="O91" s="109" t="s">
        <v>43</v>
      </c>
      <c r="P91" s="70">
        <f t="shared" si="6"/>
        <v>3.3600000000000005E-2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3.6259999999999999</v>
      </c>
      <c r="F92" s="111">
        <v>7.53</v>
      </c>
      <c r="G92" s="107">
        <f t="shared" si="8"/>
        <v>11.156000000000001</v>
      </c>
      <c r="H92" s="108">
        <v>2275</v>
      </c>
      <c r="I92" s="109" t="s">
        <v>43</v>
      </c>
      <c r="J92" s="70">
        <f t="shared" si="9"/>
        <v>0.22749999999999998</v>
      </c>
      <c r="K92" s="108">
        <v>419</v>
      </c>
      <c r="L92" s="109" t="s">
        <v>43</v>
      </c>
      <c r="M92" s="70">
        <f t="shared" si="5"/>
        <v>4.19E-2</v>
      </c>
      <c r="N92" s="108">
        <v>356</v>
      </c>
      <c r="O92" s="109" t="s">
        <v>43</v>
      </c>
      <c r="P92" s="70">
        <f t="shared" si="6"/>
        <v>3.56E-2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3.77</v>
      </c>
      <c r="F93" s="111">
        <v>7.2569999999999997</v>
      </c>
      <c r="G93" s="107">
        <f t="shared" si="8"/>
        <v>11.026999999999999</v>
      </c>
      <c r="H93" s="108">
        <v>2588</v>
      </c>
      <c r="I93" s="109" t="s">
        <v>43</v>
      </c>
      <c r="J93" s="70">
        <f t="shared" si="9"/>
        <v>0.25880000000000003</v>
      </c>
      <c r="K93" s="108">
        <v>466</v>
      </c>
      <c r="L93" s="109" t="s">
        <v>43</v>
      </c>
      <c r="M93" s="70">
        <f t="shared" si="5"/>
        <v>4.6600000000000003E-2</v>
      </c>
      <c r="N93" s="108">
        <v>397</v>
      </c>
      <c r="O93" s="109" t="s">
        <v>43</v>
      </c>
      <c r="P93" s="70">
        <f t="shared" si="6"/>
        <v>3.9699999999999999E-2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3.9060000000000001</v>
      </c>
      <c r="F94" s="111">
        <v>7.0030000000000001</v>
      </c>
      <c r="G94" s="107">
        <f t="shared" si="8"/>
        <v>10.909000000000001</v>
      </c>
      <c r="H94" s="108">
        <v>2905</v>
      </c>
      <c r="I94" s="109" t="s">
        <v>43</v>
      </c>
      <c r="J94" s="70">
        <f t="shared" si="9"/>
        <v>0.29049999999999998</v>
      </c>
      <c r="K94" s="108">
        <v>512</v>
      </c>
      <c r="L94" s="109" t="s">
        <v>43</v>
      </c>
      <c r="M94" s="70">
        <f t="shared" si="5"/>
        <v>5.1200000000000002E-2</v>
      </c>
      <c r="N94" s="108">
        <v>438</v>
      </c>
      <c r="O94" s="109" t="s">
        <v>43</v>
      </c>
      <c r="P94" s="70">
        <f t="shared" si="6"/>
        <v>4.3799999999999999E-2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4.04</v>
      </c>
      <c r="F95" s="111">
        <v>6.7670000000000003</v>
      </c>
      <c r="G95" s="107">
        <f t="shared" si="8"/>
        <v>10.807</v>
      </c>
      <c r="H95" s="108">
        <v>3226</v>
      </c>
      <c r="I95" s="109" t="s">
        <v>43</v>
      </c>
      <c r="J95" s="70">
        <f t="shared" si="9"/>
        <v>0.3226</v>
      </c>
      <c r="K95" s="108">
        <v>557</v>
      </c>
      <c r="L95" s="109" t="s">
        <v>43</v>
      </c>
      <c r="M95" s="70">
        <f t="shared" si="5"/>
        <v>5.5700000000000006E-2</v>
      </c>
      <c r="N95" s="108">
        <v>479</v>
      </c>
      <c r="O95" s="109" t="s">
        <v>43</v>
      </c>
      <c r="P95" s="70">
        <f t="shared" si="6"/>
        <v>4.7899999999999998E-2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4.1749999999999998</v>
      </c>
      <c r="F96" s="111">
        <v>6.5490000000000004</v>
      </c>
      <c r="G96" s="107">
        <f t="shared" si="8"/>
        <v>10.724</v>
      </c>
      <c r="H96" s="108">
        <v>3551</v>
      </c>
      <c r="I96" s="109" t="s">
        <v>43</v>
      </c>
      <c r="J96" s="70">
        <f t="shared" si="9"/>
        <v>0.35510000000000003</v>
      </c>
      <c r="K96" s="108">
        <v>602</v>
      </c>
      <c r="L96" s="109" t="s">
        <v>43</v>
      </c>
      <c r="M96" s="70">
        <f t="shared" si="5"/>
        <v>6.0199999999999997E-2</v>
      </c>
      <c r="N96" s="108">
        <v>519</v>
      </c>
      <c r="O96" s="109" t="s">
        <v>43</v>
      </c>
      <c r="P96" s="70">
        <f t="shared" si="6"/>
        <v>5.1900000000000002E-2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4.3109999999999999</v>
      </c>
      <c r="F97" s="111">
        <v>6.3460000000000001</v>
      </c>
      <c r="G97" s="107">
        <f t="shared" si="8"/>
        <v>10.657</v>
      </c>
      <c r="H97" s="108">
        <v>3878</v>
      </c>
      <c r="I97" s="109" t="s">
        <v>43</v>
      </c>
      <c r="J97" s="70">
        <f t="shared" si="9"/>
        <v>0.38780000000000003</v>
      </c>
      <c r="K97" s="108">
        <v>645</v>
      </c>
      <c r="L97" s="109" t="s">
        <v>43</v>
      </c>
      <c r="M97" s="70">
        <f t="shared" si="5"/>
        <v>6.4500000000000002E-2</v>
      </c>
      <c r="N97" s="108">
        <v>560</v>
      </c>
      <c r="O97" s="109" t="s">
        <v>43</v>
      </c>
      <c r="P97" s="70">
        <f t="shared" si="6"/>
        <v>5.6000000000000008E-2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4.45</v>
      </c>
      <c r="F98" s="111">
        <v>6.157</v>
      </c>
      <c r="G98" s="107">
        <f t="shared" si="8"/>
        <v>10.606999999999999</v>
      </c>
      <c r="H98" s="108">
        <v>4208</v>
      </c>
      <c r="I98" s="109" t="s">
        <v>43</v>
      </c>
      <c r="J98" s="70">
        <f t="shared" si="9"/>
        <v>0.42080000000000001</v>
      </c>
      <c r="K98" s="108">
        <v>688</v>
      </c>
      <c r="L98" s="109" t="s">
        <v>43</v>
      </c>
      <c r="M98" s="70">
        <f t="shared" si="5"/>
        <v>6.88E-2</v>
      </c>
      <c r="N98" s="108">
        <v>600</v>
      </c>
      <c r="O98" s="109" t="s">
        <v>43</v>
      </c>
      <c r="P98" s="70">
        <f t="shared" si="6"/>
        <v>0.06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4.59</v>
      </c>
      <c r="F99" s="111">
        <v>5.9809999999999999</v>
      </c>
      <c r="G99" s="107">
        <f t="shared" si="8"/>
        <v>10.571</v>
      </c>
      <c r="H99" s="108">
        <v>4540</v>
      </c>
      <c r="I99" s="109" t="s">
        <v>43</v>
      </c>
      <c r="J99" s="70">
        <f t="shared" si="9"/>
        <v>0.45400000000000001</v>
      </c>
      <c r="K99" s="108">
        <v>730</v>
      </c>
      <c r="L99" s="109" t="s">
        <v>43</v>
      </c>
      <c r="M99" s="70">
        <f t="shared" si="5"/>
        <v>7.2999999999999995E-2</v>
      </c>
      <c r="N99" s="108">
        <v>640</v>
      </c>
      <c r="O99" s="109" t="s">
        <v>43</v>
      </c>
      <c r="P99" s="70">
        <f t="shared" si="6"/>
        <v>6.4000000000000001E-2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4.7329999999999997</v>
      </c>
      <c r="F100" s="111">
        <v>5.8159999999999998</v>
      </c>
      <c r="G100" s="107">
        <f t="shared" si="8"/>
        <v>10.548999999999999</v>
      </c>
      <c r="H100" s="108">
        <v>4873</v>
      </c>
      <c r="I100" s="109" t="s">
        <v>43</v>
      </c>
      <c r="J100" s="70">
        <f t="shared" si="9"/>
        <v>0.48730000000000001</v>
      </c>
      <c r="K100" s="108">
        <v>771</v>
      </c>
      <c r="L100" s="109" t="s">
        <v>43</v>
      </c>
      <c r="M100" s="70">
        <f t="shared" si="5"/>
        <v>7.7100000000000002E-2</v>
      </c>
      <c r="N100" s="108">
        <v>680</v>
      </c>
      <c r="O100" s="109" t="s">
        <v>43</v>
      </c>
      <c r="P100" s="70">
        <f t="shared" si="6"/>
        <v>6.8000000000000005E-2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4.8760000000000003</v>
      </c>
      <c r="F101" s="111">
        <v>5.6609999999999996</v>
      </c>
      <c r="G101" s="107">
        <f t="shared" si="8"/>
        <v>10.536999999999999</v>
      </c>
      <c r="H101" s="108">
        <v>5207</v>
      </c>
      <c r="I101" s="109" t="s">
        <v>43</v>
      </c>
      <c r="J101" s="70">
        <f t="shared" si="9"/>
        <v>0.52069999999999994</v>
      </c>
      <c r="K101" s="108">
        <v>811</v>
      </c>
      <c r="L101" s="109" t="s">
        <v>43</v>
      </c>
      <c r="M101" s="70">
        <f t="shared" si="5"/>
        <v>8.1100000000000005E-2</v>
      </c>
      <c r="N101" s="108">
        <v>720</v>
      </c>
      <c r="O101" s="109" t="s">
        <v>43</v>
      </c>
      <c r="P101" s="70">
        <f t="shared" si="6"/>
        <v>7.1999999999999995E-2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5.0209999999999999</v>
      </c>
      <c r="F102" s="111">
        <v>5.516</v>
      </c>
      <c r="G102" s="107">
        <f t="shared" si="8"/>
        <v>10.536999999999999</v>
      </c>
      <c r="H102" s="108">
        <v>5541</v>
      </c>
      <c r="I102" s="109" t="s">
        <v>43</v>
      </c>
      <c r="J102" s="70">
        <f t="shared" si="9"/>
        <v>0.55410000000000004</v>
      </c>
      <c r="K102" s="108">
        <v>850</v>
      </c>
      <c r="L102" s="109" t="s">
        <v>43</v>
      </c>
      <c r="M102" s="70">
        <f t="shared" si="5"/>
        <v>8.4999999999999992E-2</v>
      </c>
      <c r="N102" s="108">
        <v>759</v>
      </c>
      <c r="O102" s="109" t="s">
        <v>43</v>
      </c>
      <c r="P102" s="70">
        <f t="shared" si="6"/>
        <v>7.5899999999999995E-2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5.1660000000000004</v>
      </c>
      <c r="F103" s="111">
        <v>5.3789999999999996</v>
      </c>
      <c r="G103" s="107">
        <f t="shared" si="8"/>
        <v>10.545</v>
      </c>
      <c r="H103" s="108">
        <v>5876</v>
      </c>
      <c r="I103" s="109" t="s">
        <v>43</v>
      </c>
      <c r="J103" s="70">
        <f t="shared" si="9"/>
        <v>0.58760000000000001</v>
      </c>
      <c r="K103" s="108">
        <v>889</v>
      </c>
      <c r="L103" s="109" t="s">
        <v>43</v>
      </c>
      <c r="M103" s="70">
        <f t="shared" si="5"/>
        <v>8.8900000000000007E-2</v>
      </c>
      <c r="N103" s="108">
        <v>798</v>
      </c>
      <c r="O103" s="109" t="s">
        <v>43</v>
      </c>
      <c r="P103" s="70">
        <f t="shared" si="6"/>
        <v>7.980000000000001E-2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5.4569999999999999</v>
      </c>
      <c r="F104" s="111">
        <v>5.1280000000000001</v>
      </c>
      <c r="G104" s="107">
        <f t="shared" si="8"/>
        <v>10.585000000000001</v>
      </c>
      <c r="H104" s="108">
        <v>6545</v>
      </c>
      <c r="I104" s="109" t="s">
        <v>43</v>
      </c>
      <c r="J104" s="70">
        <f t="shared" si="9"/>
        <v>0.65449999999999997</v>
      </c>
      <c r="K104" s="108">
        <v>965</v>
      </c>
      <c r="L104" s="109" t="s">
        <v>43</v>
      </c>
      <c r="M104" s="70">
        <f t="shared" si="5"/>
        <v>9.6500000000000002E-2</v>
      </c>
      <c r="N104" s="108">
        <v>876</v>
      </c>
      <c r="O104" s="109" t="s">
        <v>43</v>
      </c>
      <c r="P104" s="70">
        <f t="shared" si="6"/>
        <v>8.7599999999999997E-2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5.82</v>
      </c>
      <c r="F105" s="111">
        <v>4.851</v>
      </c>
      <c r="G105" s="107">
        <f t="shared" si="8"/>
        <v>10.670999999999999</v>
      </c>
      <c r="H105" s="108">
        <v>7379</v>
      </c>
      <c r="I105" s="109" t="s">
        <v>43</v>
      </c>
      <c r="J105" s="70">
        <f t="shared" si="9"/>
        <v>0.7379</v>
      </c>
      <c r="K105" s="108">
        <v>1056</v>
      </c>
      <c r="L105" s="109" t="s">
        <v>43</v>
      </c>
      <c r="M105" s="70">
        <f t="shared" si="5"/>
        <v>0.1056</v>
      </c>
      <c r="N105" s="108">
        <v>970</v>
      </c>
      <c r="O105" s="109" t="s">
        <v>43</v>
      </c>
      <c r="P105" s="70">
        <f t="shared" si="6"/>
        <v>9.7000000000000003E-2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6.1769999999999996</v>
      </c>
      <c r="F106" s="111">
        <v>4.6070000000000002</v>
      </c>
      <c r="G106" s="107">
        <f t="shared" si="8"/>
        <v>10.783999999999999</v>
      </c>
      <c r="H106" s="108">
        <v>8206</v>
      </c>
      <c r="I106" s="109" t="s">
        <v>43</v>
      </c>
      <c r="J106" s="70">
        <f t="shared" si="9"/>
        <v>0.8206</v>
      </c>
      <c r="K106" s="108">
        <v>1142</v>
      </c>
      <c r="L106" s="109" t="s">
        <v>43</v>
      </c>
      <c r="M106" s="70">
        <f t="shared" si="5"/>
        <v>0.1142</v>
      </c>
      <c r="N106" s="108">
        <v>1062</v>
      </c>
      <c r="O106" s="109" t="s">
        <v>43</v>
      </c>
      <c r="P106" s="70">
        <f t="shared" si="6"/>
        <v>0.1062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6.5279999999999996</v>
      </c>
      <c r="F107" s="111">
        <v>4.3899999999999997</v>
      </c>
      <c r="G107" s="107">
        <f t="shared" si="8"/>
        <v>10.917999999999999</v>
      </c>
      <c r="H107" s="108">
        <v>9025</v>
      </c>
      <c r="I107" s="109" t="s">
        <v>43</v>
      </c>
      <c r="J107" s="70">
        <f t="shared" si="9"/>
        <v>0.90250000000000008</v>
      </c>
      <c r="K107" s="108">
        <v>1223</v>
      </c>
      <c r="L107" s="109" t="s">
        <v>43</v>
      </c>
      <c r="M107" s="70">
        <f t="shared" si="5"/>
        <v>0.12230000000000001</v>
      </c>
      <c r="N107" s="108">
        <v>1152</v>
      </c>
      <c r="O107" s="109" t="s">
        <v>43</v>
      </c>
      <c r="P107" s="70">
        <f t="shared" si="6"/>
        <v>0.1152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6.8689999999999998</v>
      </c>
      <c r="F108" s="111">
        <v>4.1959999999999997</v>
      </c>
      <c r="G108" s="107">
        <f t="shared" si="8"/>
        <v>11.065</v>
      </c>
      <c r="H108" s="108">
        <v>9836</v>
      </c>
      <c r="I108" s="109" t="s">
        <v>43</v>
      </c>
      <c r="J108" s="70">
        <f t="shared" si="9"/>
        <v>0.98360000000000003</v>
      </c>
      <c r="K108" s="108">
        <v>1299</v>
      </c>
      <c r="L108" s="109" t="s">
        <v>43</v>
      </c>
      <c r="M108" s="70">
        <f t="shared" si="5"/>
        <v>0.12989999999999999</v>
      </c>
      <c r="N108" s="108">
        <v>1238</v>
      </c>
      <c r="O108" s="109" t="s">
        <v>43</v>
      </c>
      <c r="P108" s="70">
        <f t="shared" si="6"/>
        <v>0.12379999999999999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7.2009999999999996</v>
      </c>
      <c r="F109" s="111">
        <v>4.0209999999999999</v>
      </c>
      <c r="G109" s="107">
        <f t="shared" si="8"/>
        <v>11.222</v>
      </c>
      <c r="H109" s="108">
        <v>1.06</v>
      </c>
      <c r="I109" s="118" t="s">
        <v>45</v>
      </c>
      <c r="J109" s="71">
        <f t="shared" ref="J109:J171" si="11">H109</f>
        <v>1.06</v>
      </c>
      <c r="K109" s="108">
        <v>1371</v>
      </c>
      <c r="L109" s="109" t="s">
        <v>43</v>
      </c>
      <c r="M109" s="70">
        <f t="shared" si="5"/>
        <v>0.1371</v>
      </c>
      <c r="N109" s="108">
        <v>1322</v>
      </c>
      <c r="O109" s="109" t="s">
        <v>43</v>
      </c>
      <c r="P109" s="70">
        <f t="shared" si="6"/>
        <v>0.13220000000000001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7.524</v>
      </c>
      <c r="F110" s="111">
        <v>3.8620000000000001</v>
      </c>
      <c r="G110" s="107">
        <f t="shared" si="8"/>
        <v>11.385999999999999</v>
      </c>
      <c r="H110" s="108">
        <v>1.1399999999999999</v>
      </c>
      <c r="I110" s="109" t="s">
        <v>45</v>
      </c>
      <c r="J110" s="71">
        <f t="shared" si="11"/>
        <v>1.1399999999999999</v>
      </c>
      <c r="K110" s="108">
        <v>1438</v>
      </c>
      <c r="L110" s="109" t="s">
        <v>43</v>
      </c>
      <c r="M110" s="70">
        <f t="shared" si="5"/>
        <v>0.14379999999999998</v>
      </c>
      <c r="N110" s="108">
        <v>1403</v>
      </c>
      <c r="O110" s="109" t="s">
        <v>43</v>
      </c>
      <c r="P110" s="70">
        <f t="shared" si="6"/>
        <v>0.14030000000000001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7.8360000000000003</v>
      </c>
      <c r="F111" s="111">
        <v>3.718</v>
      </c>
      <c r="G111" s="107">
        <f t="shared" si="8"/>
        <v>11.554</v>
      </c>
      <c r="H111" s="108">
        <v>1.22</v>
      </c>
      <c r="I111" s="109" t="s">
        <v>45</v>
      </c>
      <c r="J111" s="71">
        <f t="shared" si="11"/>
        <v>1.22</v>
      </c>
      <c r="K111" s="108">
        <v>1502</v>
      </c>
      <c r="L111" s="109" t="s">
        <v>43</v>
      </c>
      <c r="M111" s="70">
        <f t="shared" si="5"/>
        <v>0.1502</v>
      </c>
      <c r="N111" s="108">
        <v>1482</v>
      </c>
      <c r="O111" s="109" t="s">
        <v>43</v>
      </c>
      <c r="P111" s="70">
        <f t="shared" si="6"/>
        <v>0.1482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8.1389999999999993</v>
      </c>
      <c r="F112" s="111">
        <v>3.585</v>
      </c>
      <c r="G112" s="107">
        <f t="shared" si="8"/>
        <v>11.724</v>
      </c>
      <c r="H112" s="108">
        <v>1.3</v>
      </c>
      <c r="I112" s="109" t="s">
        <v>45</v>
      </c>
      <c r="J112" s="71">
        <f t="shared" si="11"/>
        <v>1.3</v>
      </c>
      <c r="K112" s="108">
        <v>1563</v>
      </c>
      <c r="L112" s="109" t="s">
        <v>43</v>
      </c>
      <c r="M112" s="70">
        <f t="shared" si="5"/>
        <v>0.15629999999999999</v>
      </c>
      <c r="N112" s="108">
        <v>1558</v>
      </c>
      <c r="O112" s="109" t="s">
        <v>43</v>
      </c>
      <c r="P112" s="70">
        <f t="shared" si="6"/>
        <v>0.15579999999999999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8.7170000000000005</v>
      </c>
      <c r="F113" s="111">
        <v>3.35</v>
      </c>
      <c r="G113" s="107">
        <f t="shared" si="8"/>
        <v>12.067</v>
      </c>
      <c r="H113" s="108">
        <v>1.45</v>
      </c>
      <c r="I113" s="109" t="s">
        <v>45</v>
      </c>
      <c r="J113" s="71">
        <f t="shared" si="11"/>
        <v>1.45</v>
      </c>
      <c r="K113" s="108">
        <v>1682</v>
      </c>
      <c r="L113" s="109" t="s">
        <v>43</v>
      </c>
      <c r="M113" s="70">
        <f t="shared" si="5"/>
        <v>0.16819999999999999</v>
      </c>
      <c r="N113" s="108">
        <v>1702</v>
      </c>
      <c r="O113" s="109" t="s">
        <v>43</v>
      </c>
      <c r="P113" s="70">
        <f t="shared" si="6"/>
        <v>0.17019999999999999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9.2609999999999992</v>
      </c>
      <c r="F114" s="111">
        <v>3.149</v>
      </c>
      <c r="G114" s="107">
        <f t="shared" si="8"/>
        <v>12.41</v>
      </c>
      <c r="H114" s="108">
        <v>1.6</v>
      </c>
      <c r="I114" s="109" t="s">
        <v>45</v>
      </c>
      <c r="J114" s="71">
        <f t="shared" si="11"/>
        <v>1.6</v>
      </c>
      <c r="K114" s="108">
        <v>1789</v>
      </c>
      <c r="L114" s="109" t="s">
        <v>43</v>
      </c>
      <c r="M114" s="70">
        <f t="shared" si="5"/>
        <v>0.1789</v>
      </c>
      <c r="N114" s="108">
        <v>1838</v>
      </c>
      <c r="O114" s="109" t="s">
        <v>43</v>
      </c>
      <c r="P114" s="70">
        <f t="shared" si="6"/>
        <v>0.18380000000000002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9.7759999999999998</v>
      </c>
      <c r="F115" s="111">
        <v>2.9740000000000002</v>
      </c>
      <c r="G115" s="107">
        <f t="shared" si="8"/>
        <v>12.75</v>
      </c>
      <c r="H115" s="108">
        <v>1.74</v>
      </c>
      <c r="I115" s="109" t="s">
        <v>45</v>
      </c>
      <c r="J115" s="71">
        <f t="shared" si="11"/>
        <v>1.74</v>
      </c>
      <c r="K115" s="108">
        <v>1886</v>
      </c>
      <c r="L115" s="109" t="s">
        <v>43</v>
      </c>
      <c r="M115" s="70">
        <f t="shared" si="5"/>
        <v>0.18859999999999999</v>
      </c>
      <c r="N115" s="108">
        <v>1966</v>
      </c>
      <c r="O115" s="109" t="s">
        <v>43</v>
      </c>
      <c r="P115" s="70">
        <f t="shared" si="6"/>
        <v>0.1966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10.26</v>
      </c>
      <c r="F116" s="111">
        <v>2.819</v>
      </c>
      <c r="G116" s="107">
        <f t="shared" si="8"/>
        <v>13.079000000000001</v>
      </c>
      <c r="H116" s="108">
        <v>1.88</v>
      </c>
      <c r="I116" s="109" t="s">
        <v>45</v>
      </c>
      <c r="J116" s="71">
        <f t="shared" si="11"/>
        <v>1.88</v>
      </c>
      <c r="K116" s="108">
        <v>1976</v>
      </c>
      <c r="L116" s="109" t="s">
        <v>43</v>
      </c>
      <c r="M116" s="70">
        <f t="shared" si="5"/>
        <v>0.1976</v>
      </c>
      <c r="N116" s="108">
        <v>2086</v>
      </c>
      <c r="O116" s="109" t="s">
        <v>43</v>
      </c>
      <c r="P116" s="70">
        <f t="shared" si="6"/>
        <v>0.20859999999999998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10.73</v>
      </c>
      <c r="F117" s="111">
        <v>2.6829999999999998</v>
      </c>
      <c r="G117" s="107">
        <f t="shared" si="8"/>
        <v>13.413</v>
      </c>
      <c r="H117" s="108">
        <v>2.0099999999999998</v>
      </c>
      <c r="I117" s="109" t="s">
        <v>45</v>
      </c>
      <c r="J117" s="71">
        <f t="shared" si="11"/>
        <v>2.0099999999999998</v>
      </c>
      <c r="K117" s="108">
        <v>2058</v>
      </c>
      <c r="L117" s="109" t="s">
        <v>43</v>
      </c>
      <c r="M117" s="70">
        <f t="shared" si="5"/>
        <v>0.20579999999999998</v>
      </c>
      <c r="N117" s="108">
        <v>2199</v>
      </c>
      <c r="O117" s="109" t="s">
        <v>43</v>
      </c>
      <c r="P117" s="70">
        <f t="shared" si="6"/>
        <v>0.21989999999999998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11.18</v>
      </c>
      <c r="F118" s="111">
        <v>2.56</v>
      </c>
      <c r="G118" s="107">
        <f t="shared" si="8"/>
        <v>13.74</v>
      </c>
      <c r="H118" s="108">
        <v>2.15</v>
      </c>
      <c r="I118" s="109" t="s">
        <v>45</v>
      </c>
      <c r="J118" s="71">
        <f t="shared" si="11"/>
        <v>2.15</v>
      </c>
      <c r="K118" s="108">
        <v>2134</v>
      </c>
      <c r="L118" s="109" t="s">
        <v>43</v>
      </c>
      <c r="M118" s="70">
        <f t="shared" si="5"/>
        <v>0.21339999999999998</v>
      </c>
      <c r="N118" s="108">
        <v>2306</v>
      </c>
      <c r="O118" s="109" t="s">
        <v>43</v>
      </c>
      <c r="P118" s="70">
        <f t="shared" si="6"/>
        <v>0.2306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12.03</v>
      </c>
      <c r="F119" s="111">
        <v>2.35</v>
      </c>
      <c r="G119" s="107">
        <f t="shared" si="8"/>
        <v>14.379999999999999</v>
      </c>
      <c r="H119" s="108">
        <v>2.41</v>
      </c>
      <c r="I119" s="109" t="s">
        <v>45</v>
      </c>
      <c r="J119" s="71">
        <f t="shared" si="11"/>
        <v>2.41</v>
      </c>
      <c r="K119" s="108">
        <v>2284</v>
      </c>
      <c r="L119" s="109" t="s">
        <v>43</v>
      </c>
      <c r="M119" s="70">
        <f t="shared" si="5"/>
        <v>0.22839999999999999</v>
      </c>
      <c r="N119" s="108">
        <v>2503</v>
      </c>
      <c r="O119" s="109" t="s">
        <v>43</v>
      </c>
      <c r="P119" s="70">
        <f t="shared" si="6"/>
        <v>0.25030000000000002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12.85</v>
      </c>
      <c r="F120" s="111">
        <v>2.1760000000000002</v>
      </c>
      <c r="G120" s="107">
        <f t="shared" si="8"/>
        <v>15.026</v>
      </c>
      <c r="H120" s="108">
        <v>2.65</v>
      </c>
      <c r="I120" s="109" t="s">
        <v>45</v>
      </c>
      <c r="J120" s="71">
        <f t="shared" si="11"/>
        <v>2.65</v>
      </c>
      <c r="K120" s="108">
        <v>2414</v>
      </c>
      <c r="L120" s="109" t="s">
        <v>43</v>
      </c>
      <c r="M120" s="70">
        <f t="shared" si="5"/>
        <v>0.2414</v>
      </c>
      <c r="N120" s="108">
        <v>2682</v>
      </c>
      <c r="O120" s="109" t="s">
        <v>43</v>
      </c>
      <c r="P120" s="70">
        <f t="shared" si="6"/>
        <v>0.26819999999999999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13.63</v>
      </c>
      <c r="F121" s="111">
        <v>2.0289999999999999</v>
      </c>
      <c r="G121" s="107">
        <f t="shared" si="8"/>
        <v>15.659000000000001</v>
      </c>
      <c r="H121" s="108">
        <v>2.89</v>
      </c>
      <c r="I121" s="109" t="s">
        <v>45</v>
      </c>
      <c r="J121" s="71">
        <f t="shared" si="11"/>
        <v>2.89</v>
      </c>
      <c r="K121" s="108">
        <v>2528</v>
      </c>
      <c r="L121" s="109" t="s">
        <v>43</v>
      </c>
      <c r="M121" s="70">
        <f t="shared" si="5"/>
        <v>0.25280000000000002</v>
      </c>
      <c r="N121" s="108">
        <v>2845</v>
      </c>
      <c r="O121" s="109" t="s">
        <v>43</v>
      </c>
      <c r="P121" s="70">
        <f t="shared" si="6"/>
        <v>0.28450000000000003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14.39</v>
      </c>
      <c r="F122" s="111">
        <v>1.903</v>
      </c>
      <c r="G122" s="107">
        <f t="shared" si="8"/>
        <v>16.292999999999999</v>
      </c>
      <c r="H122" s="108">
        <v>3.12</v>
      </c>
      <c r="I122" s="109" t="s">
        <v>45</v>
      </c>
      <c r="J122" s="71">
        <f t="shared" si="11"/>
        <v>3.12</v>
      </c>
      <c r="K122" s="108">
        <v>2629</v>
      </c>
      <c r="L122" s="109" t="s">
        <v>43</v>
      </c>
      <c r="M122" s="70">
        <f t="shared" si="5"/>
        <v>0.26290000000000002</v>
      </c>
      <c r="N122" s="108">
        <v>2993</v>
      </c>
      <c r="O122" s="109" t="s">
        <v>43</v>
      </c>
      <c r="P122" s="70">
        <f t="shared" si="6"/>
        <v>0.29930000000000001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15.13</v>
      </c>
      <c r="F123" s="111">
        <v>1.7929999999999999</v>
      </c>
      <c r="G123" s="107">
        <f t="shared" si="8"/>
        <v>16.923000000000002</v>
      </c>
      <c r="H123" s="108">
        <v>3.34</v>
      </c>
      <c r="I123" s="109" t="s">
        <v>45</v>
      </c>
      <c r="J123" s="71">
        <f t="shared" si="11"/>
        <v>3.34</v>
      </c>
      <c r="K123" s="108">
        <v>2719</v>
      </c>
      <c r="L123" s="109" t="s">
        <v>43</v>
      </c>
      <c r="M123" s="70">
        <f t="shared" si="5"/>
        <v>0.27189999999999998</v>
      </c>
      <c r="N123" s="108">
        <v>3129</v>
      </c>
      <c r="O123" s="109" t="s">
        <v>43</v>
      </c>
      <c r="P123" s="70">
        <f t="shared" si="6"/>
        <v>0.31290000000000001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15.86</v>
      </c>
      <c r="F124" s="111">
        <v>1.6970000000000001</v>
      </c>
      <c r="G124" s="107">
        <f t="shared" si="8"/>
        <v>17.556999999999999</v>
      </c>
      <c r="H124" s="108">
        <v>3.55</v>
      </c>
      <c r="I124" s="109" t="s">
        <v>45</v>
      </c>
      <c r="J124" s="71">
        <f t="shared" si="11"/>
        <v>3.55</v>
      </c>
      <c r="K124" s="108">
        <v>2800</v>
      </c>
      <c r="L124" s="109" t="s">
        <v>43</v>
      </c>
      <c r="M124" s="70">
        <f t="shared" si="5"/>
        <v>0.27999999999999997</v>
      </c>
      <c r="N124" s="108">
        <v>3254</v>
      </c>
      <c r="O124" s="109" t="s">
        <v>43</v>
      </c>
      <c r="P124" s="70">
        <f t="shared" si="6"/>
        <v>0.32540000000000002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16.57</v>
      </c>
      <c r="F125" s="111">
        <v>1.6120000000000001</v>
      </c>
      <c r="G125" s="107">
        <f t="shared" si="8"/>
        <v>18.182000000000002</v>
      </c>
      <c r="H125" s="108">
        <v>3.75</v>
      </c>
      <c r="I125" s="109" t="s">
        <v>45</v>
      </c>
      <c r="J125" s="71">
        <f t="shared" si="11"/>
        <v>3.75</v>
      </c>
      <c r="K125" s="108">
        <v>2874</v>
      </c>
      <c r="L125" s="109" t="s">
        <v>43</v>
      </c>
      <c r="M125" s="70">
        <f t="shared" si="5"/>
        <v>0.28739999999999999</v>
      </c>
      <c r="N125" s="108">
        <v>3370</v>
      </c>
      <c r="O125" s="109" t="s">
        <v>43</v>
      </c>
      <c r="P125" s="70">
        <f t="shared" si="6"/>
        <v>0.33700000000000002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17.28</v>
      </c>
      <c r="F126" s="111">
        <v>1.536</v>
      </c>
      <c r="G126" s="107">
        <f t="shared" si="8"/>
        <v>18.816000000000003</v>
      </c>
      <c r="H126" s="72">
        <v>3.95</v>
      </c>
      <c r="I126" s="74" t="s">
        <v>45</v>
      </c>
      <c r="J126" s="71">
        <f t="shared" si="11"/>
        <v>3.95</v>
      </c>
      <c r="K126" s="72">
        <v>2940</v>
      </c>
      <c r="L126" s="74" t="s">
        <v>43</v>
      </c>
      <c r="M126" s="70">
        <f t="shared" si="5"/>
        <v>0.29399999999999998</v>
      </c>
      <c r="N126" s="72">
        <v>3478</v>
      </c>
      <c r="O126" s="74" t="s">
        <v>43</v>
      </c>
      <c r="P126" s="70">
        <f t="shared" si="6"/>
        <v>0.3478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17.98</v>
      </c>
      <c r="F127" s="111">
        <v>1.4670000000000001</v>
      </c>
      <c r="G127" s="107">
        <f t="shared" si="8"/>
        <v>19.446999999999999</v>
      </c>
      <c r="H127" s="72">
        <v>4.1399999999999997</v>
      </c>
      <c r="I127" s="74" t="s">
        <v>45</v>
      </c>
      <c r="J127" s="71">
        <f t="shared" si="11"/>
        <v>4.1399999999999997</v>
      </c>
      <c r="K127" s="72">
        <v>3001</v>
      </c>
      <c r="L127" s="74" t="s">
        <v>43</v>
      </c>
      <c r="M127" s="70">
        <f t="shared" si="5"/>
        <v>0.30009999999999998</v>
      </c>
      <c r="N127" s="72">
        <v>3578</v>
      </c>
      <c r="O127" s="74" t="s">
        <v>43</v>
      </c>
      <c r="P127" s="70">
        <f t="shared" si="6"/>
        <v>0.35780000000000001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18.66</v>
      </c>
      <c r="F128" s="111">
        <v>1.405</v>
      </c>
      <c r="G128" s="107">
        <f t="shared" si="8"/>
        <v>20.065000000000001</v>
      </c>
      <c r="H128" s="108">
        <v>4.33</v>
      </c>
      <c r="I128" s="109" t="s">
        <v>45</v>
      </c>
      <c r="J128" s="71">
        <f t="shared" si="11"/>
        <v>4.33</v>
      </c>
      <c r="K128" s="72">
        <v>3057</v>
      </c>
      <c r="L128" s="74" t="s">
        <v>43</v>
      </c>
      <c r="M128" s="70">
        <f t="shared" si="5"/>
        <v>0.30569999999999997</v>
      </c>
      <c r="N128" s="72">
        <v>3671</v>
      </c>
      <c r="O128" s="74" t="s">
        <v>43</v>
      </c>
      <c r="P128" s="70">
        <f t="shared" si="6"/>
        <v>0.36709999999999998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19.34</v>
      </c>
      <c r="F129" s="111">
        <v>1.349</v>
      </c>
      <c r="G129" s="107">
        <f t="shared" si="8"/>
        <v>20.689</v>
      </c>
      <c r="H129" s="108">
        <v>4.51</v>
      </c>
      <c r="I129" s="109" t="s">
        <v>45</v>
      </c>
      <c r="J129" s="71">
        <f t="shared" si="11"/>
        <v>4.51</v>
      </c>
      <c r="K129" s="72">
        <v>3108</v>
      </c>
      <c r="L129" s="74" t="s">
        <v>43</v>
      </c>
      <c r="M129" s="70">
        <f t="shared" si="5"/>
        <v>0.31080000000000002</v>
      </c>
      <c r="N129" s="72">
        <v>3759</v>
      </c>
      <c r="O129" s="74" t="s">
        <v>43</v>
      </c>
      <c r="P129" s="70">
        <f t="shared" si="6"/>
        <v>0.37590000000000001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20.65</v>
      </c>
      <c r="F130" s="111">
        <v>1.25</v>
      </c>
      <c r="G130" s="107">
        <f t="shared" si="8"/>
        <v>21.9</v>
      </c>
      <c r="H130" s="108">
        <v>4.8499999999999996</v>
      </c>
      <c r="I130" s="109" t="s">
        <v>45</v>
      </c>
      <c r="J130" s="71">
        <f t="shared" si="11"/>
        <v>4.8499999999999996</v>
      </c>
      <c r="K130" s="72">
        <v>3218</v>
      </c>
      <c r="L130" s="74" t="s">
        <v>43</v>
      </c>
      <c r="M130" s="70">
        <f t="shared" si="5"/>
        <v>0.32179999999999997</v>
      </c>
      <c r="N130" s="72">
        <v>3917</v>
      </c>
      <c r="O130" s="74" t="s">
        <v>43</v>
      </c>
      <c r="P130" s="70">
        <f t="shared" si="6"/>
        <v>0.39169999999999999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22.24</v>
      </c>
      <c r="F131" s="111">
        <v>1.1479999999999999</v>
      </c>
      <c r="G131" s="107">
        <f t="shared" si="8"/>
        <v>23.387999999999998</v>
      </c>
      <c r="H131" s="108">
        <v>5.26</v>
      </c>
      <c r="I131" s="109" t="s">
        <v>45</v>
      </c>
      <c r="J131" s="71">
        <f t="shared" si="11"/>
        <v>5.26</v>
      </c>
      <c r="K131" s="72">
        <v>3344</v>
      </c>
      <c r="L131" s="74" t="s">
        <v>43</v>
      </c>
      <c r="M131" s="70">
        <f t="shared" si="5"/>
        <v>0.33439999999999998</v>
      </c>
      <c r="N131" s="72">
        <v>4091</v>
      </c>
      <c r="O131" s="74" t="s">
        <v>43</v>
      </c>
      <c r="P131" s="70">
        <f t="shared" si="6"/>
        <v>0.40910000000000002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23.75</v>
      </c>
      <c r="F132" s="111">
        <v>1.0620000000000001</v>
      </c>
      <c r="G132" s="107">
        <f t="shared" si="8"/>
        <v>24.812000000000001</v>
      </c>
      <c r="H132" s="108">
        <v>5.64</v>
      </c>
      <c r="I132" s="109" t="s">
        <v>45</v>
      </c>
      <c r="J132" s="71">
        <f t="shared" si="11"/>
        <v>5.64</v>
      </c>
      <c r="K132" s="72">
        <v>3450</v>
      </c>
      <c r="L132" s="74" t="s">
        <v>43</v>
      </c>
      <c r="M132" s="70">
        <f t="shared" si="5"/>
        <v>0.34500000000000003</v>
      </c>
      <c r="N132" s="72">
        <v>4242</v>
      </c>
      <c r="O132" s="74" t="s">
        <v>43</v>
      </c>
      <c r="P132" s="70">
        <f t="shared" si="6"/>
        <v>0.42420000000000002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25.19</v>
      </c>
      <c r="F133" s="111">
        <v>0.98939999999999995</v>
      </c>
      <c r="G133" s="107">
        <f t="shared" si="8"/>
        <v>26.179400000000001</v>
      </c>
      <c r="H133" s="108">
        <v>6</v>
      </c>
      <c r="I133" s="109" t="s">
        <v>45</v>
      </c>
      <c r="J133" s="71">
        <f t="shared" si="11"/>
        <v>6</v>
      </c>
      <c r="K133" s="72">
        <v>3542</v>
      </c>
      <c r="L133" s="74" t="s">
        <v>43</v>
      </c>
      <c r="M133" s="70">
        <f t="shared" si="5"/>
        <v>0.35419999999999996</v>
      </c>
      <c r="N133" s="72">
        <v>4376</v>
      </c>
      <c r="O133" s="74" t="s">
        <v>43</v>
      </c>
      <c r="P133" s="70">
        <f t="shared" si="6"/>
        <v>0.43760000000000004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26.55</v>
      </c>
      <c r="F134" s="111">
        <v>0.92710000000000004</v>
      </c>
      <c r="G134" s="107">
        <f t="shared" si="8"/>
        <v>27.4771</v>
      </c>
      <c r="H134" s="108">
        <v>6.34</v>
      </c>
      <c r="I134" s="109" t="s">
        <v>45</v>
      </c>
      <c r="J134" s="71">
        <f t="shared" si="11"/>
        <v>6.34</v>
      </c>
      <c r="K134" s="72">
        <v>3621</v>
      </c>
      <c r="L134" s="74" t="s">
        <v>43</v>
      </c>
      <c r="M134" s="70">
        <f t="shared" si="5"/>
        <v>0.36209999999999998</v>
      </c>
      <c r="N134" s="72">
        <v>4495</v>
      </c>
      <c r="O134" s="74" t="s">
        <v>43</v>
      </c>
      <c r="P134" s="70">
        <f t="shared" si="6"/>
        <v>0.44950000000000001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27.85</v>
      </c>
      <c r="F135" s="111">
        <v>0.87290000000000001</v>
      </c>
      <c r="G135" s="107">
        <f t="shared" si="8"/>
        <v>28.722900000000003</v>
      </c>
      <c r="H135" s="108">
        <v>6.67</v>
      </c>
      <c r="I135" s="109" t="s">
        <v>45</v>
      </c>
      <c r="J135" s="71">
        <f t="shared" si="11"/>
        <v>6.67</v>
      </c>
      <c r="K135" s="72">
        <v>3692</v>
      </c>
      <c r="L135" s="74" t="s">
        <v>43</v>
      </c>
      <c r="M135" s="70">
        <f t="shared" si="5"/>
        <v>0.36920000000000003</v>
      </c>
      <c r="N135" s="72">
        <v>4601</v>
      </c>
      <c r="O135" s="74" t="s">
        <v>43</v>
      </c>
      <c r="P135" s="70">
        <f t="shared" si="6"/>
        <v>0.46010000000000001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29.08</v>
      </c>
      <c r="F136" s="111">
        <v>0.82520000000000004</v>
      </c>
      <c r="G136" s="107">
        <f t="shared" si="8"/>
        <v>29.905199999999997</v>
      </c>
      <c r="H136" s="108">
        <v>6.98</v>
      </c>
      <c r="I136" s="109" t="s">
        <v>45</v>
      </c>
      <c r="J136" s="71">
        <f t="shared" si="11"/>
        <v>6.98</v>
      </c>
      <c r="K136" s="72">
        <v>3755</v>
      </c>
      <c r="L136" s="74" t="s">
        <v>43</v>
      </c>
      <c r="M136" s="70">
        <f t="shared" si="5"/>
        <v>0.3755</v>
      </c>
      <c r="N136" s="72">
        <v>4698</v>
      </c>
      <c r="O136" s="74" t="s">
        <v>43</v>
      </c>
      <c r="P136" s="70">
        <f t="shared" si="6"/>
        <v>0.46980000000000005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30.26</v>
      </c>
      <c r="F137" s="111">
        <v>0.78300000000000003</v>
      </c>
      <c r="G137" s="107">
        <f t="shared" si="8"/>
        <v>31.043000000000003</v>
      </c>
      <c r="H137" s="108">
        <v>7.29</v>
      </c>
      <c r="I137" s="109" t="s">
        <v>45</v>
      </c>
      <c r="J137" s="71">
        <f t="shared" si="11"/>
        <v>7.29</v>
      </c>
      <c r="K137" s="72">
        <v>3812</v>
      </c>
      <c r="L137" s="74" t="s">
        <v>43</v>
      </c>
      <c r="M137" s="70">
        <f t="shared" si="5"/>
        <v>0.38119999999999998</v>
      </c>
      <c r="N137" s="72">
        <v>4786</v>
      </c>
      <c r="O137" s="74" t="s">
        <v>43</v>
      </c>
      <c r="P137" s="70">
        <f t="shared" si="6"/>
        <v>0.47859999999999997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31.37</v>
      </c>
      <c r="F138" s="111">
        <v>0.74529999999999996</v>
      </c>
      <c r="G138" s="107">
        <f t="shared" si="8"/>
        <v>32.115299999999998</v>
      </c>
      <c r="H138" s="108">
        <v>7.58</v>
      </c>
      <c r="I138" s="109" t="s">
        <v>45</v>
      </c>
      <c r="J138" s="71">
        <f t="shared" si="11"/>
        <v>7.58</v>
      </c>
      <c r="K138" s="72">
        <v>3863</v>
      </c>
      <c r="L138" s="74" t="s">
        <v>43</v>
      </c>
      <c r="M138" s="70">
        <f t="shared" si="5"/>
        <v>0.38629999999999998</v>
      </c>
      <c r="N138" s="72">
        <v>4867</v>
      </c>
      <c r="O138" s="74" t="s">
        <v>43</v>
      </c>
      <c r="P138" s="70">
        <f t="shared" si="6"/>
        <v>0.48670000000000002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33.450000000000003</v>
      </c>
      <c r="F139" s="111">
        <v>0.68069999999999997</v>
      </c>
      <c r="G139" s="107">
        <f t="shared" si="8"/>
        <v>34.130700000000004</v>
      </c>
      <c r="H139" s="108">
        <v>8.1300000000000008</v>
      </c>
      <c r="I139" s="109" t="s">
        <v>45</v>
      </c>
      <c r="J139" s="71">
        <f t="shared" si="11"/>
        <v>8.1300000000000008</v>
      </c>
      <c r="K139" s="72">
        <v>3992</v>
      </c>
      <c r="L139" s="74" t="s">
        <v>43</v>
      </c>
      <c r="M139" s="70">
        <f t="shared" si="5"/>
        <v>0.3992</v>
      </c>
      <c r="N139" s="72">
        <v>5011</v>
      </c>
      <c r="O139" s="74" t="s">
        <v>43</v>
      </c>
      <c r="P139" s="70">
        <f t="shared" si="6"/>
        <v>0.50109999999999999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35.340000000000003</v>
      </c>
      <c r="F140" s="111">
        <v>0.62729999999999997</v>
      </c>
      <c r="G140" s="107">
        <f t="shared" si="8"/>
        <v>35.967300000000002</v>
      </c>
      <c r="H140" s="108">
        <v>8.66</v>
      </c>
      <c r="I140" s="109" t="s">
        <v>45</v>
      </c>
      <c r="J140" s="71">
        <f t="shared" si="11"/>
        <v>8.66</v>
      </c>
      <c r="K140" s="72">
        <v>4103</v>
      </c>
      <c r="L140" s="74" t="s">
        <v>43</v>
      </c>
      <c r="M140" s="70">
        <f t="shared" si="5"/>
        <v>0.4103</v>
      </c>
      <c r="N140" s="72">
        <v>5136</v>
      </c>
      <c r="O140" s="74" t="s">
        <v>43</v>
      </c>
      <c r="P140" s="70">
        <f t="shared" si="6"/>
        <v>0.51360000000000006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37.08</v>
      </c>
      <c r="F141" s="111">
        <v>0.58240000000000003</v>
      </c>
      <c r="G141" s="107">
        <f t="shared" si="8"/>
        <v>37.662399999999998</v>
      </c>
      <c r="H141" s="72">
        <v>9.16</v>
      </c>
      <c r="I141" s="74" t="s">
        <v>45</v>
      </c>
      <c r="J141" s="71">
        <f t="shared" si="11"/>
        <v>9.16</v>
      </c>
      <c r="K141" s="72">
        <v>4200</v>
      </c>
      <c r="L141" s="74" t="s">
        <v>43</v>
      </c>
      <c r="M141" s="70">
        <f t="shared" si="5"/>
        <v>0.42000000000000004</v>
      </c>
      <c r="N141" s="72">
        <v>5246</v>
      </c>
      <c r="O141" s="74" t="s">
        <v>43</v>
      </c>
      <c r="P141" s="70">
        <f t="shared" si="6"/>
        <v>0.52460000000000007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38.68</v>
      </c>
      <c r="F142" s="111">
        <v>0.54400000000000004</v>
      </c>
      <c r="G142" s="107">
        <f t="shared" si="8"/>
        <v>39.223999999999997</v>
      </c>
      <c r="H142" s="72">
        <v>9.64</v>
      </c>
      <c r="I142" s="74" t="s">
        <v>45</v>
      </c>
      <c r="J142" s="71">
        <f t="shared" si="11"/>
        <v>9.64</v>
      </c>
      <c r="K142" s="72">
        <v>4285</v>
      </c>
      <c r="L142" s="74" t="s">
        <v>43</v>
      </c>
      <c r="M142" s="70">
        <f t="shared" si="5"/>
        <v>0.42849999999999999</v>
      </c>
      <c r="N142" s="72">
        <v>5344</v>
      </c>
      <c r="O142" s="74" t="s">
        <v>43</v>
      </c>
      <c r="P142" s="70">
        <f t="shared" si="6"/>
        <v>0.53439999999999999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40.159999999999997</v>
      </c>
      <c r="F143" s="111">
        <v>0.51070000000000004</v>
      </c>
      <c r="G143" s="107">
        <f t="shared" si="8"/>
        <v>40.670699999999997</v>
      </c>
      <c r="H143" s="72">
        <v>10.1</v>
      </c>
      <c r="I143" s="74" t="s">
        <v>45</v>
      </c>
      <c r="J143" s="71">
        <f t="shared" si="11"/>
        <v>10.1</v>
      </c>
      <c r="K143" s="72">
        <v>4362</v>
      </c>
      <c r="L143" s="74" t="s">
        <v>43</v>
      </c>
      <c r="M143" s="70">
        <f t="shared" si="5"/>
        <v>0.43620000000000003</v>
      </c>
      <c r="N143" s="72">
        <v>5432</v>
      </c>
      <c r="O143" s="74" t="s">
        <v>43</v>
      </c>
      <c r="P143" s="70">
        <f t="shared" si="6"/>
        <v>0.54320000000000002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41.55</v>
      </c>
      <c r="F144" s="111">
        <v>0.48159999999999997</v>
      </c>
      <c r="G144" s="107">
        <f t="shared" si="8"/>
        <v>42.031599999999997</v>
      </c>
      <c r="H144" s="72">
        <v>10.55</v>
      </c>
      <c r="I144" s="74" t="s">
        <v>45</v>
      </c>
      <c r="J144" s="71">
        <f t="shared" si="11"/>
        <v>10.55</v>
      </c>
      <c r="K144" s="72">
        <v>4432</v>
      </c>
      <c r="L144" s="74" t="s">
        <v>43</v>
      </c>
      <c r="M144" s="70">
        <f t="shared" si="5"/>
        <v>0.44320000000000004</v>
      </c>
      <c r="N144" s="72">
        <v>5512</v>
      </c>
      <c r="O144" s="74" t="s">
        <v>43</v>
      </c>
      <c r="P144" s="70">
        <f t="shared" si="6"/>
        <v>0.55119999999999991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44.05</v>
      </c>
      <c r="F145" s="111">
        <v>0.43309999999999998</v>
      </c>
      <c r="G145" s="107">
        <f t="shared" si="8"/>
        <v>44.4831</v>
      </c>
      <c r="H145" s="72">
        <v>11.4</v>
      </c>
      <c r="I145" s="74" t="s">
        <v>45</v>
      </c>
      <c r="J145" s="71">
        <f t="shared" si="11"/>
        <v>11.4</v>
      </c>
      <c r="K145" s="72">
        <v>4634</v>
      </c>
      <c r="L145" s="74" t="s">
        <v>43</v>
      </c>
      <c r="M145" s="70">
        <f t="shared" si="5"/>
        <v>0.46340000000000003</v>
      </c>
      <c r="N145" s="72">
        <v>5653</v>
      </c>
      <c r="O145" s="74" t="s">
        <v>43</v>
      </c>
      <c r="P145" s="70">
        <f t="shared" si="6"/>
        <v>0.56529999999999991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46.28</v>
      </c>
      <c r="F146" s="111">
        <v>0.39410000000000001</v>
      </c>
      <c r="G146" s="107">
        <f t="shared" si="8"/>
        <v>46.674100000000003</v>
      </c>
      <c r="H146" s="72">
        <v>12.21</v>
      </c>
      <c r="I146" s="74" t="s">
        <v>45</v>
      </c>
      <c r="J146" s="71">
        <f t="shared" si="11"/>
        <v>12.21</v>
      </c>
      <c r="K146" s="72">
        <v>4807</v>
      </c>
      <c r="L146" s="74" t="s">
        <v>43</v>
      </c>
      <c r="M146" s="70">
        <f t="shared" si="5"/>
        <v>0.48070000000000002</v>
      </c>
      <c r="N146" s="72">
        <v>5774</v>
      </c>
      <c r="O146" s="74" t="s">
        <v>43</v>
      </c>
      <c r="P146" s="70">
        <f t="shared" si="6"/>
        <v>0.57740000000000002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48.27</v>
      </c>
      <c r="F147" s="111">
        <v>0.36209999999999998</v>
      </c>
      <c r="G147" s="107">
        <f t="shared" si="8"/>
        <v>48.632100000000001</v>
      </c>
      <c r="H147" s="72">
        <v>12.99</v>
      </c>
      <c r="I147" s="74" t="s">
        <v>45</v>
      </c>
      <c r="J147" s="71">
        <f t="shared" si="11"/>
        <v>12.99</v>
      </c>
      <c r="K147" s="72">
        <v>4959</v>
      </c>
      <c r="L147" s="74" t="s">
        <v>43</v>
      </c>
      <c r="M147" s="70">
        <f t="shared" si="5"/>
        <v>0.49589999999999995</v>
      </c>
      <c r="N147" s="72">
        <v>5880</v>
      </c>
      <c r="O147" s="74" t="s">
        <v>43</v>
      </c>
      <c r="P147" s="70">
        <f t="shared" si="6"/>
        <v>0.58799999999999997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50.07</v>
      </c>
      <c r="F148" s="111">
        <v>0.3352</v>
      </c>
      <c r="G148" s="107">
        <f t="shared" si="8"/>
        <v>50.405200000000001</v>
      </c>
      <c r="H148" s="72">
        <v>13.74</v>
      </c>
      <c r="I148" s="74" t="s">
        <v>45</v>
      </c>
      <c r="J148" s="71">
        <f t="shared" si="11"/>
        <v>13.74</v>
      </c>
      <c r="K148" s="72">
        <v>5094</v>
      </c>
      <c r="L148" s="74" t="s">
        <v>43</v>
      </c>
      <c r="M148" s="70">
        <f t="shared" ref="M148:M165" si="12">K148/1000/10</f>
        <v>0.50940000000000007</v>
      </c>
      <c r="N148" s="72">
        <v>5975</v>
      </c>
      <c r="O148" s="74" t="s">
        <v>43</v>
      </c>
      <c r="P148" s="70">
        <f t="shared" ref="P148:P180" si="13">N148/1000/10</f>
        <v>0.59749999999999992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51.7</v>
      </c>
      <c r="F149" s="111">
        <v>0.31230000000000002</v>
      </c>
      <c r="G149" s="107">
        <f t="shared" ref="G149:G212" si="14">E149+F149</f>
        <v>52.012300000000003</v>
      </c>
      <c r="H149" s="72">
        <v>14.46</v>
      </c>
      <c r="I149" s="74" t="s">
        <v>45</v>
      </c>
      <c r="J149" s="71">
        <f t="shared" si="11"/>
        <v>14.46</v>
      </c>
      <c r="K149" s="72">
        <v>5217</v>
      </c>
      <c r="L149" s="74" t="s">
        <v>43</v>
      </c>
      <c r="M149" s="70">
        <f t="shared" si="12"/>
        <v>0.52169999999999994</v>
      </c>
      <c r="N149" s="72">
        <v>6060</v>
      </c>
      <c r="O149" s="74" t="s">
        <v>43</v>
      </c>
      <c r="P149" s="70">
        <f t="shared" si="13"/>
        <v>0.60599999999999998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53.2</v>
      </c>
      <c r="F150" s="111">
        <v>0.29260000000000003</v>
      </c>
      <c r="G150" s="107">
        <f t="shared" si="14"/>
        <v>53.492600000000003</v>
      </c>
      <c r="H150" s="72">
        <v>15.16</v>
      </c>
      <c r="I150" s="74" t="s">
        <v>45</v>
      </c>
      <c r="J150" s="71">
        <f t="shared" si="11"/>
        <v>15.16</v>
      </c>
      <c r="K150" s="72">
        <v>5329</v>
      </c>
      <c r="L150" s="74" t="s">
        <v>43</v>
      </c>
      <c r="M150" s="70">
        <f t="shared" si="12"/>
        <v>0.53289999999999993</v>
      </c>
      <c r="N150" s="72">
        <v>6137</v>
      </c>
      <c r="O150" s="74" t="s">
        <v>43</v>
      </c>
      <c r="P150" s="70">
        <f t="shared" si="13"/>
        <v>0.61369999999999991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54.57</v>
      </c>
      <c r="F151" s="111">
        <v>0.27539999999999998</v>
      </c>
      <c r="G151" s="107">
        <f t="shared" si="14"/>
        <v>54.845399999999998</v>
      </c>
      <c r="H151" s="72">
        <v>15.84</v>
      </c>
      <c r="I151" s="74" t="s">
        <v>45</v>
      </c>
      <c r="J151" s="71">
        <f t="shared" si="11"/>
        <v>15.84</v>
      </c>
      <c r="K151" s="72">
        <v>5433</v>
      </c>
      <c r="L151" s="74" t="s">
        <v>43</v>
      </c>
      <c r="M151" s="70">
        <f t="shared" si="12"/>
        <v>0.54330000000000001</v>
      </c>
      <c r="N151" s="72">
        <v>6208</v>
      </c>
      <c r="O151" s="74" t="s">
        <v>43</v>
      </c>
      <c r="P151" s="70">
        <f t="shared" si="13"/>
        <v>0.62080000000000002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55.83</v>
      </c>
      <c r="F152" s="111">
        <v>0.26019999999999999</v>
      </c>
      <c r="G152" s="107">
        <f t="shared" si="14"/>
        <v>56.090199999999996</v>
      </c>
      <c r="H152" s="72">
        <v>16.510000000000002</v>
      </c>
      <c r="I152" s="74" t="s">
        <v>45</v>
      </c>
      <c r="J152" s="71">
        <f t="shared" si="11"/>
        <v>16.510000000000002</v>
      </c>
      <c r="K152" s="72">
        <v>5529</v>
      </c>
      <c r="L152" s="74" t="s">
        <v>43</v>
      </c>
      <c r="M152" s="70">
        <f t="shared" si="12"/>
        <v>0.55289999999999995</v>
      </c>
      <c r="N152" s="72">
        <v>6274</v>
      </c>
      <c r="O152" s="74" t="s">
        <v>43</v>
      </c>
      <c r="P152" s="70">
        <f t="shared" si="13"/>
        <v>0.62739999999999996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57</v>
      </c>
      <c r="F153" s="111">
        <v>0.24679999999999999</v>
      </c>
      <c r="G153" s="107">
        <f t="shared" si="14"/>
        <v>57.2468</v>
      </c>
      <c r="H153" s="72">
        <v>17.16</v>
      </c>
      <c r="I153" s="74" t="s">
        <v>45</v>
      </c>
      <c r="J153" s="71">
        <f t="shared" si="11"/>
        <v>17.16</v>
      </c>
      <c r="K153" s="72">
        <v>5620</v>
      </c>
      <c r="L153" s="74" t="s">
        <v>43</v>
      </c>
      <c r="M153" s="70">
        <f t="shared" si="12"/>
        <v>0.56200000000000006</v>
      </c>
      <c r="N153" s="72">
        <v>6335</v>
      </c>
      <c r="O153" s="74" t="s">
        <v>43</v>
      </c>
      <c r="P153" s="70">
        <f t="shared" si="13"/>
        <v>0.63349999999999995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58.07</v>
      </c>
      <c r="F154" s="111">
        <v>0.23480000000000001</v>
      </c>
      <c r="G154" s="107">
        <f t="shared" si="14"/>
        <v>58.3048</v>
      </c>
      <c r="H154" s="72">
        <v>17.8</v>
      </c>
      <c r="I154" s="74" t="s">
        <v>45</v>
      </c>
      <c r="J154" s="71">
        <f t="shared" si="11"/>
        <v>17.8</v>
      </c>
      <c r="K154" s="72">
        <v>5705</v>
      </c>
      <c r="L154" s="74" t="s">
        <v>43</v>
      </c>
      <c r="M154" s="70">
        <f t="shared" si="12"/>
        <v>0.57050000000000001</v>
      </c>
      <c r="N154" s="72">
        <v>6392</v>
      </c>
      <c r="O154" s="74" t="s">
        <v>43</v>
      </c>
      <c r="P154" s="70">
        <f t="shared" si="13"/>
        <v>0.63919999999999999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59.07</v>
      </c>
      <c r="F155" s="111">
        <v>0.22389999999999999</v>
      </c>
      <c r="G155" s="107">
        <f t="shared" si="14"/>
        <v>59.293900000000001</v>
      </c>
      <c r="H155" s="72">
        <v>18.43</v>
      </c>
      <c r="I155" s="74" t="s">
        <v>45</v>
      </c>
      <c r="J155" s="71">
        <f t="shared" si="11"/>
        <v>18.43</v>
      </c>
      <c r="K155" s="72">
        <v>5786</v>
      </c>
      <c r="L155" s="74" t="s">
        <v>43</v>
      </c>
      <c r="M155" s="70">
        <f t="shared" si="12"/>
        <v>0.5786</v>
      </c>
      <c r="N155" s="72">
        <v>6446</v>
      </c>
      <c r="O155" s="74" t="s">
        <v>43</v>
      </c>
      <c r="P155" s="70">
        <f t="shared" si="13"/>
        <v>0.64459999999999995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60.84</v>
      </c>
      <c r="F156" s="111">
        <v>0.20519999999999999</v>
      </c>
      <c r="G156" s="107">
        <f t="shared" si="14"/>
        <v>61.045200000000001</v>
      </c>
      <c r="H156" s="72">
        <v>19.66</v>
      </c>
      <c r="I156" s="74" t="s">
        <v>45</v>
      </c>
      <c r="J156" s="71">
        <f t="shared" si="11"/>
        <v>19.66</v>
      </c>
      <c r="K156" s="72">
        <v>6063</v>
      </c>
      <c r="L156" s="74" t="s">
        <v>43</v>
      </c>
      <c r="M156" s="70">
        <f t="shared" si="12"/>
        <v>0.60629999999999995</v>
      </c>
      <c r="N156" s="72">
        <v>6545</v>
      </c>
      <c r="O156" s="74" t="s">
        <v>43</v>
      </c>
      <c r="P156" s="70">
        <f t="shared" si="13"/>
        <v>0.65449999999999997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62.72</v>
      </c>
      <c r="F157" s="111">
        <v>0.18609999999999999</v>
      </c>
      <c r="G157" s="107">
        <f t="shared" si="14"/>
        <v>62.906100000000002</v>
      </c>
      <c r="H157" s="72">
        <v>21.15</v>
      </c>
      <c r="I157" s="74" t="s">
        <v>45</v>
      </c>
      <c r="J157" s="71">
        <f t="shared" si="11"/>
        <v>21.15</v>
      </c>
      <c r="K157" s="72">
        <v>6441</v>
      </c>
      <c r="L157" s="74" t="s">
        <v>43</v>
      </c>
      <c r="M157" s="70">
        <f t="shared" si="12"/>
        <v>0.64410000000000001</v>
      </c>
      <c r="N157" s="72">
        <v>6655</v>
      </c>
      <c r="O157" s="74" t="s">
        <v>43</v>
      </c>
      <c r="P157" s="70">
        <f t="shared" si="13"/>
        <v>0.66549999999999998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64.27</v>
      </c>
      <c r="F158" s="111">
        <v>0.1704</v>
      </c>
      <c r="G158" s="107">
        <f t="shared" si="14"/>
        <v>64.440399999999997</v>
      </c>
      <c r="H158" s="72">
        <v>22.6</v>
      </c>
      <c r="I158" s="74" t="s">
        <v>45</v>
      </c>
      <c r="J158" s="71">
        <f t="shared" si="11"/>
        <v>22.6</v>
      </c>
      <c r="K158" s="72">
        <v>6780</v>
      </c>
      <c r="L158" s="74" t="s">
        <v>43</v>
      </c>
      <c r="M158" s="70">
        <f t="shared" si="12"/>
        <v>0.67800000000000005</v>
      </c>
      <c r="N158" s="72">
        <v>6755</v>
      </c>
      <c r="O158" s="74" t="s">
        <v>43</v>
      </c>
      <c r="P158" s="70">
        <f t="shared" si="13"/>
        <v>0.67549999999999999</v>
      </c>
    </row>
    <row r="159" spans="2:16">
      <c r="B159" s="108">
        <v>275</v>
      </c>
      <c r="C159" s="74" t="s">
        <v>44</v>
      </c>
      <c r="D159" s="70">
        <f t="shared" ref="D159:D172" si="15">B159/$C$5</f>
        <v>2.1317829457364339</v>
      </c>
      <c r="E159" s="110">
        <v>65.58</v>
      </c>
      <c r="F159" s="111">
        <v>0.1573</v>
      </c>
      <c r="G159" s="107">
        <f t="shared" si="14"/>
        <v>65.737300000000005</v>
      </c>
      <c r="H159" s="72">
        <v>24.02</v>
      </c>
      <c r="I159" s="74" t="s">
        <v>45</v>
      </c>
      <c r="J159" s="71">
        <f t="shared" si="11"/>
        <v>24.02</v>
      </c>
      <c r="K159" s="72">
        <v>7087</v>
      </c>
      <c r="L159" s="74" t="s">
        <v>43</v>
      </c>
      <c r="M159" s="70">
        <f t="shared" si="12"/>
        <v>0.7087</v>
      </c>
      <c r="N159" s="72">
        <v>6846</v>
      </c>
      <c r="O159" s="74" t="s">
        <v>43</v>
      </c>
      <c r="P159" s="70">
        <f t="shared" si="13"/>
        <v>0.68459999999999999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66.2</v>
      </c>
      <c r="F160" s="111">
        <v>0.1462</v>
      </c>
      <c r="G160" s="107">
        <f t="shared" si="14"/>
        <v>66.346199999999996</v>
      </c>
      <c r="H160" s="72">
        <v>25.42</v>
      </c>
      <c r="I160" s="74" t="s">
        <v>45</v>
      </c>
      <c r="J160" s="71">
        <f t="shared" si="11"/>
        <v>25.42</v>
      </c>
      <c r="K160" s="72">
        <v>7374</v>
      </c>
      <c r="L160" s="74" t="s">
        <v>43</v>
      </c>
      <c r="M160" s="70">
        <f t="shared" si="12"/>
        <v>0.73739999999999994</v>
      </c>
      <c r="N160" s="72">
        <v>6930</v>
      </c>
      <c r="O160" s="74" t="s">
        <v>43</v>
      </c>
      <c r="P160" s="70">
        <f t="shared" si="13"/>
        <v>0.69299999999999995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66.599999999999994</v>
      </c>
      <c r="F161" s="111">
        <v>0.13669999999999999</v>
      </c>
      <c r="G161" s="107">
        <f t="shared" si="14"/>
        <v>66.736699999999999</v>
      </c>
      <c r="H161" s="72">
        <v>26.81</v>
      </c>
      <c r="I161" s="74" t="s">
        <v>45</v>
      </c>
      <c r="J161" s="71">
        <f t="shared" si="11"/>
        <v>26.81</v>
      </c>
      <c r="K161" s="72">
        <v>7644</v>
      </c>
      <c r="L161" s="74" t="s">
        <v>43</v>
      </c>
      <c r="M161" s="70">
        <f t="shared" si="12"/>
        <v>0.76439999999999997</v>
      </c>
      <c r="N161" s="72">
        <v>7008</v>
      </c>
      <c r="O161" s="74" t="s">
        <v>43</v>
      </c>
      <c r="P161" s="70">
        <f t="shared" si="13"/>
        <v>0.70079999999999998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67.09</v>
      </c>
      <c r="F162" s="111">
        <v>0.12839999999999999</v>
      </c>
      <c r="G162" s="107">
        <f t="shared" si="14"/>
        <v>67.218400000000003</v>
      </c>
      <c r="H162" s="72">
        <v>28.19</v>
      </c>
      <c r="I162" s="74" t="s">
        <v>45</v>
      </c>
      <c r="J162" s="71">
        <f t="shared" si="11"/>
        <v>28.19</v>
      </c>
      <c r="K162" s="72">
        <v>7902</v>
      </c>
      <c r="L162" s="74" t="s">
        <v>43</v>
      </c>
      <c r="M162" s="70">
        <f t="shared" si="12"/>
        <v>0.79020000000000001</v>
      </c>
      <c r="N162" s="72">
        <v>7083</v>
      </c>
      <c r="O162" s="74" t="s">
        <v>43</v>
      </c>
      <c r="P162" s="70">
        <f t="shared" si="13"/>
        <v>0.70830000000000004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67.44</v>
      </c>
      <c r="F163" s="111">
        <v>0.1211</v>
      </c>
      <c r="G163" s="107">
        <f t="shared" si="14"/>
        <v>67.561099999999996</v>
      </c>
      <c r="H163" s="72">
        <v>29.57</v>
      </c>
      <c r="I163" s="74" t="s">
        <v>45</v>
      </c>
      <c r="J163" s="71">
        <f t="shared" si="11"/>
        <v>29.57</v>
      </c>
      <c r="K163" s="72">
        <v>8149</v>
      </c>
      <c r="L163" s="74" t="s">
        <v>43</v>
      </c>
      <c r="M163" s="70">
        <f t="shared" si="12"/>
        <v>0.81489999999999996</v>
      </c>
      <c r="N163" s="72">
        <v>7154</v>
      </c>
      <c r="O163" s="74" t="s">
        <v>43</v>
      </c>
      <c r="P163" s="70">
        <f t="shared" si="13"/>
        <v>0.71540000000000004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67.69</v>
      </c>
      <c r="F164" s="111">
        <v>0.1147</v>
      </c>
      <c r="G164" s="107">
        <f t="shared" si="14"/>
        <v>67.804699999999997</v>
      </c>
      <c r="H164" s="72">
        <v>30.93</v>
      </c>
      <c r="I164" s="74" t="s">
        <v>45</v>
      </c>
      <c r="J164" s="71">
        <f t="shared" si="11"/>
        <v>30.93</v>
      </c>
      <c r="K164" s="72">
        <v>8385</v>
      </c>
      <c r="L164" s="74" t="s">
        <v>43</v>
      </c>
      <c r="M164" s="70">
        <f t="shared" si="12"/>
        <v>0.83850000000000002</v>
      </c>
      <c r="N164" s="72">
        <v>7222</v>
      </c>
      <c r="O164" s="74" t="s">
        <v>43</v>
      </c>
      <c r="P164" s="70">
        <f t="shared" si="13"/>
        <v>0.72220000000000006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67.92</v>
      </c>
      <c r="F165" s="111">
        <v>0.1038</v>
      </c>
      <c r="G165" s="107">
        <f t="shared" si="14"/>
        <v>68.023800000000008</v>
      </c>
      <c r="H165" s="72">
        <v>33.659999999999997</v>
      </c>
      <c r="I165" s="74" t="s">
        <v>45</v>
      </c>
      <c r="J165" s="71">
        <f t="shared" si="11"/>
        <v>33.659999999999997</v>
      </c>
      <c r="K165" s="72">
        <v>9246</v>
      </c>
      <c r="L165" s="74" t="s">
        <v>43</v>
      </c>
      <c r="M165" s="70">
        <f t="shared" si="12"/>
        <v>0.92460000000000009</v>
      </c>
      <c r="N165" s="72">
        <v>7350</v>
      </c>
      <c r="O165" s="74" t="s">
        <v>43</v>
      </c>
      <c r="P165" s="70">
        <f t="shared" si="13"/>
        <v>0.73499999999999999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67.87</v>
      </c>
      <c r="F166" s="111">
        <v>9.486E-2</v>
      </c>
      <c r="G166" s="107">
        <f t="shared" si="14"/>
        <v>67.964860000000002</v>
      </c>
      <c r="H166" s="72">
        <v>36.380000000000003</v>
      </c>
      <c r="I166" s="74" t="s">
        <v>45</v>
      </c>
      <c r="J166" s="71">
        <f t="shared" si="11"/>
        <v>36.380000000000003</v>
      </c>
      <c r="K166" s="72">
        <v>1</v>
      </c>
      <c r="L166" s="73" t="s">
        <v>45</v>
      </c>
      <c r="M166" s="71">
        <f t="shared" ref="M166:M221" si="16">K166</f>
        <v>1</v>
      </c>
      <c r="N166" s="72">
        <v>7470</v>
      </c>
      <c r="O166" s="74" t="s">
        <v>43</v>
      </c>
      <c r="P166" s="70">
        <f t="shared" si="13"/>
        <v>0.747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67.62</v>
      </c>
      <c r="F167" s="111">
        <v>8.7440000000000004E-2</v>
      </c>
      <c r="G167" s="107">
        <f t="shared" si="14"/>
        <v>67.707440000000005</v>
      </c>
      <c r="H167" s="72">
        <v>39.1</v>
      </c>
      <c r="I167" s="74" t="s">
        <v>45</v>
      </c>
      <c r="J167" s="71">
        <f t="shared" si="11"/>
        <v>39.1</v>
      </c>
      <c r="K167" s="72">
        <v>1.08</v>
      </c>
      <c r="L167" s="74" t="s">
        <v>45</v>
      </c>
      <c r="M167" s="71">
        <f t="shared" si="16"/>
        <v>1.08</v>
      </c>
      <c r="N167" s="72">
        <v>7585</v>
      </c>
      <c r="O167" s="74" t="s">
        <v>43</v>
      </c>
      <c r="P167" s="70">
        <f t="shared" si="13"/>
        <v>0.75849999999999995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67.209999999999994</v>
      </c>
      <c r="F168" s="111">
        <v>8.1159999999999996E-2</v>
      </c>
      <c r="G168" s="107">
        <f t="shared" si="14"/>
        <v>67.291159999999991</v>
      </c>
      <c r="H168" s="72">
        <v>41.85</v>
      </c>
      <c r="I168" s="74" t="s">
        <v>45</v>
      </c>
      <c r="J168" s="71">
        <f t="shared" si="11"/>
        <v>41.85</v>
      </c>
      <c r="K168" s="72">
        <v>1.1499999999999999</v>
      </c>
      <c r="L168" s="74" t="s">
        <v>45</v>
      </c>
      <c r="M168" s="71">
        <f t="shared" si="16"/>
        <v>1.1499999999999999</v>
      </c>
      <c r="N168" s="72">
        <v>7695</v>
      </c>
      <c r="O168" s="74" t="s">
        <v>43</v>
      </c>
      <c r="P168" s="70">
        <f t="shared" si="13"/>
        <v>0.76950000000000007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66.680000000000007</v>
      </c>
      <c r="F169" s="111">
        <v>7.5770000000000004E-2</v>
      </c>
      <c r="G169" s="107">
        <f t="shared" si="14"/>
        <v>66.755770000000012</v>
      </c>
      <c r="H169" s="72">
        <v>44.61</v>
      </c>
      <c r="I169" s="74" t="s">
        <v>45</v>
      </c>
      <c r="J169" s="71">
        <f t="shared" si="11"/>
        <v>44.61</v>
      </c>
      <c r="K169" s="72">
        <v>1.21</v>
      </c>
      <c r="L169" s="74" t="s">
        <v>45</v>
      </c>
      <c r="M169" s="71">
        <f t="shared" si="16"/>
        <v>1.21</v>
      </c>
      <c r="N169" s="72">
        <v>7802</v>
      </c>
      <c r="O169" s="74" t="s">
        <v>43</v>
      </c>
      <c r="P169" s="70">
        <f t="shared" si="13"/>
        <v>0.7802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66.069999999999993</v>
      </c>
      <c r="F170" s="111">
        <v>7.109E-2</v>
      </c>
      <c r="G170" s="107">
        <f t="shared" si="14"/>
        <v>66.141089999999991</v>
      </c>
      <c r="H170" s="72">
        <v>47.39</v>
      </c>
      <c r="I170" s="74" t="s">
        <v>45</v>
      </c>
      <c r="J170" s="71">
        <f t="shared" si="11"/>
        <v>47.39</v>
      </c>
      <c r="K170" s="72">
        <v>1.27</v>
      </c>
      <c r="L170" s="74" t="s">
        <v>45</v>
      </c>
      <c r="M170" s="71">
        <f t="shared" si="16"/>
        <v>1.27</v>
      </c>
      <c r="N170" s="72">
        <v>7907</v>
      </c>
      <c r="O170" s="74" t="s">
        <v>43</v>
      </c>
      <c r="P170" s="70">
        <f t="shared" si="13"/>
        <v>0.79069999999999996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64.69</v>
      </c>
      <c r="F171" s="111">
        <v>6.3369999999999996E-2</v>
      </c>
      <c r="G171" s="107">
        <f t="shared" si="14"/>
        <v>64.753370000000004</v>
      </c>
      <c r="H171" s="72">
        <v>53.05</v>
      </c>
      <c r="I171" s="74" t="s">
        <v>45</v>
      </c>
      <c r="J171" s="71">
        <f t="shared" si="11"/>
        <v>53.05</v>
      </c>
      <c r="K171" s="72">
        <v>1.51</v>
      </c>
      <c r="L171" s="74" t="s">
        <v>45</v>
      </c>
      <c r="M171" s="71">
        <f t="shared" si="16"/>
        <v>1.51</v>
      </c>
      <c r="N171" s="72">
        <v>8110</v>
      </c>
      <c r="O171" s="74" t="s">
        <v>43</v>
      </c>
      <c r="P171" s="70">
        <f t="shared" si="13"/>
        <v>0.81099999999999994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63.19</v>
      </c>
      <c r="F172" s="111">
        <v>5.7230000000000003E-2</v>
      </c>
      <c r="G172" s="107">
        <f t="shared" si="14"/>
        <v>63.247229999999995</v>
      </c>
      <c r="H172" s="72">
        <v>58.83</v>
      </c>
      <c r="I172" s="74" t="s">
        <v>45</v>
      </c>
      <c r="J172" s="71">
        <f t="shared" ref="J172:J197" si="17">H172</f>
        <v>58.83</v>
      </c>
      <c r="K172" s="72">
        <v>1.72</v>
      </c>
      <c r="L172" s="74" t="s">
        <v>45</v>
      </c>
      <c r="M172" s="71">
        <f t="shared" si="16"/>
        <v>1.72</v>
      </c>
      <c r="N172" s="72">
        <v>8309</v>
      </c>
      <c r="O172" s="74" t="s">
        <v>43</v>
      </c>
      <c r="P172" s="70">
        <f t="shared" si="13"/>
        <v>0.83089999999999997</v>
      </c>
    </row>
    <row r="173" spans="2:16">
      <c r="B173" s="108">
        <v>1</v>
      </c>
      <c r="C173" s="73" t="s">
        <v>46</v>
      </c>
      <c r="D173" s="70">
        <f t="shared" ref="D173:D228" si="18">B173*1000/$C$5</f>
        <v>7.7519379844961236</v>
      </c>
      <c r="E173" s="110">
        <v>61.64</v>
      </c>
      <c r="F173" s="111">
        <v>5.2240000000000002E-2</v>
      </c>
      <c r="G173" s="107">
        <f t="shared" si="14"/>
        <v>61.692239999999998</v>
      </c>
      <c r="H173" s="72">
        <v>64.760000000000005</v>
      </c>
      <c r="I173" s="74" t="s">
        <v>45</v>
      </c>
      <c r="J173" s="71">
        <f t="shared" si="17"/>
        <v>64.760000000000005</v>
      </c>
      <c r="K173" s="72">
        <v>1.91</v>
      </c>
      <c r="L173" s="74" t="s">
        <v>45</v>
      </c>
      <c r="M173" s="71">
        <f t="shared" si="16"/>
        <v>1.91</v>
      </c>
      <c r="N173" s="72">
        <v>8507</v>
      </c>
      <c r="O173" s="74" t="s">
        <v>43</v>
      </c>
      <c r="P173" s="70">
        <f t="shared" si="13"/>
        <v>0.85070000000000001</v>
      </c>
    </row>
    <row r="174" spans="2:16">
      <c r="B174" s="108">
        <v>1.1000000000000001</v>
      </c>
      <c r="C174" s="74" t="s">
        <v>46</v>
      </c>
      <c r="D174" s="70">
        <f t="shared" si="18"/>
        <v>8.5271317829457356</v>
      </c>
      <c r="E174" s="110">
        <v>60.1</v>
      </c>
      <c r="F174" s="111">
        <v>4.8090000000000001E-2</v>
      </c>
      <c r="G174" s="107">
        <f t="shared" si="14"/>
        <v>60.148090000000003</v>
      </c>
      <c r="H174" s="72">
        <v>70.83</v>
      </c>
      <c r="I174" s="74" t="s">
        <v>45</v>
      </c>
      <c r="J174" s="71">
        <f t="shared" si="17"/>
        <v>70.83</v>
      </c>
      <c r="K174" s="72">
        <v>2.1</v>
      </c>
      <c r="L174" s="74" t="s">
        <v>45</v>
      </c>
      <c r="M174" s="71">
        <f t="shared" si="16"/>
        <v>2.1</v>
      </c>
      <c r="N174" s="72">
        <v>8704</v>
      </c>
      <c r="O174" s="74" t="s">
        <v>43</v>
      </c>
      <c r="P174" s="70">
        <f t="shared" si="13"/>
        <v>0.87040000000000006</v>
      </c>
    </row>
    <row r="175" spans="2:16">
      <c r="B175" s="108">
        <v>1.2</v>
      </c>
      <c r="C175" s="74" t="s">
        <v>46</v>
      </c>
      <c r="D175" s="70">
        <f t="shared" si="18"/>
        <v>9.3023255813953494</v>
      </c>
      <c r="E175" s="110">
        <v>58.59</v>
      </c>
      <c r="F175" s="111">
        <v>4.4589999999999998E-2</v>
      </c>
      <c r="G175" s="107">
        <f t="shared" si="14"/>
        <v>58.634590000000003</v>
      </c>
      <c r="H175" s="72">
        <v>77.06</v>
      </c>
      <c r="I175" s="74" t="s">
        <v>45</v>
      </c>
      <c r="J175" s="71">
        <f t="shared" si="17"/>
        <v>77.06</v>
      </c>
      <c r="K175" s="72">
        <v>2.2799999999999998</v>
      </c>
      <c r="L175" s="74" t="s">
        <v>45</v>
      </c>
      <c r="M175" s="71">
        <f t="shared" si="16"/>
        <v>2.2799999999999998</v>
      </c>
      <c r="N175" s="72">
        <v>8902</v>
      </c>
      <c r="O175" s="74" t="s">
        <v>43</v>
      </c>
      <c r="P175" s="70">
        <f t="shared" si="13"/>
        <v>0.89019999999999988</v>
      </c>
    </row>
    <row r="176" spans="2:16">
      <c r="B176" s="108">
        <v>1.3</v>
      </c>
      <c r="C176" s="74" t="s">
        <v>46</v>
      </c>
      <c r="D176" s="70">
        <f t="shared" si="18"/>
        <v>10.077519379844961</v>
      </c>
      <c r="E176" s="110">
        <v>57.13</v>
      </c>
      <c r="F176" s="111">
        <v>4.1590000000000002E-2</v>
      </c>
      <c r="G176" s="107">
        <f t="shared" si="14"/>
        <v>57.171590000000002</v>
      </c>
      <c r="H176" s="72">
        <v>83.46</v>
      </c>
      <c r="I176" s="74" t="s">
        <v>45</v>
      </c>
      <c r="J176" s="71">
        <f t="shared" si="17"/>
        <v>83.46</v>
      </c>
      <c r="K176" s="72">
        <v>2.4500000000000002</v>
      </c>
      <c r="L176" s="74" t="s">
        <v>45</v>
      </c>
      <c r="M176" s="71">
        <f t="shared" si="16"/>
        <v>2.4500000000000002</v>
      </c>
      <c r="N176" s="72">
        <v>9103</v>
      </c>
      <c r="O176" s="74" t="s">
        <v>43</v>
      </c>
      <c r="P176" s="70">
        <f t="shared" si="13"/>
        <v>0.9103</v>
      </c>
    </row>
    <row r="177" spans="1:16">
      <c r="A177" s="4"/>
      <c r="B177" s="108">
        <v>1.4</v>
      </c>
      <c r="C177" s="74" t="s">
        <v>46</v>
      </c>
      <c r="D177" s="70">
        <f t="shared" si="18"/>
        <v>10.852713178294573</v>
      </c>
      <c r="E177" s="110">
        <v>55.72</v>
      </c>
      <c r="F177" s="111">
        <v>3.8980000000000001E-2</v>
      </c>
      <c r="G177" s="107">
        <f t="shared" si="14"/>
        <v>55.758980000000001</v>
      </c>
      <c r="H177" s="72">
        <v>90.01</v>
      </c>
      <c r="I177" s="74" t="s">
        <v>45</v>
      </c>
      <c r="J177" s="71">
        <f t="shared" si="17"/>
        <v>90.01</v>
      </c>
      <c r="K177" s="72">
        <v>2.62</v>
      </c>
      <c r="L177" s="74" t="s">
        <v>45</v>
      </c>
      <c r="M177" s="71">
        <f t="shared" si="16"/>
        <v>2.62</v>
      </c>
      <c r="N177" s="72">
        <v>9306</v>
      </c>
      <c r="O177" s="74" t="s">
        <v>43</v>
      </c>
      <c r="P177" s="70">
        <f t="shared" si="13"/>
        <v>0.93059999999999987</v>
      </c>
    </row>
    <row r="178" spans="1:16">
      <c r="B178" s="72">
        <v>1.5</v>
      </c>
      <c r="C178" s="74" t="s">
        <v>46</v>
      </c>
      <c r="D178" s="70">
        <f t="shared" si="18"/>
        <v>11.627906976744185</v>
      </c>
      <c r="E178" s="110">
        <v>54.36</v>
      </c>
      <c r="F178" s="111">
        <v>3.6700000000000003E-2</v>
      </c>
      <c r="G178" s="107">
        <f t="shared" si="14"/>
        <v>54.396700000000003</v>
      </c>
      <c r="H178" s="72">
        <v>96.73</v>
      </c>
      <c r="I178" s="74" t="s">
        <v>45</v>
      </c>
      <c r="J178" s="71">
        <f t="shared" si="17"/>
        <v>96.73</v>
      </c>
      <c r="K178" s="72">
        <v>2.79</v>
      </c>
      <c r="L178" s="74" t="s">
        <v>45</v>
      </c>
      <c r="M178" s="71">
        <f t="shared" si="16"/>
        <v>2.79</v>
      </c>
      <c r="N178" s="72">
        <v>9512</v>
      </c>
      <c r="O178" s="74" t="s">
        <v>43</v>
      </c>
      <c r="P178" s="70">
        <f t="shared" si="13"/>
        <v>0.95120000000000005</v>
      </c>
    </row>
    <row r="179" spans="1:16">
      <c r="B179" s="108">
        <v>1.6</v>
      </c>
      <c r="C179" s="109" t="s">
        <v>46</v>
      </c>
      <c r="D179" s="70">
        <f t="shared" si="18"/>
        <v>12.403100775193799</v>
      </c>
      <c r="E179" s="110">
        <v>53.06</v>
      </c>
      <c r="F179" s="111">
        <v>3.4689999999999999E-2</v>
      </c>
      <c r="G179" s="107">
        <f t="shared" si="14"/>
        <v>53.09469</v>
      </c>
      <c r="H179" s="72">
        <v>103.62</v>
      </c>
      <c r="I179" s="74" t="s">
        <v>45</v>
      </c>
      <c r="J179" s="71">
        <f t="shared" si="17"/>
        <v>103.62</v>
      </c>
      <c r="K179" s="72">
        <v>2.96</v>
      </c>
      <c r="L179" s="74" t="s">
        <v>45</v>
      </c>
      <c r="M179" s="71">
        <f t="shared" si="16"/>
        <v>2.96</v>
      </c>
      <c r="N179" s="72">
        <v>9722</v>
      </c>
      <c r="O179" s="74" t="s">
        <v>43</v>
      </c>
      <c r="P179" s="70">
        <f t="shared" si="13"/>
        <v>0.97219999999999995</v>
      </c>
    </row>
    <row r="180" spans="1:16">
      <c r="B180" s="108">
        <v>1.7</v>
      </c>
      <c r="C180" s="109" t="s">
        <v>46</v>
      </c>
      <c r="D180" s="70">
        <f t="shared" si="18"/>
        <v>13.178294573643411</v>
      </c>
      <c r="E180" s="110">
        <v>51.81</v>
      </c>
      <c r="F180" s="111">
        <v>3.2890000000000003E-2</v>
      </c>
      <c r="G180" s="107">
        <f t="shared" si="14"/>
        <v>51.842890000000004</v>
      </c>
      <c r="H180" s="72">
        <v>110.68</v>
      </c>
      <c r="I180" s="74" t="s">
        <v>45</v>
      </c>
      <c r="J180" s="71">
        <f t="shared" si="17"/>
        <v>110.68</v>
      </c>
      <c r="K180" s="72">
        <v>3.12</v>
      </c>
      <c r="L180" s="74" t="s">
        <v>45</v>
      </c>
      <c r="M180" s="71">
        <f t="shared" si="16"/>
        <v>3.12</v>
      </c>
      <c r="N180" s="72">
        <v>9936</v>
      </c>
      <c r="O180" s="74" t="s">
        <v>43</v>
      </c>
      <c r="P180" s="70">
        <f t="shared" si="13"/>
        <v>0.99360000000000004</v>
      </c>
    </row>
    <row r="181" spans="1:16">
      <c r="B181" s="108">
        <v>1.8</v>
      </c>
      <c r="C181" s="109" t="s">
        <v>46</v>
      </c>
      <c r="D181" s="70">
        <f t="shared" si="18"/>
        <v>13.953488372093023</v>
      </c>
      <c r="E181" s="110">
        <v>50.62</v>
      </c>
      <c r="F181" s="111">
        <v>3.1289999999999998E-2</v>
      </c>
      <c r="G181" s="107">
        <f t="shared" si="14"/>
        <v>50.651289999999996</v>
      </c>
      <c r="H181" s="72">
        <v>117.9</v>
      </c>
      <c r="I181" s="74" t="s">
        <v>45</v>
      </c>
      <c r="J181" s="71">
        <f t="shared" si="17"/>
        <v>117.9</v>
      </c>
      <c r="K181" s="72">
        <v>3.29</v>
      </c>
      <c r="L181" s="74" t="s">
        <v>45</v>
      </c>
      <c r="M181" s="71">
        <f t="shared" si="16"/>
        <v>3.29</v>
      </c>
      <c r="N181" s="72">
        <v>1.02</v>
      </c>
      <c r="O181" s="73" t="s">
        <v>45</v>
      </c>
      <c r="P181" s="71">
        <f t="shared" ref="P181:P228" si="19">N181</f>
        <v>1.02</v>
      </c>
    </row>
    <row r="182" spans="1:16">
      <c r="B182" s="108">
        <v>2</v>
      </c>
      <c r="C182" s="109" t="s">
        <v>46</v>
      </c>
      <c r="D182" s="70">
        <f t="shared" si="18"/>
        <v>15.503875968992247</v>
      </c>
      <c r="E182" s="110">
        <v>48.39</v>
      </c>
      <c r="F182" s="111">
        <v>2.852E-2</v>
      </c>
      <c r="G182" s="107">
        <f t="shared" si="14"/>
        <v>48.418520000000001</v>
      </c>
      <c r="H182" s="72">
        <v>132.85</v>
      </c>
      <c r="I182" s="74" t="s">
        <v>45</v>
      </c>
      <c r="J182" s="71">
        <f t="shared" si="17"/>
        <v>132.85</v>
      </c>
      <c r="K182" s="72">
        <v>3.91</v>
      </c>
      <c r="L182" s="74" t="s">
        <v>45</v>
      </c>
      <c r="M182" s="71">
        <f t="shared" si="16"/>
        <v>3.91</v>
      </c>
      <c r="N182" s="72">
        <v>1.06</v>
      </c>
      <c r="O182" s="74" t="s">
        <v>45</v>
      </c>
      <c r="P182" s="71">
        <f t="shared" si="19"/>
        <v>1.06</v>
      </c>
    </row>
    <row r="183" spans="1:16">
      <c r="B183" s="108">
        <v>2.25</v>
      </c>
      <c r="C183" s="109" t="s">
        <v>46</v>
      </c>
      <c r="D183" s="70">
        <f t="shared" si="18"/>
        <v>17.441860465116278</v>
      </c>
      <c r="E183" s="110">
        <v>45.85</v>
      </c>
      <c r="F183" s="111">
        <v>2.572E-2</v>
      </c>
      <c r="G183" s="107">
        <f t="shared" si="14"/>
        <v>45.875720000000001</v>
      </c>
      <c r="H183" s="72">
        <v>152.49</v>
      </c>
      <c r="I183" s="74" t="s">
        <v>45</v>
      </c>
      <c r="J183" s="71">
        <f t="shared" si="17"/>
        <v>152.49</v>
      </c>
      <c r="K183" s="72">
        <v>4.8</v>
      </c>
      <c r="L183" s="74" t="s">
        <v>45</v>
      </c>
      <c r="M183" s="71">
        <f t="shared" si="16"/>
        <v>4.8</v>
      </c>
      <c r="N183" s="72">
        <v>1.1200000000000001</v>
      </c>
      <c r="O183" s="74" t="s">
        <v>45</v>
      </c>
      <c r="P183" s="71">
        <f t="shared" si="19"/>
        <v>1.1200000000000001</v>
      </c>
    </row>
    <row r="184" spans="1:16">
      <c r="B184" s="108">
        <v>2.5</v>
      </c>
      <c r="C184" s="109" t="s">
        <v>46</v>
      </c>
      <c r="D184" s="70">
        <f t="shared" si="18"/>
        <v>19.379844961240309</v>
      </c>
      <c r="E184" s="110">
        <v>43.57</v>
      </c>
      <c r="F184" s="111">
        <v>2.3439999999999999E-2</v>
      </c>
      <c r="G184" s="107">
        <f t="shared" si="14"/>
        <v>43.593440000000001</v>
      </c>
      <c r="H184" s="72">
        <v>173.19</v>
      </c>
      <c r="I184" s="74" t="s">
        <v>45</v>
      </c>
      <c r="J184" s="71">
        <f t="shared" si="17"/>
        <v>173.19</v>
      </c>
      <c r="K184" s="72">
        <v>5.62</v>
      </c>
      <c r="L184" s="74" t="s">
        <v>45</v>
      </c>
      <c r="M184" s="71">
        <f t="shared" si="16"/>
        <v>5.62</v>
      </c>
      <c r="N184" s="72">
        <v>1.18</v>
      </c>
      <c r="O184" s="74" t="s">
        <v>45</v>
      </c>
      <c r="P184" s="71">
        <f t="shared" si="19"/>
        <v>1.18</v>
      </c>
    </row>
    <row r="185" spans="1:16">
      <c r="B185" s="108">
        <v>2.75</v>
      </c>
      <c r="C185" s="109" t="s">
        <v>46</v>
      </c>
      <c r="D185" s="70">
        <f t="shared" si="18"/>
        <v>21.31782945736434</v>
      </c>
      <c r="E185" s="110">
        <v>41.49</v>
      </c>
      <c r="F185" s="111">
        <v>2.154E-2</v>
      </c>
      <c r="G185" s="107">
        <f t="shared" si="14"/>
        <v>41.511540000000004</v>
      </c>
      <c r="H185" s="72">
        <v>194.94</v>
      </c>
      <c r="I185" s="74" t="s">
        <v>45</v>
      </c>
      <c r="J185" s="71">
        <f t="shared" si="17"/>
        <v>194.94</v>
      </c>
      <c r="K185" s="72">
        <v>6.41</v>
      </c>
      <c r="L185" s="74" t="s">
        <v>45</v>
      </c>
      <c r="M185" s="71">
        <f t="shared" si="16"/>
        <v>6.41</v>
      </c>
      <c r="N185" s="72">
        <v>1.25</v>
      </c>
      <c r="O185" s="74" t="s">
        <v>45</v>
      </c>
      <c r="P185" s="71">
        <f t="shared" si="19"/>
        <v>1.25</v>
      </c>
    </row>
    <row r="186" spans="1:16">
      <c r="B186" s="108">
        <v>3</v>
      </c>
      <c r="C186" s="109" t="s">
        <v>46</v>
      </c>
      <c r="D186" s="70">
        <f t="shared" si="18"/>
        <v>23.255813953488371</v>
      </c>
      <c r="E186" s="110">
        <v>39.61</v>
      </c>
      <c r="F186" s="111">
        <v>1.9949999999999999E-2</v>
      </c>
      <c r="G186" s="107">
        <f t="shared" si="14"/>
        <v>39.629950000000001</v>
      </c>
      <c r="H186" s="72">
        <v>217.76</v>
      </c>
      <c r="I186" s="74" t="s">
        <v>45</v>
      </c>
      <c r="J186" s="71">
        <f t="shared" si="17"/>
        <v>217.76</v>
      </c>
      <c r="K186" s="72">
        <v>7.18</v>
      </c>
      <c r="L186" s="74" t="s">
        <v>45</v>
      </c>
      <c r="M186" s="71">
        <f t="shared" si="16"/>
        <v>7.18</v>
      </c>
      <c r="N186" s="72">
        <v>1.32</v>
      </c>
      <c r="O186" s="74" t="s">
        <v>45</v>
      </c>
      <c r="P186" s="71">
        <f t="shared" si="19"/>
        <v>1.32</v>
      </c>
    </row>
    <row r="187" spans="1:16">
      <c r="B187" s="108">
        <v>3.25</v>
      </c>
      <c r="C187" s="109" t="s">
        <v>46</v>
      </c>
      <c r="D187" s="70">
        <f t="shared" si="18"/>
        <v>25.193798449612402</v>
      </c>
      <c r="E187" s="110">
        <v>37.89</v>
      </c>
      <c r="F187" s="111">
        <v>1.8589999999999999E-2</v>
      </c>
      <c r="G187" s="107">
        <f t="shared" si="14"/>
        <v>37.908590000000004</v>
      </c>
      <c r="H187" s="72">
        <v>241.64</v>
      </c>
      <c r="I187" s="74" t="s">
        <v>45</v>
      </c>
      <c r="J187" s="71">
        <f t="shared" si="17"/>
        <v>241.64</v>
      </c>
      <c r="K187" s="72">
        <v>7.94</v>
      </c>
      <c r="L187" s="74" t="s">
        <v>45</v>
      </c>
      <c r="M187" s="71">
        <f t="shared" si="16"/>
        <v>7.94</v>
      </c>
      <c r="N187" s="72">
        <v>1.39</v>
      </c>
      <c r="O187" s="74" t="s">
        <v>45</v>
      </c>
      <c r="P187" s="71">
        <f t="shared" si="19"/>
        <v>1.39</v>
      </c>
    </row>
    <row r="188" spans="1:16">
      <c r="B188" s="108">
        <v>3.5</v>
      </c>
      <c r="C188" s="109" t="s">
        <v>46</v>
      </c>
      <c r="D188" s="70">
        <f t="shared" si="18"/>
        <v>27.131782945736433</v>
      </c>
      <c r="E188" s="110">
        <v>36.32</v>
      </c>
      <c r="F188" s="111">
        <v>1.7399999999999999E-2</v>
      </c>
      <c r="G188" s="107">
        <f t="shared" si="14"/>
        <v>36.337400000000002</v>
      </c>
      <c r="H188" s="72">
        <v>266.57</v>
      </c>
      <c r="I188" s="74" t="s">
        <v>45</v>
      </c>
      <c r="J188" s="71">
        <f t="shared" si="17"/>
        <v>266.57</v>
      </c>
      <c r="K188" s="72">
        <v>8.69</v>
      </c>
      <c r="L188" s="74" t="s">
        <v>45</v>
      </c>
      <c r="M188" s="71">
        <f t="shared" si="16"/>
        <v>8.69</v>
      </c>
      <c r="N188" s="72">
        <v>1.46</v>
      </c>
      <c r="O188" s="74" t="s">
        <v>45</v>
      </c>
      <c r="P188" s="71">
        <f t="shared" si="19"/>
        <v>1.46</v>
      </c>
    </row>
    <row r="189" spans="1:16">
      <c r="B189" s="108">
        <v>3.75</v>
      </c>
      <c r="C189" s="109" t="s">
        <v>46</v>
      </c>
      <c r="D189" s="70">
        <f t="shared" si="18"/>
        <v>29.069767441860463</v>
      </c>
      <c r="E189" s="110">
        <v>34.89</v>
      </c>
      <c r="F189" s="111">
        <v>1.6369999999999999E-2</v>
      </c>
      <c r="G189" s="107">
        <f t="shared" si="14"/>
        <v>34.906370000000003</v>
      </c>
      <c r="H189" s="72">
        <v>292.56</v>
      </c>
      <c r="I189" s="74" t="s">
        <v>45</v>
      </c>
      <c r="J189" s="71">
        <f t="shared" si="17"/>
        <v>292.56</v>
      </c>
      <c r="K189" s="72">
        <v>9.44</v>
      </c>
      <c r="L189" s="74" t="s">
        <v>45</v>
      </c>
      <c r="M189" s="71">
        <f t="shared" si="16"/>
        <v>9.44</v>
      </c>
      <c r="N189" s="72">
        <v>1.54</v>
      </c>
      <c r="O189" s="74" t="s">
        <v>45</v>
      </c>
      <c r="P189" s="71">
        <f t="shared" si="19"/>
        <v>1.54</v>
      </c>
    </row>
    <row r="190" spans="1:16">
      <c r="B190" s="108">
        <v>4</v>
      </c>
      <c r="C190" s="109" t="s">
        <v>46</v>
      </c>
      <c r="D190" s="70">
        <f t="shared" si="18"/>
        <v>31.007751937984494</v>
      </c>
      <c r="E190" s="110">
        <v>33.590000000000003</v>
      </c>
      <c r="F190" s="111">
        <v>1.546E-2</v>
      </c>
      <c r="G190" s="107">
        <f t="shared" si="14"/>
        <v>33.605460000000001</v>
      </c>
      <c r="H190" s="72">
        <v>319.58999999999997</v>
      </c>
      <c r="I190" s="74" t="s">
        <v>45</v>
      </c>
      <c r="J190" s="71">
        <f t="shared" si="17"/>
        <v>319.58999999999997</v>
      </c>
      <c r="K190" s="72">
        <v>10.18</v>
      </c>
      <c r="L190" s="74" t="s">
        <v>45</v>
      </c>
      <c r="M190" s="71">
        <f t="shared" si="16"/>
        <v>10.18</v>
      </c>
      <c r="N190" s="72">
        <v>1.63</v>
      </c>
      <c r="O190" s="74" t="s">
        <v>45</v>
      </c>
      <c r="P190" s="71">
        <f t="shared" si="19"/>
        <v>1.63</v>
      </c>
    </row>
    <row r="191" spans="1:16">
      <c r="B191" s="108">
        <v>4.5</v>
      </c>
      <c r="C191" s="109" t="s">
        <v>46</v>
      </c>
      <c r="D191" s="70">
        <f t="shared" si="18"/>
        <v>34.883720930232556</v>
      </c>
      <c r="E191" s="110">
        <v>31.3</v>
      </c>
      <c r="F191" s="111">
        <v>1.392E-2</v>
      </c>
      <c r="G191" s="107">
        <f t="shared" si="14"/>
        <v>31.31392</v>
      </c>
      <c r="H191" s="72">
        <v>376.66</v>
      </c>
      <c r="I191" s="74" t="s">
        <v>45</v>
      </c>
      <c r="J191" s="71">
        <f t="shared" si="17"/>
        <v>376.66</v>
      </c>
      <c r="K191" s="72">
        <v>13</v>
      </c>
      <c r="L191" s="74" t="s">
        <v>45</v>
      </c>
      <c r="M191" s="71">
        <f t="shared" si="16"/>
        <v>13</v>
      </c>
      <c r="N191" s="72">
        <v>1.8</v>
      </c>
      <c r="O191" s="74" t="s">
        <v>45</v>
      </c>
      <c r="P191" s="71">
        <f t="shared" si="19"/>
        <v>1.8</v>
      </c>
    </row>
    <row r="192" spans="1:16">
      <c r="B192" s="108">
        <v>5</v>
      </c>
      <c r="C192" s="109" t="s">
        <v>46</v>
      </c>
      <c r="D192" s="70">
        <f t="shared" si="18"/>
        <v>38.759689922480618</v>
      </c>
      <c r="E192" s="110">
        <v>29.34</v>
      </c>
      <c r="F192" s="111">
        <v>1.268E-2</v>
      </c>
      <c r="G192" s="107">
        <f t="shared" si="14"/>
        <v>29.352679999999999</v>
      </c>
      <c r="H192" s="72">
        <v>437.72</v>
      </c>
      <c r="I192" s="74" t="s">
        <v>45</v>
      </c>
      <c r="J192" s="71">
        <f t="shared" si="17"/>
        <v>437.72</v>
      </c>
      <c r="K192" s="72">
        <v>15.61</v>
      </c>
      <c r="L192" s="74" t="s">
        <v>45</v>
      </c>
      <c r="M192" s="71">
        <f t="shared" si="16"/>
        <v>15.61</v>
      </c>
      <c r="N192" s="72">
        <v>1.99</v>
      </c>
      <c r="O192" s="74" t="s">
        <v>45</v>
      </c>
      <c r="P192" s="71">
        <f t="shared" si="19"/>
        <v>1.99</v>
      </c>
    </row>
    <row r="193" spans="2:16">
      <c r="B193" s="108">
        <v>5.5</v>
      </c>
      <c r="C193" s="109" t="s">
        <v>46</v>
      </c>
      <c r="D193" s="70">
        <f t="shared" si="18"/>
        <v>42.63565891472868</v>
      </c>
      <c r="E193" s="110">
        <v>27.64</v>
      </c>
      <c r="F193" s="111">
        <v>1.1639999999999999E-2</v>
      </c>
      <c r="G193" s="107">
        <f t="shared" si="14"/>
        <v>27.65164</v>
      </c>
      <c r="H193" s="72">
        <v>502.7</v>
      </c>
      <c r="I193" s="74" t="s">
        <v>45</v>
      </c>
      <c r="J193" s="71">
        <f t="shared" si="17"/>
        <v>502.7</v>
      </c>
      <c r="K193" s="72">
        <v>18.12</v>
      </c>
      <c r="L193" s="74" t="s">
        <v>45</v>
      </c>
      <c r="M193" s="71">
        <f t="shared" si="16"/>
        <v>18.12</v>
      </c>
      <c r="N193" s="72">
        <v>2.19</v>
      </c>
      <c r="O193" s="74" t="s">
        <v>45</v>
      </c>
      <c r="P193" s="71">
        <f t="shared" si="19"/>
        <v>2.19</v>
      </c>
    </row>
    <row r="194" spans="2:16">
      <c r="B194" s="108">
        <v>6</v>
      </c>
      <c r="C194" s="109" t="s">
        <v>46</v>
      </c>
      <c r="D194" s="70">
        <f t="shared" si="18"/>
        <v>46.511627906976742</v>
      </c>
      <c r="E194" s="110">
        <v>26.15</v>
      </c>
      <c r="F194" s="111">
        <v>1.077E-2</v>
      </c>
      <c r="G194" s="107">
        <f t="shared" si="14"/>
        <v>26.160769999999999</v>
      </c>
      <c r="H194" s="72">
        <v>571.53</v>
      </c>
      <c r="I194" s="74" t="s">
        <v>45</v>
      </c>
      <c r="J194" s="71">
        <f t="shared" si="17"/>
        <v>571.53</v>
      </c>
      <c r="K194" s="72">
        <v>20.57</v>
      </c>
      <c r="L194" s="74" t="s">
        <v>45</v>
      </c>
      <c r="M194" s="71">
        <f t="shared" si="16"/>
        <v>20.57</v>
      </c>
      <c r="N194" s="72">
        <v>2.4</v>
      </c>
      <c r="O194" s="74" t="s">
        <v>45</v>
      </c>
      <c r="P194" s="71">
        <f t="shared" si="19"/>
        <v>2.4</v>
      </c>
    </row>
    <row r="195" spans="2:16">
      <c r="B195" s="108">
        <v>6.5</v>
      </c>
      <c r="C195" s="109" t="s">
        <v>46</v>
      </c>
      <c r="D195" s="70">
        <f t="shared" si="18"/>
        <v>50.387596899224803</v>
      </c>
      <c r="E195" s="110">
        <v>24.84</v>
      </c>
      <c r="F195" s="111">
        <v>1.0030000000000001E-2</v>
      </c>
      <c r="G195" s="107">
        <f t="shared" si="14"/>
        <v>24.85003</v>
      </c>
      <c r="H195" s="72">
        <v>644.13</v>
      </c>
      <c r="I195" s="74" t="s">
        <v>45</v>
      </c>
      <c r="J195" s="71">
        <f t="shared" si="17"/>
        <v>644.13</v>
      </c>
      <c r="K195" s="72">
        <v>23</v>
      </c>
      <c r="L195" s="74" t="s">
        <v>45</v>
      </c>
      <c r="M195" s="71">
        <f t="shared" si="16"/>
        <v>23</v>
      </c>
      <c r="N195" s="72">
        <v>2.62</v>
      </c>
      <c r="O195" s="74" t="s">
        <v>45</v>
      </c>
      <c r="P195" s="71">
        <f t="shared" si="19"/>
        <v>2.62</v>
      </c>
    </row>
    <row r="196" spans="2:16">
      <c r="B196" s="108">
        <v>7</v>
      </c>
      <c r="C196" s="109" t="s">
        <v>46</v>
      </c>
      <c r="D196" s="70">
        <f t="shared" si="18"/>
        <v>54.263565891472865</v>
      </c>
      <c r="E196" s="110">
        <v>23.67</v>
      </c>
      <c r="F196" s="111">
        <v>9.3860000000000002E-3</v>
      </c>
      <c r="G196" s="107">
        <f t="shared" si="14"/>
        <v>23.679386000000001</v>
      </c>
      <c r="H196" s="72">
        <v>720.44</v>
      </c>
      <c r="I196" s="74" t="s">
        <v>45</v>
      </c>
      <c r="J196" s="71">
        <f t="shared" si="17"/>
        <v>720.44</v>
      </c>
      <c r="K196" s="72">
        <v>25.41</v>
      </c>
      <c r="L196" s="74" t="s">
        <v>45</v>
      </c>
      <c r="M196" s="71">
        <f t="shared" si="16"/>
        <v>25.41</v>
      </c>
      <c r="N196" s="72">
        <v>2.86</v>
      </c>
      <c r="O196" s="74" t="s">
        <v>45</v>
      </c>
      <c r="P196" s="71">
        <f t="shared" si="19"/>
        <v>2.86</v>
      </c>
    </row>
    <row r="197" spans="2:16">
      <c r="B197" s="108">
        <v>8</v>
      </c>
      <c r="C197" s="109" t="s">
        <v>46</v>
      </c>
      <c r="D197" s="70">
        <f t="shared" si="18"/>
        <v>62.015503875968989</v>
      </c>
      <c r="E197" s="110">
        <v>21.69</v>
      </c>
      <c r="F197" s="111">
        <v>8.3269999999999993E-3</v>
      </c>
      <c r="G197" s="107">
        <f t="shared" si="14"/>
        <v>21.698327000000003</v>
      </c>
      <c r="H197" s="72">
        <v>883.8</v>
      </c>
      <c r="I197" s="74" t="s">
        <v>45</v>
      </c>
      <c r="J197" s="71">
        <f t="shared" si="17"/>
        <v>883.8</v>
      </c>
      <c r="K197" s="72">
        <v>34.35</v>
      </c>
      <c r="L197" s="74" t="s">
        <v>45</v>
      </c>
      <c r="M197" s="71">
        <f t="shared" si="16"/>
        <v>34.35</v>
      </c>
      <c r="N197" s="72">
        <v>3.36</v>
      </c>
      <c r="O197" s="74" t="s">
        <v>45</v>
      </c>
      <c r="P197" s="71">
        <f t="shared" si="19"/>
        <v>3.36</v>
      </c>
    </row>
    <row r="198" spans="2:16">
      <c r="B198" s="108">
        <v>9</v>
      </c>
      <c r="C198" s="109" t="s">
        <v>46</v>
      </c>
      <c r="D198" s="70">
        <f t="shared" si="18"/>
        <v>69.767441860465112</v>
      </c>
      <c r="E198" s="110">
        <v>20.059999999999999</v>
      </c>
      <c r="F198" s="111">
        <v>7.4920000000000004E-3</v>
      </c>
      <c r="G198" s="107">
        <f t="shared" si="14"/>
        <v>20.067491999999998</v>
      </c>
      <c r="H198" s="72">
        <v>1.06</v>
      </c>
      <c r="I198" s="73" t="s">
        <v>12</v>
      </c>
      <c r="J198" s="75">
        <f t="shared" ref="J198:J228" si="20">H198*1000</f>
        <v>1060</v>
      </c>
      <c r="K198" s="72">
        <v>42.56</v>
      </c>
      <c r="L198" s="74" t="s">
        <v>45</v>
      </c>
      <c r="M198" s="71">
        <f t="shared" si="16"/>
        <v>42.56</v>
      </c>
      <c r="N198" s="72">
        <v>3.89</v>
      </c>
      <c r="O198" s="74" t="s">
        <v>45</v>
      </c>
      <c r="P198" s="71">
        <f t="shared" si="19"/>
        <v>3.89</v>
      </c>
    </row>
    <row r="199" spans="2:16">
      <c r="B199" s="108">
        <v>10</v>
      </c>
      <c r="C199" s="109" t="s">
        <v>46</v>
      </c>
      <c r="D199" s="70">
        <f t="shared" si="18"/>
        <v>77.519379844961236</v>
      </c>
      <c r="E199" s="110">
        <v>18.71</v>
      </c>
      <c r="F199" s="111">
        <v>6.816E-3</v>
      </c>
      <c r="G199" s="107">
        <f t="shared" si="14"/>
        <v>18.716816000000001</v>
      </c>
      <c r="H199" s="72">
        <v>1.25</v>
      </c>
      <c r="I199" s="74" t="s">
        <v>12</v>
      </c>
      <c r="J199" s="75">
        <f t="shared" si="20"/>
        <v>1250</v>
      </c>
      <c r="K199" s="72">
        <v>50.42</v>
      </c>
      <c r="L199" s="74" t="s">
        <v>45</v>
      </c>
      <c r="M199" s="71">
        <f t="shared" si="16"/>
        <v>50.42</v>
      </c>
      <c r="N199" s="72">
        <v>4.47</v>
      </c>
      <c r="O199" s="74" t="s">
        <v>45</v>
      </c>
      <c r="P199" s="71">
        <f t="shared" si="19"/>
        <v>4.47</v>
      </c>
    </row>
    <row r="200" spans="2:16">
      <c r="B200" s="108">
        <v>11</v>
      </c>
      <c r="C200" s="109" t="s">
        <v>46</v>
      </c>
      <c r="D200" s="70">
        <f t="shared" si="18"/>
        <v>85.271317829457359</v>
      </c>
      <c r="E200" s="110">
        <v>17.559999999999999</v>
      </c>
      <c r="F200" s="111">
        <v>6.2560000000000003E-3</v>
      </c>
      <c r="G200" s="107">
        <f t="shared" si="14"/>
        <v>17.566255999999999</v>
      </c>
      <c r="H200" s="72">
        <v>1.46</v>
      </c>
      <c r="I200" s="74" t="s">
        <v>12</v>
      </c>
      <c r="J200" s="75">
        <f t="shared" si="20"/>
        <v>1460</v>
      </c>
      <c r="K200" s="72">
        <v>58.12</v>
      </c>
      <c r="L200" s="74" t="s">
        <v>45</v>
      </c>
      <c r="M200" s="71">
        <f t="shared" si="16"/>
        <v>58.12</v>
      </c>
      <c r="N200" s="72">
        <v>5.08</v>
      </c>
      <c r="O200" s="74" t="s">
        <v>45</v>
      </c>
      <c r="P200" s="71">
        <f t="shared" si="19"/>
        <v>5.08</v>
      </c>
    </row>
    <row r="201" spans="2:16">
      <c r="B201" s="108">
        <v>12</v>
      </c>
      <c r="C201" s="109" t="s">
        <v>46</v>
      </c>
      <c r="D201" s="70">
        <f t="shared" si="18"/>
        <v>93.023255813953483</v>
      </c>
      <c r="E201" s="110">
        <v>16.57</v>
      </c>
      <c r="F201" s="111">
        <v>5.7840000000000001E-3</v>
      </c>
      <c r="G201" s="107">
        <f t="shared" si="14"/>
        <v>16.575783999999999</v>
      </c>
      <c r="H201" s="72">
        <v>1.67</v>
      </c>
      <c r="I201" s="74" t="s">
        <v>12</v>
      </c>
      <c r="J201" s="75">
        <f t="shared" si="20"/>
        <v>1670</v>
      </c>
      <c r="K201" s="72">
        <v>65.739999999999995</v>
      </c>
      <c r="L201" s="74" t="s">
        <v>45</v>
      </c>
      <c r="M201" s="71">
        <f t="shared" si="16"/>
        <v>65.739999999999995</v>
      </c>
      <c r="N201" s="72">
        <v>5.73</v>
      </c>
      <c r="O201" s="74" t="s">
        <v>45</v>
      </c>
      <c r="P201" s="71">
        <f t="shared" si="19"/>
        <v>5.73</v>
      </c>
    </row>
    <row r="202" spans="2:16">
      <c r="B202" s="108">
        <v>13</v>
      </c>
      <c r="C202" s="109" t="s">
        <v>46</v>
      </c>
      <c r="D202" s="70">
        <f t="shared" si="18"/>
        <v>100.77519379844961</v>
      </c>
      <c r="E202" s="110">
        <v>15.71</v>
      </c>
      <c r="F202" s="111">
        <v>5.3819999999999996E-3</v>
      </c>
      <c r="G202" s="107">
        <f t="shared" si="14"/>
        <v>15.715382000000002</v>
      </c>
      <c r="H202" s="72">
        <v>1.9</v>
      </c>
      <c r="I202" s="74" t="s">
        <v>12</v>
      </c>
      <c r="J202" s="75">
        <f t="shared" si="20"/>
        <v>1900</v>
      </c>
      <c r="K202" s="72">
        <v>73.31</v>
      </c>
      <c r="L202" s="74" t="s">
        <v>45</v>
      </c>
      <c r="M202" s="71">
        <f t="shared" si="16"/>
        <v>73.31</v>
      </c>
      <c r="N202" s="72">
        <v>6.41</v>
      </c>
      <c r="O202" s="74" t="s">
        <v>45</v>
      </c>
      <c r="P202" s="71">
        <f t="shared" si="19"/>
        <v>6.41</v>
      </c>
    </row>
    <row r="203" spans="2:16">
      <c r="B203" s="108">
        <v>14</v>
      </c>
      <c r="C203" s="109" t="s">
        <v>46</v>
      </c>
      <c r="D203" s="70">
        <f t="shared" si="18"/>
        <v>108.52713178294573</v>
      </c>
      <c r="E203" s="110">
        <v>14.96</v>
      </c>
      <c r="F203" s="111">
        <v>5.0340000000000003E-3</v>
      </c>
      <c r="G203" s="107">
        <f t="shared" si="14"/>
        <v>14.965034000000001</v>
      </c>
      <c r="H203" s="72">
        <v>2.14</v>
      </c>
      <c r="I203" s="74" t="s">
        <v>12</v>
      </c>
      <c r="J203" s="75">
        <f t="shared" si="20"/>
        <v>2140</v>
      </c>
      <c r="K203" s="72">
        <v>80.88</v>
      </c>
      <c r="L203" s="74" t="s">
        <v>45</v>
      </c>
      <c r="M203" s="71">
        <f t="shared" si="16"/>
        <v>80.88</v>
      </c>
      <c r="N203" s="72">
        <v>7.12</v>
      </c>
      <c r="O203" s="74" t="s">
        <v>45</v>
      </c>
      <c r="P203" s="71">
        <f t="shared" si="19"/>
        <v>7.12</v>
      </c>
    </row>
    <row r="204" spans="2:16">
      <c r="B204" s="108">
        <v>15</v>
      </c>
      <c r="C204" s="109" t="s">
        <v>46</v>
      </c>
      <c r="D204" s="70">
        <f t="shared" si="18"/>
        <v>116.27906976744185</v>
      </c>
      <c r="E204" s="110">
        <v>14.3</v>
      </c>
      <c r="F204" s="111">
        <v>4.7299999999999998E-3</v>
      </c>
      <c r="G204" s="107">
        <f t="shared" si="14"/>
        <v>14.304730000000001</v>
      </c>
      <c r="H204" s="72">
        <v>2.4</v>
      </c>
      <c r="I204" s="74" t="s">
        <v>12</v>
      </c>
      <c r="J204" s="75">
        <f t="shared" si="20"/>
        <v>2400</v>
      </c>
      <c r="K204" s="72">
        <v>88.45</v>
      </c>
      <c r="L204" s="74" t="s">
        <v>45</v>
      </c>
      <c r="M204" s="71">
        <f t="shared" si="16"/>
        <v>88.45</v>
      </c>
      <c r="N204" s="72">
        <v>7.85</v>
      </c>
      <c r="O204" s="74" t="s">
        <v>45</v>
      </c>
      <c r="P204" s="71">
        <f t="shared" si="19"/>
        <v>7.85</v>
      </c>
    </row>
    <row r="205" spans="2:16">
      <c r="B205" s="108">
        <v>16</v>
      </c>
      <c r="C205" s="109" t="s">
        <v>46</v>
      </c>
      <c r="D205" s="70">
        <f t="shared" si="18"/>
        <v>124.03100775193798</v>
      </c>
      <c r="E205" s="110">
        <v>13.71</v>
      </c>
      <c r="F205" s="111">
        <v>4.4619999999999998E-3</v>
      </c>
      <c r="G205" s="107">
        <f t="shared" si="14"/>
        <v>13.714462000000001</v>
      </c>
      <c r="H205" s="72">
        <v>2.66</v>
      </c>
      <c r="I205" s="74" t="s">
        <v>12</v>
      </c>
      <c r="J205" s="75">
        <f t="shared" si="20"/>
        <v>2660</v>
      </c>
      <c r="K205" s="72">
        <v>96.03</v>
      </c>
      <c r="L205" s="74" t="s">
        <v>45</v>
      </c>
      <c r="M205" s="71">
        <f t="shared" si="16"/>
        <v>96.03</v>
      </c>
      <c r="N205" s="72">
        <v>8.6199999999999992</v>
      </c>
      <c r="O205" s="74" t="s">
        <v>45</v>
      </c>
      <c r="P205" s="71">
        <f t="shared" si="19"/>
        <v>8.6199999999999992</v>
      </c>
    </row>
    <row r="206" spans="2:16">
      <c r="B206" s="108">
        <v>17</v>
      </c>
      <c r="C206" s="109" t="s">
        <v>46</v>
      </c>
      <c r="D206" s="70">
        <f t="shared" si="18"/>
        <v>131.7829457364341</v>
      </c>
      <c r="E206" s="110">
        <v>13.19</v>
      </c>
      <c r="F206" s="111">
        <v>4.2240000000000003E-3</v>
      </c>
      <c r="G206" s="107">
        <f t="shared" si="14"/>
        <v>13.194224</v>
      </c>
      <c r="H206" s="72">
        <v>2.94</v>
      </c>
      <c r="I206" s="74" t="s">
        <v>12</v>
      </c>
      <c r="J206" s="75">
        <f t="shared" si="20"/>
        <v>2940</v>
      </c>
      <c r="K206" s="72">
        <v>103.64</v>
      </c>
      <c r="L206" s="74" t="s">
        <v>45</v>
      </c>
      <c r="M206" s="71">
        <f t="shared" si="16"/>
        <v>103.64</v>
      </c>
      <c r="N206" s="72">
        <v>9.41</v>
      </c>
      <c r="O206" s="74" t="s">
        <v>45</v>
      </c>
      <c r="P206" s="71">
        <f t="shared" si="19"/>
        <v>9.41</v>
      </c>
    </row>
    <row r="207" spans="2:16">
      <c r="B207" s="108">
        <v>18</v>
      </c>
      <c r="C207" s="109" t="s">
        <v>46</v>
      </c>
      <c r="D207" s="70">
        <f t="shared" si="18"/>
        <v>139.53488372093022</v>
      </c>
      <c r="E207" s="110">
        <v>12.71</v>
      </c>
      <c r="F207" s="111">
        <v>4.0109999999999998E-3</v>
      </c>
      <c r="G207" s="107">
        <f t="shared" si="14"/>
        <v>12.714011000000001</v>
      </c>
      <c r="H207" s="72">
        <v>3.22</v>
      </c>
      <c r="I207" s="74" t="s">
        <v>12</v>
      </c>
      <c r="J207" s="75">
        <f t="shared" si="20"/>
        <v>3220</v>
      </c>
      <c r="K207" s="72">
        <v>111.26</v>
      </c>
      <c r="L207" s="74" t="s">
        <v>45</v>
      </c>
      <c r="M207" s="71">
        <f t="shared" si="16"/>
        <v>111.26</v>
      </c>
      <c r="N207" s="72">
        <v>10.23</v>
      </c>
      <c r="O207" s="74" t="s">
        <v>45</v>
      </c>
      <c r="P207" s="71">
        <f t="shared" si="19"/>
        <v>10.23</v>
      </c>
    </row>
    <row r="208" spans="2:16">
      <c r="B208" s="108">
        <v>20</v>
      </c>
      <c r="C208" s="109" t="s">
        <v>46</v>
      </c>
      <c r="D208" s="70">
        <f t="shared" si="18"/>
        <v>155.03875968992247</v>
      </c>
      <c r="E208" s="110">
        <v>11.89</v>
      </c>
      <c r="F208" s="111">
        <v>3.6470000000000001E-3</v>
      </c>
      <c r="G208" s="107">
        <f t="shared" si="14"/>
        <v>11.893647000000001</v>
      </c>
      <c r="H208" s="72">
        <v>3.82</v>
      </c>
      <c r="I208" s="74" t="s">
        <v>12</v>
      </c>
      <c r="J208" s="75">
        <f t="shared" si="20"/>
        <v>3820</v>
      </c>
      <c r="K208" s="72">
        <v>140.15</v>
      </c>
      <c r="L208" s="74" t="s">
        <v>45</v>
      </c>
      <c r="M208" s="71">
        <f t="shared" si="16"/>
        <v>140.15</v>
      </c>
      <c r="N208" s="72">
        <v>11.94</v>
      </c>
      <c r="O208" s="74" t="s">
        <v>45</v>
      </c>
      <c r="P208" s="71">
        <f t="shared" si="19"/>
        <v>11.94</v>
      </c>
    </row>
    <row r="209" spans="2:16">
      <c r="B209" s="108">
        <v>22.5</v>
      </c>
      <c r="C209" s="109" t="s">
        <v>46</v>
      </c>
      <c r="D209" s="70">
        <f t="shared" si="18"/>
        <v>174.41860465116278</v>
      </c>
      <c r="E209" s="110">
        <v>11.04</v>
      </c>
      <c r="F209" s="111">
        <v>3.277E-3</v>
      </c>
      <c r="G209" s="107">
        <f t="shared" si="14"/>
        <v>11.043277</v>
      </c>
      <c r="H209" s="72">
        <v>4.63</v>
      </c>
      <c r="I209" s="74" t="s">
        <v>12</v>
      </c>
      <c r="J209" s="75">
        <f t="shared" si="20"/>
        <v>4630</v>
      </c>
      <c r="K209" s="72">
        <v>180.86</v>
      </c>
      <c r="L209" s="74" t="s">
        <v>45</v>
      </c>
      <c r="M209" s="71">
        <f t="shared" si="16"/>
        <v>180.86</v>
      </c>
      <c r="N209" s="72">
        <v>14.21</v>
      </c>
      <c r="O209" s="74" t="s">
        <v>45</v>
      </c>
      <c r="P209" s="71">
        <f t="shared" si="19"/>
        <v>14.21</v>
      </c>
    </row>
    <row r="210" spans="2:16">
      <c r="B210" s="108">
        <v>25</v>
      </c>
      <c r="C210" s="109" t="s">
        <v>46</v>
      </c>
      <c r="D210" s="70">
        <f t="shared" si="18"/>
        <v>193.79844961240309</v>
      </c>
      <c r="E210" s="110">
        <v>10.34</v>
      </c>
      <c r="F210" s="111">
        <v>2.9789999999999999E-3</v>
      </c>
      <c r="G210" s="107">
        <f t="shared" si="14"/>
        <v>10.342979</v>
      </c>
      <c r="H210" s="72">
        <v>5.5</v>
      </c>
      <c r="I210" s="74" t="s">
        <v>12</v>
      </c>
      <c r="J210" s="75">
        <f t="shared" si="20"/>
        <v>5500</v>
      </c>
      <c r="K210" s="72">
        <v>218.48</v>
      </c>
      <c r="L210" s="74" t="s">
        <v>45</v>
      </c>
      <c r="M210" s="71">
        <f t="shared" si="16"/>
        <v>218.48</v>
      </c>
      <c r="N210" s="72">
        <v>16.61</v>
      </c>
      <c r="O210" s="74" t="s">
        <v>45</v>
      </c>
      <c r="P210" s="71">
        <f t="shared" si="19"/>
        <v>16.61</v>
      </c>
    </row>
    <row r="211" spans="2:16">
      <c r="B211" s="108">
        <v>27.5</v>
      </c>
      <c r="C211" s="109" t="s">
        <v>46</v>
      </c>
      <c r="D211" s="70">
        <f t="shared" si="18"/>
        <v>213.1782945736434</v>
      </c>
      <c r="E211" s="110">
        <v>9.7650000000000006</v>
      </c>
      <c r="F211" s="111">
        <v>2.7320000000000001E-3</v>
      </c>
      <c r="G211" s="107">
        <f t="shared" si="14"/>
        <v>9.7677320000000005</v>
      </c>
      <c r="H211" s="72">
        <v>6.42</v>
      </c>
      <c r="I211" s="74" t="s">
        <v>12</v>
      </c>
      <c r="J211" s="75">
        <f t="shared" si="20"/>
        <v>6420</v>
      </c>
      <c r="K211" s="72">
        <v>254.37</v>
      </c>
      <c r="L211" s="74" t="s">
        <v>45</v>
      </c>
      <c r="M211" s="71">
        <f t="shared" si="16"/>
        <v>254.37</v>
      </c>
      <c r="N211" s="72">
        <v>19.12</v>
      </c>
      <c r="O211" s="74" t="s">
        <v>45</v>
      </c>
      <c r="P211" s="71">
        <f t="shared" si="19"/>
        <v>19.12</v>
      </c>
    </row>
    <row r="212" spans="2:16">
      <c r="B212" s="108">
        <v>30</v>
      </c>
      <c r="C212" s="109" t="s">
        <v>46</v>
      </c>
      <c r="D212" s="70">
        <f t="shared" si="18"/>
        <v>232.55813953488371</v>
      </c>
      <c r="E212" s="110">
        <v>9.2789999999999999</v>
      </c>
      <c r="F212" s="111">
        <v>2.5240000000000002E-3</v>
      </c>
      <c r="G212" s="107">
        <f t="shared" si="14"/>
        <v>9.2815239999999992</v>
      </c>
      <c r="H212" s="72">
        <v>7.39</v>
      </c>
      <c r="I212" s="74" t="s">
        <v>12</v>
      </c>
      <c r="J212" s="75">
        <f t="shared" si="20"/>
        <v>7390</v>
      </c>
      <c r="K212" s="72">
        <v>289.18</v>
      </c>
      <c r="L212" s="74" t="s">
        <v>45</v>
      </c>
      <c r="M212" s="71">
        <f t="shared" si="16"/>
        <v>289.18</v>
      </c>
      <c r="N212" s="72">
        <v>21.75</v>
      </c>
      <c r="O212" s="74" t="s">
        <v>45</v>
      </c>
      <c r="P212" s="71">
        <f t="shared" si="19"/>
        <v>21.75</v>
      </c>
    </row>
    <row r="213" spans="2:16">
      <c r="B213" s="108">
        <v>32.5</v>
      </c>
      <c r="C213" s="109" t="s">
        <v>46</v>
      </c>
      <c r="D213" s="70">
        <f t="shared" si="18"/>
        <v>251.93798449612405</v>
      </c>
      <c r="E213" s="110">
        <v>8.8629999999999995</v>
      </c>
      <c r="F213" s="111">
        <v>2.3470000000000001E-3</v>
      </c>
      <c r="G213" s="107">
        <f t="shared" ref="G213:G228" si="21">E213+F213</f>
        <v>8.8653469999999999</v>
      </c>
      <c r="H213" s="72">
        <v>8.41</v>
      </c>
      <c r="I213" s="74" t="s">
        <v>12</v>
      </c>
      <c r="J213" s="75">
        <f t="shared" si="20"/>
        <v>8410</v>
      </c>
      <c r="K213" s="72">
        <v>323.22000000000003</v>
      </c>
      <c r="L213" s="74" t="s">
        <v>45</v>
      </c>
      <c r="M213" s="71">
        <f t="shared" si="16"/>
        <v>323.22000000000003</v>
      </c>
      <c r="N213" s="72">
        <v>24.48</v>
      </c>
      <c r="O213" s="74" t="s">
        <v>45</v>
      </c>
      <c r="P213" s="71">
        <f t="shared" si="19"/>
        <v>24.48</v>
      </c>
    </row>
    <row r="214" spans="2:16">
      <c r="B214" s="108">
        <v>35</v>
      </c>
      <c r="C214" s="109" t="s">
        <v>46</v>
      </c>
      <c r="D214" s="70">
        <f t="shared" si="18"/>
        <v>271.31782945736433</v>
      </c>
      <c r="E214" s="110">
        <v>8.5039999999999996</v>
      </c>
      <c r="F214" s="111">
        <v>2.1940000000000002E-3</v>
      </c>
      <c r="G214" s="107">
        <f t="shared" si="21"/>
        <v>8.5061939999999989</v>
      </c>
      <c r="H214" s="72">
        <v>9.48</v>
      </c>
      <c r="I214" s="74" t="s">
        <v>12</v>
      </c>
      <c r="J214" s="75">
        <f t="shared" si="20"/>
        <v>9480</v>
      </c>
      <c r="K214" s="72">
        <v>356.68</v>
      </c>
      <c r="L214" s="74" t="s">
        <v>45</v>
      </c>
      <c r="M214" s="71">
        <f t="shared" si="16"/>
        <v>356.68</v>
      </c>
      <c r="N214" s="72">
        <v>27.29</v>
      </c>
      <c r="O214" s="74" t="s">
        <v>45</v>
      </c>
      <c r="P214" s="71">
        <f t="shared" si="19"/>
        <v>27.29</v>
      </c>
    </row>
    <row r="215" spans="2:16">
      <c r="B215" s="108">
        <v>37.5</v>
      </c>
      <c r="C215" s="109" t="s">
        <v>46</v>
      </c>
      <c r="D215" s="70">
        <f t="shared" si="18"/>
        <v>290.69767441860466</v>
      </c>
      <c r="E215" s="110">
        <v>8.1910000000000007</v>
      </c>
      <c r="F215" s="111">
        <v>2.0600000000000002E-3</v>
      </c>
      <c r="G215" s="107">
        <f t="shared" si="21"/>
        <v>8.1930600000000009</v>
      </c>
      <c r="H215" s="72">
        <v>10.59</v>
      </c>
      <c r="I215" s="74" t="s">
        <v>12</v>
      </c>
      <c r="J215" s="75">
        <f t="shared" si="20"/>
        <v>10590</v>
      </c>
      <c r="K215" s="72">
        <v>389.65</v>
      </c>
      <c r="L215" s="74" t="s">
        <v>45</v>
      </c>
      <c r="M215" s="71">
        <f t="shared" si="16"/>
        <v>389.65</v>
      </c>
      <c r="N215" s="72">
        <v>30.19</v>
      </c>
      <c r="O215" s="74" t="s">
        <v>45</v>
      </c>
      <c r="P215" s="71">
        <f t="shared" si="19"/>
        <v>30.19</v>
      </c>
    </row>
    <row r="216" spans="2:16">
      <c r="B216" s="108">
        <v>40</v>
      </c>
      <c r="C216" s="109" t="s">
        <v>46</v>
      </c>
      <c r="D216" s="70">
        <f t="shared" si="18"/>
        <v>310.07751937984494</v>
      </c>
      <c r="E216" s="110">
        <v>7.9160000000000004</v>
      </c>
      <c r="F216" s="111">
        <v>1.9419999999999999E-3</v>
      </c>
      <c r="G216" s="107">
        <f t="shared" si="21"/>
        <v>7.917942</v>
      </c>
      <c r="H216" s="72">
        <v>11.74</v>
      </c>
      <c r="I216" s="74" t="s">
        <v>12</v>
      </c>
      <c r="J216" s="75">
        <f t="shared" si="20"/>
        <v>11740</v>
      </c>
      <c r="K216" s="72">
        <v>422.21</v>
      </c>
      <c r="L216" s="74" t="s">
        <v>45</v>
      </c>
      <c r="M216" s="71">
        <f t="shared" si="16"/>
        <v>422.21</v>
      </c>
      <c r="N216" s="72">
        <v>33.159999999999997</v>
      </c>
      <c r="O216" s="74" t="s">
        <v>45</v>
      </c>
      <c r="P216" s="71">
        <f t="shared" si="19"/>
        <v>33.159999999999997</v>
      </c>
    </row>
    <row r="217" spans="2:16">
      <c r="B217" s="108">
        <v>45</v>
      </c>
      <c r="C217" s="109" t="s">
        <v>46</v>
      </c>
      <c r="D217" s="70">
        <f t="shared" si="18"/>
        <v>348.83720930232556</v>
      </c>
      <c r="E217" s="110">
        <v>7.4560000000000004</v>
      </c>
      <c r="F217" s="111">
        <v>1.745E-3</v>
      </c>
      <c r="G217" s="107">
        <f t="shared" si="21"/>
        <v>7.4577450000000001</v>
      </c>
      <c r="H217" s="72">
        <v>14.14</v>
      </c>
      <c r="I217" s="74" t="s">
        <v>12</v>
      </c>
      <c r="J217" s="75">
        <f t="shared" si="20"/>
        <v>14140</v>
      </c>
      <c r="K217" s="72">
        <v>542.63</v>
      </c>
      <c r="L217" s="74" t="s">
        <v>45</v>
      </c>
      <c r="M217" s="71">
        <f t="shared" si="16"/>
        <v>542.63</v>
      </c>
      <c r="N217" s="72">
        <v>39.299999999999997</v>
      </c>
      <c r="O217" s="74" t="s">
        <v>45</v>
      </c>
      <c r="P217" s="71">
        <f t="shared" si="19"/>
        <v>39.299999999999997</v>
      </c>
    </row>
    <row r="218" spans="2:16">
      <c r="B218" s="108">
        <v>50</v>
      </c>
      <c r="C218" s="109" t="s">
        <v>46</v>
      </c>
      <c r="D218" s="70">
        <f t="shared" si="18"/>
        <v>387.59689922480618</v>
      </c>
      <c r="E218" s="110">
        <v>7.0869999999999997</v>
      </c>
      <c r="F218" s="111">
        <v>1.585E-3</v>
      </c>
      <c r="G218" s="107">
        <f t="shared" si="21"/>
        <v>7.0885850000000001</v>
      </c>
      <c r="H218" s="72">
        <v>16.690000000000001</v>
      </c>
      <c r="I218" s="74" t="s">
        <v>12</v>
      </c>
      <c r="J218" s="75">
        <f t="shared" si="20"/>
        <v>16690</v>
      </c>
      <c r="K218" s="72">
        <v>651.30999999999995</v>
      </c>
      <c r="L218" s="74" t="s">
        <v>45</v>
      </c>
      <c r="M218" s="71">
        <f t="shared" si="16"/>
        <v>651.30999999999995</v>
      </c>
      <c r="N218" s="72">
        <v>45.67</v>
      </c>
      <c r="O218" s="74" t="s">
        <v>45</v>
      </c>
      <c r="P218" s="71">
        <f t="shared" si="19"/>
        <v>45.67</v>
      </c>
    </row>
    <row r="219" spans="2:16">
      <c r="B219" s="108">
        <v>55</v>
      </c>
      <c r="C219" s="109" t="s">
        <v>46</v>
      </c>
      <c r="D219" s="70">
        <f t="shared" si="18"/>
        <v>426.3565891472868</v>
      </c>
      <c r="E219" s="110">
        <v>6.7850000000000001</v>
      </c>
      <c r="F219" s="111">
        <v>1.4530000000000001E-3</v>
      </c>
      <c r="G219" s="107">
        <f t="shared" si="21"/>
        <v>6.7864529999999998</v>
      </c>
      <c r="H219" s="72">
        <v>19.36</v>
      </c>
      <c r="I219" s="74" t="s">
        <v>12</v>
      </c>
      <c r="J219" s="75">
        <f t="shared" si="20"/>
        <v>19360</v>
      </c>
      <c r="K219" s="72">
        <v>752.85</v>
      </c>
      <c r="L219" s="74" t="s">
        <v>45</v>
      </c>
      <c r="M219" s="71">
        <f t="shared" si="16"/>
        <v>752.85</v>
      </c>
      <c r="N219" s="72">
        <v>52.22</v>
      </c>
      <c r="O219" s="74" t="s">
        <v>45</v>
      </c>
      <c r="P219" s="71">
        <f t="shared" si="19"/>
        <v>52.22</v>
      </c>
    </row>
    <row r="220" spans="2:16">
      <c r="B220" s="108">
        <v>60</v>
      </c>
      <c r="C220" s="109" t="s">
        <v>46</v>
      </c>
      <c r="D220" s="70">
        <f t="shared" si="18"/>
        <v>465.11627906976742</v>
      </c>
      <c r="E220" s="110">
        <v>6.5350000000000001</v>
      </c>
      <c r="F220" s="111">
        <v>1.341E-3</v>
      </c>
      <c r="G220" s="107">
        <f t="shared" si="21"/>
        <v>6.5363410000000002</v>
      </c>
      <c r="H220" s="72">
        <v>22.14</v>
      </c>
      <c r="I220" s="74" t="s">
        <v>12</v>
      </c>
      <c r="J220" s="75">
        <f t="shared" si="20"/>
        <v>22140</v>
      </c>
      <c r="K220" s="72">
        <v>849.34</v>
      </c>
      <c r="L220" s="74" t="s">
        <v>45</v>
      </c>
      <c r="M220" s="71">
        <f t="shared" si="16"/>
        <v>849.34</v>
      </c>
      <c r="N220" s="72">
        <v>58.92</v>
      </c>
      <c r="O220" s="74" t="s">
        <v>45</v>
      </c>
      <c r="P220" s="71">
        <f t="shared" si="19"/>
        <v>58.92</v>
      </c>
    </row>
    <row r="221" spans="2:16">
      <c r="B221" s="108">
        <v>65</v>
      </c>
      <c r="C221" s="109" t="s">
        <v>46</v>
      </c>
      <c r="D221" s="70">
        <f t="shared" si="18"/>
        <v>503.87596899224809</v>
      </c>
      <c r="E221" s="110">
        <v>6.3239999999999998</v>
      </c>
      <c r="F221" s="111">
        <v>1.2470000000000001E-3</v>
      </c>
      <c r="G221" s="107">
        <f t="shared" si="21"/>
        <v>6.3252470000000001</v>
      </c>
      <c r="H221" s="72">
        <v>25.02</v>
      </c>
      <c r="I221" s="74" t="s">
        <v>12</v>
      </c>
      <c r="J221" s="75">
        <f t="shared" si="20"/>
        <v>25020</v>
      </c>
      <c r="K221" s="72">
        <v>941.95</v>
      </c>
      <c r="L221" s="74" t="s">
        <v>45</v>
      </c>
      <c r="M221" s="71">
        <f t="shared" si="16"/>
        <v>941.95</v>
      </c>
      <c r="N221" s="72">
        <v>65.739999999999995</v>
      </c>
      <c r="O221" s="74" t="s">
        <v>45</v>
      </c>
      <c r="P221" s="71">
        <f t="shared" si="19"/>
        <v>65.739999999999995</v>
      </c>
    </row>
    <row r="222" spans="2:16">
      <c r="B222" s="108">
        <v>70</v>
      </c>
      <c r="C222" s="109" t="s">
        <v>46</v>
      </c>
      <c r="D222" s="70">
        <f t="shared" si="18"/>
        <v>542.63565891472865</v>
      </c>
      <c r="E222" s="110">
        <v>6.1449999999999996</v>
      </c>
      <c r="F222" s="111">
        <v>1.165E-3</v>
      </c>
      <c r="G222" s="107">
        <f t="shared" si="21"/>
        <v>6.1461649999999999</v>
      </c>
      <c r="H222" s="72">
        <v>27.99</v>
      </c>
      <c r="I222" s="74" t="s">
        <v>12</v>
      </c>
      <c r="J222" s="75">
        <f t="shared" si="20"/>
        <v>27990</v>
      </c>
      <c r="K222" s="72">
        <v>1.03</v>
      </c>
      <c r="L222" s="73" t="s">
        <v>12</v>
      </c>
      <c r="M222" s="75">
        <f t="shared" ref="M222:M228" si="22">K222*1000</f>
        <v>1030</v>
      </c>
      <c r="N222" s="72">
        <v>72.650000000000006</v>
      </c>
      <c r="O222" s="74" t="s">
        <v>45</v>
      </c>
      <c r="P222" s="71">
        <f t="shared" si="19"/>
        <v>72.650000000000006</v>
      </c>
    </row>
    <row r="223" spans="2:16">
      <c r="B223" s="108">
        <v>80</v>
      </c>
      <c r="C223" s="109" t="s">
        <v>46</v>
      </c>
      <c r="D223" s="70">
        <f t="shared" si="18"/>
        <v>620.15503875968989</v>
      </c>
      <c r="E223" s="110">
        <v>5.8579999999999997</v>
      </c>
      <c r="F223" s="111">
        <v>1.031E-3</v>
      </c>
      <c r="G223" s="107">
        <f t="shared" si="21"/>
        <v>5.8590309999999999</v>
      </c>
      <c r="H223" s="72">
        <v>34.159999999999997</v>
      </c>
      <c r="I223" s="74" t="s">
        <v>12</v>
      </c>
      <c r="J223" s="75">
        <f t="shared" si="20"/>
        <v>34160</v>
      </c>
      <c r="K223" s="72">
        <v>1.35</v>
      </c>
      <c r="L223" s="74" t="s">
        <v>12</v>
      </c>
      <c r="M223" s="75">
        <f t="shared" si="22"/>
        <v>1350</v>
      </c>
      <c r="N223" s="72">
        <v>86.7</v>
      </c>
      <c r="O223" s="74" t="s">
        <v>45</v>
      </c>
      <c r="P223" s="71">
        <f t="shared" si="19"/>
        <v>86.7</v>
      </c>
    </row>
    <row r="224" spans="2:16">
      <c r="B224" s="108">
        <v>90</v>
      </c>
      <c r="C224" s="109" t="s">
        <v>46</v>
      </c>
      <c r="D224" s="70">
        <f t="shared" si="18"/>
        <v>697.67441860465112</v>
      </c>
      <c r="E224" s="110">
        <v>5.64</v>
      </c>
      <c r="F224" s="111">
        <v>9.2520000000000005E-4</v>
      </c>
      <c r="G224" s="107">
        <f t="shared" si="21"/>
        <v>5.6409251999999999</v>
      </c>
      <c r="H224" s="72">
        <v>40.6</v>
      </c>
      <c r="I224" s="74" t="s">
        <v>12</v>
      </c>
      <c r="J224" s="75">
        <f t="shared" si="20"/>
        <v>40600</v>
      </c>
      <c r="K224" s="72">
        <v>1.63</v>
      </c>
      <c r="L224" s="74" t="s">
        <v>12</v>
      </c>
      <c r="M224" s="75">
        <f t="shared" si="22"/>
        <v>1630</v>
      </c>
      <c r="N224" s="72">
        <v>100.91</v>
      </c>
      <c r="O224" s="74" t="s">
        <v>45</v>
      </c>
      <c r="P224" s="71">
        <f t="shared" si="19"/>
        <v>100.91</v>
      </c>
    </row>
    <row r="225" spans="1:16">
      <c r="B225" s="108">
        <v>100</v>
      </c>
      <c r="C225" s="109" t="s">
        <v>46</v>
      </c>
      <c r="D225" s="70">
        <f t="shared" si="18"/>
        <v>775.19379844961236</v>
      </c>
      <c r="E225" s="110">
        <v>5.4720000000000004</v>
      </c>
      <c r="F225" s="111">
        <v>8.4000000000000003E-4</v>
      </c>
      <c r="G225" s="107">
        <f t="shared" si="21"/>
        <v>5.4728400000000006</v>
      </c>
      <c r="H225" s="72">
        <v>47.26</v>
      </c>
      <c r="I225" s="74" t="s">
        <v>12</v>
      </c>
      <c r="J225" s="75">
        <f t="shared" si="20"/>
        <v>47260</v>
      </c>
      <c r="K225" s="72">
        <v>1.88</v>
      </c>
      <c r="L225" s="74" t="s">
        <v>12</v>
      </c>
      <c r="M225" s="75">
        <f t="shared" si="22"/>
        <v>1880</v>
      </c>
      <c r="N225" s="72">
        <v>115.19</v>
      </c>
      <c r="O225" s="74" t="s">
        <v>45</v>
      </c>
      <c r="P225" s="71">
        <f t="shared" si="19"/>
        <v>115.19</v>
      </c>
    </row>
    <row r="226" spans="1:16">
      <c r="B226" s="108">
        <v>110</v>
      </c>
      <c r="C226" s="109" t="s">
        <v>46</v>
      </c>
      <c r="D226" s="70">
        <f t="shared" si="18"/>
        <v>852.71317829457359</v>
      </c>
      <c r="E226" s="110">
        <v>5.3380000000000001</v>
      </c>
      <c r="F226" s="111">
        <v>7.695E-4</v>
      </c>
      <c r="G226" s="107">
        <f t="shared" si="21"/>
        <v>5.3387694999999997</v>
      </c>
      <c r="H226" s="72">
        <v>54.11</v>
      </c>
      <c r="I226" s="74" t="s">
        <v>12</v>
      </c>
      <c r="J226" s="75">
        <f t="shared" si="20"/>
        <v>54110</v>
      </c>
      <c r="K226" s="72">
        <v>2.12</v>
      </c>
      <c r="L226" s="74" t="s">
        <v>12</v>
      </c>
      <c r="M226" s="75">
        <f t="shared" si="22"/>
        <v>2120</v>
      </c>
      <c r="N226" s="72">
        <v>129.46</v>
      </c>
      <c r="O226" s="74" t="s">
        <v>45</v>
      </c>
      <c r="P226" s="71">
        <f t="shared" si="19"/>
        <v>129.46</v>
      </c>
    </row>
    <row r="227" spans="1:16">
      <c r="B227" s="108">
        <v>120</v>
      </c>
      <c r="C227" s="109" t="s">
        <v>46</v>
      </c>
      <c r="D227" s="70">
        <f t="shared" si="18"/>
        <v>930.23255813953483</v>
      </c>
      <c r="E227" s="110">
        <v>5.2320000000000002</v>
      </c>
      <c r="F227" s="111">
        <v>7.1040000000000003E-4</v>
      </c>
      <c r="G227" s="107">
        <f t="shared" si="21"/>
        <v>5.2327104000000002</v>
      </c>
      <c r="H227" s="72">
        <v>61.11</v>
      </c>
      <c r="I227" s="74" t="s">
        <v>12</v>
      </c>
      <c r="J227" s="75">
        <f t="shared" si="20"/>
        <v>61110</v>
      </c>
      <c r="K227" s="72">
        <v>2.34</v>
      </c>
      <c r="L227" s="74" t="s">
        <v>12</v>
      </c>
      <c r="M227" s="75">
        <f t="shared" si="22"/>
        <v>2340</v>
      </c>
      <c r="N227" s="72">
        <v>143.66</v>
      </c>
      <c r="O227" s="74" t="s">
        <v>45</v>
      </c>
      <c r="P227" s="71">
        <f t="shared" si="19"/>
        <v>143.66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8"/>
        <v>1000</v>
      </c>
      <c r="E228" s="110">
        <v>5.1539999999999999</v>
      </c>
      <c r="F228" s="111">
        <v>6.6469999999999995E-4</v>
      </c>
      <c r="G228" s="107">
        <f t="shared" si="21"/>
        <v>5.1546646999999997</v>
      </c>
      <c r="H228" s="72">
        <v>67.52</v>
      </c>
      <c r="I228" s="74" t="s">
        <v>12</v>
      </c>
      <c r="J228" s="75">
        <f t="shared" si="20"/>
        <v>67520</v>
      </c>
      <c r="K228" s="72">
        <v>2.5099999999999998</v>
      </c>
      <c r="L228" s="74" t="s">
        <v>12</v>
      </c>
      <c r="M228" s="75">
        <f t="shared" si="22"/>
        <v>2510</v>
      </c>
      <c r="N228" s="72">
        <v>156.36000000000001</v>
      </c>
      <c r="O228" s="74" t="s">
        <v>45</v>
      </c>
      <c r="P228" s="71">
        <f t="shared" si="19"/>
        <v>156.36000000000001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122</v>
      </c>
      <c r="F2" s="7"/>
      <c r="G2" s="7"/>
      <c r="L2" s="5" t="s">
        <v>123</v>
      </c>
      <c r="M2" s="8"/>
      <c r="N2" s="9" t="s">
        <v>124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125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126</v>
      </c>
      <c r="M3" s="16"/>
      <c r="N3" s="9" t="s">
        <v>127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128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129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130</v>
      </c>
      <c r="C5" s="20">
        <v>129</v>
      </c>
      <c r="D5" s="21" t="s">
        <v>131</v>
      </c>
      <c r="F5" s="14" t="s">
        <v>0</v>
      </c>
      <c r="G5" s="14" t="s">
        <v>16</v>
      </c>
      <c r="H5" s="14" t="s">
        <v>132</v>
      </c>
      <c r="I5" s="14" t="s">
        <v>132</v>
      </c>
      <c r="J5" s="24" t="s">
        <v>133</v>
      </c>
      <c r="K5" s="5" t="s">
        <v>134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srim129Xe_Au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135</v>
      </c>
      <c r="C6" s="26" t="s">
        <v>136</v>
      </c>
      <c r="D6" s="21" t="s">
        <v>137</v>
      </c>
      <c r="F6" s="27" t="s">
        <v>50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138</v>
      </c>
      <c r="M6" s="9"/>
      <c r="N6" s="9"/>
      <c r="O6" s="15" t="s">
        <v>247</v>
      </c>
      <c r="P6" s="130" t="s">
        <v>249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139</v>
      </c>
      <c r="F7" s="32"/>
      <c r="G7" s="33"/>
      <c r="H7" s="33"/>
      <c r="I7" s="34"/>
      <c r="J7" s="4">
        <v>2</v>
      </c>
      <c r="K7" s="35">
        <v>1931</v>
      </c>
      <c r="L7" s="22" t="s">
        <v>140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141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142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143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144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145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146</v>
      </c>
      <c r="D11" s="7" t="s">
        <v>147</v>
      </c>
      <c r="F11" s="32"/>
      <c r="G11" s="33"/>
      <c r="H11" s="33"/>
      <c r="I11" s="34"/>
      <c r="J11" s="4">
        <v>6</v>
      </c>
      <c r="K11" s="35">
        <v>1000</v>
      </c>
      <c r="L11" s="22" t="s">
        <v>148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149</v>
      </c>
      <c r="C12" s="44">
        <v>20</v>
      </c>
      <c r="D12" s="45">
        <f>$C$5/100</f>
        <v>1.29</v>
      </c>
      <c r="E12" s="21" t="s">
        <v>53</v>
      </c>
      <c r="F12" s="32"/>
      <c r="G12" s="33"/>
      <c r="H12" s="33"/>
      <c r="I12" s="34"/>
      <c r="J12" s="4">
        <v>7</v>
      </c>
      <c r="K12" s="35">
        <v>327.07</v>
      </c>
      <c r="L12" s="22" t="s">
        <v>24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25</v>
      </c>
      <c r="C13" s="48">
        <v>228</v>
      </c>
      <c r="D13" s="45">
        <f>$C$5*1000000</f>
        <v>129000000</v>
      </c>
      <c r="E13" s="21" t="s">
        <v>47</v>
      </c>
      <c r="F13" s="49"/>
      <c r="G13" s="50"/>
      <c r="H13" s="50"/>
      <c r="I13" s="51"/>
      <c r="J13" s="4">
        <v>8</v>
      </c>
      <c r="K13" s="52">
        <v>0.13092999999999999</v>
      </c>
      <c r="L13" s="22" t="s">
        <v>26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359</v>
      </c>
      <c r="C14" s="81"/>
      <c r="D14" s="21" t="s">
        <v>360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27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361</v>
      </c>
      <c r="C15" s="82"/>
      <c r="D15" s="80" t="s">
        <v>362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28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30</v>
      </c>
      <c r="F17" s="64" t="s">
        <v>31</v>
      </c>
      <c r="G17" s="65" t="s">
        <v>32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19" t="s">
        <v>37</v>
      </c>
      <c r="E18" s="181" t="s">
        <v>38</v>
      </c>
      <c r="F18" s="182"/>
      <c r="G18" s="183"/>
      <c r="H18" s="68" t="s">
        <v>39</v>
      </c>
      <c r="I18" s="25"/>
      <c r="J18" s="119" t="s">
        <v>40</v>
      </c>
      <c r="K18" s="68" t="s">
        <v>41</v>
      </c>
      <c r="L18" s="69"/>
      <c r="M18" s="119" t="s">
        <v>40</v>
      </c>
      <c r="N18" s="68" t="s">
        <v>41</v>
      </c>
      <c r="O18" s="25"/>
      <c r="P18" s="119" t="s">
        <v>40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2.2009999999999998E-2</v>
      </c>
      <c r="F20" s="106">
        <v>0.49880000000000002</v>
      </c>
      <c r="G20" s="107">
        <f>E20+F20</f>
        <v>0.52081</v>
      </c>
      <c r="H20" s="103">
        <v>11</v>
      </c>
      <c r="I20" s="104" t="s">
        <v>43</v>
      </c>
      <c r="J20" s="76">
        <f>H20/1000/10</f>
        <v>1.0999999999999998E-3</v>
      </c>
      <c r="K20" s="103">
        <v>10</v>
      </c>
      <c r="L20" s="104" t="s">
        <v>43</v>
      </c>
      <c r="M20" s="76">
        <f t="shared" ref="M20:M83" si="0">K20/1000/10</f>
        <v>1E-3</v>
      </c>
      <c r="N20" s="103">
        <v>8</v>
      </c>
      <c r="O20" s="104" t="s">
        <v>43</v>
      </c>
      <c r="P20" s="76">
        <f t="shared" ref="P20:P83" si="1">N20/1000/10</f>
        <v>8.0000000000000004E-4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2.2839999999999999E-2</v>
      </c>
      <c r="F21" s="111">
        <v>0.51870000000000005</v>
      </c>
      <c r="G21" s="107">
        <f t="shared" ref="G21:G84" si="3">E21+F21</f>
        <v>0.54154000000000002</v>
      </c>
      <c r="H21" s="108">
        <v>11</v>
      </c>
      <c r="I21" s="109" t="s">
        <v>43</v>
      </c>
      <c r="J21" s="70">
        <f t="shared" ref="J21:J84" si="4">H21/1000/10</f>
        <v>1.0999999999999998E-3</v>
      </c>
      <c r="K21" s="108">
        <v>10</v>
      </c>
      <c r="L21" s="109" t="s">
        <v>43</v>
      </c>
      <c r="M21" s="70">
        <f t="shared" si="0"/>
        <v>1E-3</v>
      </c>
      <c r="N21" s="108">
        <v>8</v>
      </c>
      <c r="O21" s="109" t="s">
        <v>43</v>
      </c>
      <c r="P21" s="70">
        <f t="shared" si="1"/>
        <v>8.0000000000000004E-4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2.3640000000000001E-2</v>
      </c>
      <c r="F22" s="111">
        <v>0.53779999999999994</v>
      </c>
      <c r="G22" s="107">
        <f t="shared" si="3"/>
        <v>0.56143999999999994</v>
      </c>
      <c r="H22" s="108">
        <v>12</v>
      </c>
      <c r="I22" s="109" t="s">
        <v>43</v>
      </c>
      <c r="J22" s="70">
        <f t="shared" si="4"/>
        <v>1.2000000000000001E-3</v>
      </c>
      <c r="K22" s="108">
        <v>11</v>
      </c>
      <c r="L22" s="109" t="s">
        <v>43</v>
      </c>
      <c r="M22" s="70">
        <f t="shared" si="0"/>
        <v>1.0999999999999998E-3</v>
      </c>
      <c r="N22" s="108">
        <v>8</v>
      </c>
      <c r="O22" s="109" t="s">
        <v>43</v>
      </c>
      <c r="P22" s="70">
        <f t="shared" si="1"/>
        <v>8.0000000000000004E-4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2.4420000000000001E-2</v>
      </c>
      <c r="F23" s="111">
        <v>0.55620000000000003</v>
      </c>
      <c r="G23" s="107">
        <f t="shared" si="3"/>
        <v>0.58062000000000002</v>
      </c>
      <c r="H23" s="108">
        <v>12</v>
      </c>
      <c r="I23" s="109" t="s">
        <v>43</v>
      </c>
      <c r="J23" s="70">
        <f t="shared" si="4"/>
        <v>1.2000000000000001E-3</v>
      </c>
      <c r="K23" s="108">
        <v>11</v>
      </c>
      <c r="L23" s="109" t="s">
        <v>43</v>
      </c>
      <c r="M23" s="70">
        <f t="shared" si="0"/>
        <v>1.0999999999999998E-3</v>
      </c>
      <c r="N23" s="108">
        <v>8</v>
      </c>
      <c r="O23" s="109" t="s">
        <v>43</v>
      </c>
      <c r="P23" s="70">
        <f t="shared" si="1"/>
        <v>8.0000000000000004E-4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2.5170000000000001E-2</v>
      </c>
      <c r="F24" s="111">
        <v>0.57389999999999997</v>
      </c>
      <c r="G24" s="107">
        <f t="shared" si="3"/>
        <v>0.59906999999999999</v>
      </c>
      <c r="H24" s="108">
        <v>12</v>
      </c>
      <c r="I24" s="109" t="s">
        <v>43</v>
      </c>
      <c r="J24" s="70">
        <f t="shared" si="4"/>
        <v>1.2000000000000001E-3</v>
      </c>
      <c r="K24" s="108">
        <v>11</v>
      </c>
      <c r="L24" s="109" t="s">
        <v>43</v>
      </c>
      <c r="M24" s="70">
        <f t="shared" si="0"/>
        <v>1.0999999999999998E-3</v>
      </c>
      <c r="N24" s="108">
        <v>9</v>
      </c>
      <c r="O24" s="109" t="s">
        <v>43</v>
      </c>
      <c r="P24" s="70">
        <f t="shared" si="1"/>
        <v>8.9999999999999998E-4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2.5899999999999999E-2</v>
      </c>
      <c r="F25" s="111">
        <v>0.59099999999999997</v>
      </c>
      <c r="G25" s="107">
        <f t="shared" si="3"/>
        <v>0.6169</v>
      </c>
      <c r="H25" s="108">
        <v>13</v>
      </c>
      <c r="I25" s="109" t="s">
        <v>43</v>
      </c>
      <c r="J25" s="70">
        <f t="shared" si="4"/>
        <v>1.2999999999999999E-3</v>
      </c>
      <c r="K25" s="108">
        <v>11</v>
      </c>
      <c r="L25" s="109" t="s">
        <v>43</v>
      </c>
      <c r="M25" s="70">
        <f t="shared" si="0"/>
        <v>1.0999999999999998E-3</v>
      </c>
      <c r="N25" s="108">
        <v>9</v>
      </c>
      <c r="O25" s="109" t="s">
        <v>43</v>
      </c>
      <c r="P25" s="70">
        <f t="shared" si="1"/>
        <v>8.9999999999999998E-4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2.7300000000000001E-2</v>
      </c>
      <c r="F26" s="111">
        <v>0.62360000000000004</v>
      </c>
      <c r="G26" s="107">
        <f t="shared" si="3"/>
        <v>0.65090000000000003</v>
      </c>
      <c r="H26" s="108">
        <v>13</v>
      </c>
      <c r="I26" s="109" t="s">
        <v>43</v>
      </c>
      <c r="J26" s="70">
        <f t="shared" si="4"/>
        <v>1.2999999999999999E-3</v>
      </c>
      <c r="K26" s="108">
        <v>12</v>
      </c>
      <c r="L26" s="109" t="s">
        <v>43</v>
      </c>
      <c r="M26" s="70">
        <f t="shared" si="0"/>
        <v>1.2000000000000001E-3</v>
      </c>
      <c r="N26" s="108">
        <v>9</v>
      </c>
      <c r="O26" s="109" t="s">
        <v>43</v>
      </c>
      <c r="P26" s="70">
        <f t="shared" si="1"/>
        <v>8.9999999999999998E-4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2.896E-2</v>
      </c>
      <c r="F27" s="111">
        <v>0.66180000000000005</v>
      </c>
      <c r="G27" s="107">
        <f t="shared" si="3"/>
        <v>0.69076000000000004</v>
      </c>
      <c r="H27" s="108">
        <v>14</v>
      </c>
      <c r="I27" s="109" t="s">
        <v>43</v>
      </c>
      <c r="J27" s="70">
        <f t="shared" si="4"/>
        <v>1.4E-3</v>
      </c>
      <c r="K27" s="108">
        <v>13</v>
      </c>
      <c r="L27" s="109" t="s">
        <v>43</v>
      </c>
      <c r="M27" s="70">
        <f t="shared" si="0"/>
        <v>1.2999999999999999E-3</v>
      </c>
      <c r="N27" s="108">
        <v>10</v>
      </c>
      <c r="O27" s="109" t="s">
        <v>43</v>
      </c>
      <c r="P27" s="70">
        <f t="shared" si="1"/>
        <v>1E-3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3.0519999999999999E-2</v>
      </c>
      <c r="F28" s="111">
        <v>0.69740000000000002</v>
      </c>
      <c r="G28" s="107">
        <f t="shared" si="3"/>
        <v>0.72792000000000001</v>
      </c>
      <c r="H28" s="108">
        <v>15</v>
      </c>
      <c r="I28" s="109" t="s">
        <v>43</v>
      </c>
      <c r="J28" s="70">
        <f t="shared" si="4"/>
        <v>1.5E-3</v>
      </c>
      <c r="K28" s="108">
        <v>13</v>
      </c>
      <c r="L28" s="109" t="s">
        <v>43</v>
      </c>
      <c r="M28" s="70">
        <f t="shared" si="0"/>
        <v>1.2999999999999999E-3</v>
      </c>
      <c r="N28" s="108">
        <v>10</v>
      </c>
      <c r="O28" s="109" t="s">
        <v>43</v>
      </c>
      <c r="P28" s="70">
        <f t="shared" si="1"/>
        <v>1E-3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3.2009999999999997E-2</v>
      </c>
      <c r="F29" s="111">
        <v>0.73089999999999999</v>
      </c>
      <c r="G29" s="107">
        <f t="shared" si="3"/>
        <v>0.76290999999999998</v>
      </c>
      <c r="H29" s="108">
        <v>15</v>
      </c>
      <c r="I29" s="109" t="s">
        <v>43</v>
      </c>
      <c r="J29" s="70">
        <f t="shared" si="4"/>
        <v>1.5E-3</v>
      </c>
      <c r="K29" s="108">
        <v>14</v>
      </c>
      <c r="L29" s="109" t="s">
        <v>43</v>
      </c>
      <c r="M29" s="70">
        <f t="shared" si="0"/>
        <v>1.4E-3</v>
      </c>
      <c r="N29" s="108">
        <v>11</v>
      </c>
      <c r="O29" s="109" t="s">
        <v>43</v>
      </c>
      <c r="P29" s="70">
        <f t="shared" si="1"/>
        <v>1.0999999999999998E-3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3.3439999999999998E-2</v>
      </c>
      <c r="F30" s="111">
        <v>0.76249999999999996</v>
      </c>
      <c r="G30" s="107">
        <f t="shared" si="3"/>
        <v>0.79593999999999998</v>
      </c>
      <c r="H30" s="108">
        <v>16</v>
      </c>
      <c r="I30" s="109" t="s">
        <v>43</v>
      </c>
      <c r="J30" s="70">
        <f t="shared" si="4"/>
        <v>1.6000000000000001E-3</v>
      </c>
      <c r="K30" s="108">
        <v>14</v>
      </c>
      <c r="L30" s="109" t="s">
        <v>43</v>
      </c>
      <c r="M30" s="70">
        <f t="shared" si="0"/>
        <v>1.4E-3</v>
      </c>
      <c r="N30" s="108">
        <v>11</v>
      </c>
      <c r="O30" s="109" t="s">
        <v>43</v>
      </c>
      <c r="P30" s="70">
        <f t="shared" si="1"/>
        <v>1.0999999999999998E-3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3.4799999999999998E-2</v>
      </c>
      <c r="F31" s="111">
        <v>0.79239999999999999</v>
      </c>
      <c r="G31" s="107">
        <f t="shared" si="3"/>
        <v>0.82719999999999994</v>
      </c>
      <c r="H31" s="108">
        <v>17</v>
      </c>
      <c r="I31" s="109" t="s">
        <v>43</v>
      </c>
      <c r="J31" s="70">
        <f t="shared" si="4"/>
        <v>1.7000000000000001E-3</v>
      </c>
      <c r="K31" s="108">
        <v>15</v>
      </c>
      <c r="L31" s="109" t="s">
        <v>43</v>
      </c>
      <c r="M31" s="70">
        <f t="shared" si="0"/>
        <v>1.5E-3</v>
      </c>
      <c r="N31" s="108">
        <v>11</v>
      </c>
      <c r="O31" s="109" t="s">
        <v>43</v>
      </c>
      <c r="P31" s="70">
        <f t="shared" si="1"/>
        <v>1.0999999999999998E-3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3.6110000000000003E-2</v>
      </c>
      <c r="F32" s="111">
        <v>0.82089999999999996</v>
      </c>
      <c r="G32" s="107">
        <f t="shared" si="3"/>
        <v>0.85700999999999994</v>
      </c>
      <c r="H32" s="108">
        <v>17</v>
      </c>
      <c r="I32" s="109" t="s">
        <v>43</v>
      </c>
      <c r="J32" s="70">
        <f t="shared" si="4"/>
        <v>1.7000000000000001E-3</v>
      </c>
      <c r="K32" s="108">
        <v>15</v>
      </c>
      <c r="L32" s="109" t="s">
        <v>43</v>
      </c>
      <c r="M32" s="70">
        <f t="shared" si="0"/>
        <v>1.5E-3</v>
      </c>
      <c r="N32" s="108">
        <v>12</v>
      </c>
      <c r="O32" s="109" t="s">
        <v>43</v>
      </c>
      <c r="P32" s="70">
        <f t="shared" si="1"/>
        <v>1.2000000000000001E-3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3.7379999999999997E-2</v>
      </c>
      <c r="F33" s="111">
        <v>0.84809999999999997</v>
      </c>
      <c r="G33" s="107">
        <f t="shared" si="3"/>
        <v>0.88547999999999993</v>
      </c>
      <c r="H33" s="108">
        <v>18</v>
      </c>
      <c r="I33" s="109" t="s">
        <v>43</v>
      </c>
      <c r="J33" s="70">
        <f t="shared" si="4"/>
        <v>1.8E-3</v>
      </c>
      <c r="K33" s="108">
        <v>16</v>
      </c>
      <c r="L33" s="109" t="s">
        <v>43</v>
      </c>
      <c r="M33" s="70">
        <f t="shared" si="0"/>
        <v>1.6000000000000001E-3</v>
      </c>
      <c r="N33" s="108">
        <v>12</v>
      </c>
      <c r="O33" s="109" t="s">
        <v>43</v>
      </c>
      <c r="P33" s="70">
        <f t="shared" si="1"/>
        <v>1.2000000000000001E-3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3.8609999999999998E-2</v>
      </c>
      <c r="F34" s="111">
        <v>0.87409999999999999</v>
      </c>
      <c r="G34" s="107">
        <f t="shared" si="3"/>
        <v>0.91271000000000002</v>
      </c>
      <c r="H34" s="108">
        <v>18</v>
      </c>
      <c r="I34" s="109" t="s">
        <v>43</v>
      </c>
      <c r="J34" s="70">
        <f t="shared" si="4"/>
        <v>1.8E-3</v>
      </c>
      <c r="K34" s="108">
        <v>16</v>
      </c>
      <c r="L34" s="109" t="s">
        <v>43</v>
      </c>
      <c r="M34" s="70">
        <f t="shared" si="0"/>
        <v>1.6000000000000001E-3</v>
      </c>
      <c r="N34" s="108">
        <v>12</v>
      </c>
      <c r="O34" s="109" t="s">
        <v>43</v>
      </c>
      <c r="P34" s="70">
        <f t="shared" si="1"/>
        <v>1.2000000000000001E-3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4.095E-2</v>
      </c>
      <c r="F35" s="111">
        <v>0.92300000000000004</v>
      </c>
      <c r="G35" s="107">
        <f t="shared" si="3"/>
        <v>0.96395000000000008</v>
      </c>
      <c r="H35" s="108">
        <v>20</v>
      </c>
      <c r="I35" s="109" t="s">
        <v>43</v>
      </c>
      <c r="J35" s="70">
        <f t="shared" si="4"/>
        <v>2E-3</v>
      </c>
      <c r="K35" s="108">
        <v>17</v>
      </c>
      <c r="L35" s="109" t="s">
        <v>43</v>
      </c>
      <c r="M35" s="70">
        <f t="shared" si="0"/>
        <v>1.7000000000000001E-3</v>
      </c>
      <c r="N35" s="108">
        <v>13</v>
      </c>
      <c r="O35" s="109" t="s">
        <v>43</v>
      </c>
      <c r="P35" s="70">
        <f t="shared" si="1"/>
        <v>1.2999999999999999E-3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4.3159999999999997E-2</v>
      </c>
      <c r="F36" s="111">
        <v>0.96830000000000005</v>
      </c>
      <c r="G36" s="107">
        <f t="shared" si="3"/>
        <v>1.01146</v>
      </c>
      <c r="H36" s="108">
        <v>21</v>
      </c>
      <c r="I36" s="109" t="s">
        <v>43</v>
      </c>
      <c r="J36" s="70">
        <f t="shared" si="4"/>
        <v>2.1000000000000003E-3</v>
      </c>
      <c r="K36" s="108">
        <v>18</v>
      </c>
      <c r="L36" s="109" t="s">
        <v>43</v>
      </c>
      <c r="M36" s="70">
        <f t="shared" si="0"/>
        <v>1.8E-3</v>
      </c>
      <c r="N36" s="108">
        <v>14</v>
      </c>
      <c r="O36" s="109" t="s">
        <v>43</v>
      </c>
      <c r="P36" s="70">
        <f t="shared" si="1"/>
        <v>1.4E-3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4.5269999999999998E-2</v>
      </c>
      <c r="F37" s="111">
        <v>1.01</v>
      </c>
      <c r="G37" s="107">
        <f t="shared" si="3"/>
        <v>1.0552699999999999</v>
      </c>
      <c r="H37" s="108">
        <v>22</v>
      </c>
      <c r="I37" s="109" t="s">
        <v>43</v>
      </c>
      <c r="J37" s="70">
        <f t="shared" si="4"/>
        <v>2.1999999999999997E-3</v>
      </c>
      <c r="K37" s="108">
        <v>19</v>
      </c>
      <c r="L37" s="109" t="s">
        <v>43</v>
      </c>
      <c r="M37" s="70">
        <f t="shared" si="0"/>
        <v>1.9E-3</v>
      </c>
      <c r="N37" s="108">
        <v>14</v>
      </c>
      <c r="O37" s="109" t="s">
        <v>43</v>
      </c>
      <c r="P37" s="70">
        <f t="shared" si="1"/>
        <v>1.4E-3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4.7280000000000003E-2</v>
      </c>
      <c r="F38" s="111">
        <v>1.05</v>
      </c>
      <c r="G38" s="107">
        <f t="shared" si="3"/>
        <v>1.09728</v>
      </c>
      <c r="H38" s="108">
        <v>23</v>
      </c>
      <c r="I38" s="109" t="s">
        <v>43</v>
      </c>
      <c r="J38" s="70">
        <f t="shared" si="4"/>
        <v>2.3E-3</v>
      </c>
      <c r="K38" s="108">
        <v>19</v>
      </c>
      <c r="L38" s="109" t="s">
        <v>43</v>
      </c>
      <c r="M38" s="70">
        <f t="shared" si="0"/>
        <v>1.9E-3</v>
      </c>
      <c r="N38" s="108">
        <v>15</v>
      </c>
      <c r="O38" s="109" t="s">
        <v>43</v>
      </c>
      <c r="P38" s="70">
        <f t="shared" si="1"/>
        <v>1.5E-3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4.922E-2</v>
      </c>
      <c r="F39" s="111">
        <v>1.087</v>
      </c>
      <c r="G39" s="107">
        <f t="shared" si="3"/>
        <v>1.13622</v>
      </c>
      <c r="H39" s="108">
        <v>24</v>
      </c>
      <c r="I39" s="109" t="s">
        <v>43</v>
      </c>
      <c r="J39" s="70">
        <f t="shared" si="4"/>
        <v>2.4000000000000002E-3</v>
      </c>
      <c r="K39" s="108">
        <v>20</v>
      </c>
      <c r="L39" s="109" t="s">
        <v>43</v>
      </c>
      <c r="M39" s="70">
        <f t="shared" si="0"/>
        <v>2E-3</v>
      </c>
      <c r="N39" s="108">
        <v>15</v>
      </c>
      <c r="O39" s="109" t="s">
        <v>43</v>
      </c>
      <c r="P39" s="70">
        <f t="shared" si="1"/>
        <v>1.5E-3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5.1069999999999997E-2</v>
      </c>
      <c r="F40" s="111">
        <v>1.123</v>
      </c>
      <c r="G40" s="107">
        <f t="shared" si="3"/>
        <v>1.1740699999999999</v>
      </c>
      <c r="H40" s="108">
        <v>25</v>
      </c>
      <c r="I40" s="109" t="s">
        <v>43</v>
      </c>
      <c r="J40" s="70">
        <f t="shared" si="4"/>
        <v>2.5000000000000001E-3</v>
      </c>
      <c r="K40" s="108">
        <v>21</v>
      </c>
      <c r="L40" s="109" t="s">
        <v>43</v>
      </c>
      <c r="M40" s="70">
        <f t="shared" si="0"/>
        <v>2.1000000000000003E-3</v>
      </c>
      <c r="N40" s="108">
        <v>16</v>
      </c>
      <c r="O40" s="109" t="s">
        <v>43</v>
      </c>
      <c r="P40" s="70">
        <f t="shared" si="1"/>
        <v>1.6000000000000001E-3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5.4600000000000003E-2</v>
      </c>
      <c r="F41" s="111">
        <v>1.1879999999999999</v>
      </c>
      <c r="G41" s="107">
        <f t="shared" si="3"/>
        <v>1.2425999999999999</v>
      </c>
      <c r="H41" s="108">
        <v>26</v>
      </c>
      <c r="I41" s="109" t="s">
        <v>43</v>
      </c>
      <c r="J41" s="70">
        <f t="shared" si="4"/>
        <v>2.5999999999999999E-3</v>
      </c>
      <c r="K41" s="108">
        <v>22</v>
      </c>
      <c r="L41" s="109" t="s">
        <v>43</v>
      </c>
      <c r="M41" s="70">
        <f t="shared" si="0"/>
        <v>2.1999999999999997E-3</v>
      </c>
      <c r="N41" s="108">
        <v>17</v>
      </c>
      <c r="O41" s="109" t="s">
        <v>43</v>
      </c>
      <c r="P41" s="70">
        <f t="shared" si="1"/>
        <v>1.7000000000000001E-3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5.7910000000000003E-2</v>
      </c>
      <c r="F42" s="111">
        <v>1.2470000000000001</v>
      </c>
      <c r="G42" s="107">
        <f t="shared" si="3"/>
        <v>1.30491</v>
      </c>
      <c r="H42" s="108">
        <v>28</v>
      </c>
      <c r="I42" s="109" t="s">
        <v>43</v>
      </c>
      <c r="J42" s="70">
        <f t="shared" si="4"/>
        <v>2.8E-3</v>
      </c>
      <c r="K42" s="108">
        <v>23</v>
      </c>
      <c r="L42" s="109" t="s">
        <v>43</v>
      </c>
      <c r="M42" s="70">
        <f t="shared" si="0"/>
        <v>2.3E-3</v>
      </c>
      <c r="N42" s="108">
        <v>18</v>
      </c>
      <c r="O42" s="109" t="s">
        <v>43</v>
      </c>
      <c r="P42" s="70">
        <f t="shared" si="1"/>
        <v>1.8E-3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6.1039999999999997E-2</v>
      </c>
      <c r="F43" s="111">
        <v>1.3009999999999999</v>
      </c>
      <c r="G43" s="107">
        <f t="shared" si="3"/>
        <v>1.3620399999999999</v>
      </c>
      <c r="H43" s="108">
        <v>30</v>
      </c>
      <c r="I43" s="109" t="s">
        <v>43</v>
      </c>
      <c r="J43" s="70">
        <f t="shared" si="4"/>
        <v>3.0000000000000001E-3</v>
      </c>
      <c r="K43" s="108">
        <v>25</v>
      </c>
      <c r="L43" s="109" t="s">
        <v>43</v>
      </c>
      <c r="M43" s="70">
        <f t="shared" si="0"/>
        <v>2.5000000000000001E-3</v>
      </c>
      <c r="N43" s="108">
        <v>19</v>
      </c>
      <c r="O43" s="109" t="s">
        <v>43</v>
      </c>
      <c r="P43" s="70">
        <f t="shared" si="1"/>
        <v>1.9E-3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6.4019999999999994E-2</v>
      </c>
      <c r="F44" s="111">
        <v>1.3520000000000001</v>
      </c>
      <c r="G44" s="107">
        <f t="shared" si="3"/>
        <v>1.4160200000000001</v>
      </c>
      <c r="H44" s="108">
        <v>32</v>
      </c>
      <c r="I44" s="109" t="s">
        <v>43</v>
      </c>
      <c r="J44" s="70">
        <f t="shared" si="4"/>
        <v>3.2000000000000002E-3</v>
      </c>
      <c r="K44" s="108">
        <v>26</v>
      </c>
      <c r="L44" s="109" t="s">
        <v>43</v>
      </c>
      <c r="M44" s="70">
        <f t="shared" si="0"/>
        <v>2.5999999999999999E-3</v>
      </c>
      <c r="N44" s="108">
        <v>20</v>
      </c>
      <c r="O44" s="109" t="s">
        <v>43</v>
      </c>
      <c r="P44" s="70">
        <f t="shared" si="1"/>
        <v>2E-3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6.6869999999999999E-2</v>
      </c>
      <c r="F45" s="111">
        <v>1.3979999999999999</v>
      </c>
      <c r="G45" s="107">
        <f t="shared" si="3"/>
        <v>1.4648699999999999</v>
      </c>
      <c r="H45" s="108">
        <v>33</v>
      </c>
      <c r="I45" s="109" t="s">
        <v>43</v>
      </c>
      <c r="J45" s="70">
        <f t="shared" si="4"/>
        <v>3.3E-3</v>
      </c>
      <c r="K45" s="108">
        <v>27</v>
      </c>
      <c r="L45" s="109" t="s">
        <v>43</v>
      </c>
      <c r="M45" s="70">
        <f t="shared" si="0"/>
        <v>2.7000000000000001E-3</v>
      </c>
      <c r="N45" s="108">
        <v>21</v>
      </c>
      <c r="O45" s="109" t="s">
        <v>43</v>
      </c>
      <c r="P45" s="70">
        <f t="shared" si="1"/>
        <v>2.1000000000000003E-3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6.9599999999999995E-2</v>
      </c>
      <c r="F46" s="111">
        <v>1.4419999999999999</v>
      </c>
      <c r="G46" s="107">
        <f t="shared" si="3"/>
        <v>1.5116000000000001</v>
      </c>
      <c r="H46" s="108">
        <v>35</v>
      </c>
      <c r="I46" s="109" t="s">
        <v>43</v>
      </c>
      <c r="J46" s="70">
        <f t="shared" si="4"/>
        <v>3.5000000000000005E-3</v>
      </c>
      <c r="K46" s="108">
        <v>28</v>
      </c>
      <c r="L46" s="109" t="s">
        <v>43</v>
      </c>
      <c r="M46" s="70">
        <f t="shared" si="0"/>
        <v>2.8E-3</v>
      </c>
      <c r="N46" s="108">
        <v>21</v>
      </c>
      <c r="O46" s="109" t="s">
        <v>43</v>
      </c>
      <c r="P46" s="70">
        <f t="shared" si="1"/>
        <v>2.1000000000000003E-3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7.2230000000000003E-2</v>
      </c>
      <c r="F47" s="111">
        <v>1.4830000000000001</v>
      </c>
      <c r="G47" s="107">
        <f t="shared" si="3"/>
        <v>1.5552300000000001</v>
      </c>
      <c r="H47" s="108">
        <v>36</v>
      </c>
      <c r="I47" s="109" t="s">
        <v>43</v>
      </c>
      <c r="J47" s="70">
        <f t="shared" si="4"/>
        <v>3.5999999999999999E-3</v>
      </c>
      <c r="K47" s="108">
        <v>29</v>
      </c>
      <c r="L47" s="109" t="s">
        <v>43</v>
      </c>
      <c r="M47" s="70">
        <f t="shared" si="0"/>
        <v>2.9000000000000002E-3</v>
      </c>
      <c r="N47" s="108">
        <v>22</v>
      </c>
      <c r="O47" s="109" t="s">
        <v>43</v>
      </c>
      <c r="P47" s="70">
        <f t="shared" si="1"/>
        <v>2.1999999999999997E-3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7.4759999999999993E-2</v>
      </c>
      <c r="F48" s="111">
        <v>1.5209999999999999</v>
      </c>
      <c r="G48" s="107">
        <f t="shared" si="3"/>
        <v>1.5957599999999998</v>
      </c>
      <c r="H48" s="108">
        <v>38</v>
      </c>
      <c r="I48" s="109" t="s">
        <v>43</v>
      </c>
      <c r="J48" s="70">
        <f t="shared" si="4"/>
        <v>3.8E-3</v>
      </c>
      <c r="K48" s="108">
        <v>30</v>
      </c>
      <c r="L48" s="109" t="s">
        <v>43</v>
      </c>
      <c r="M48" s="70">
        <f t="shared" si="0"/>
        <v>3.0000000000000001E-3</v>
      </c>
      <c r="N48" s="108">
        <v>23</v>
      </c>
      <c r="O48" s="109" t="s">
        <v>43</v>
      </c>
      <c r="P48" s="70">
        <f t="shared" si="1"/>
        <v>2.3E-3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7.7219999999999997E-2</v>
      </c>
      <c r="F49" s="111">
        <v>1.5580000000000001</v>
      </c>
      <c r="G49" s="107">
        <f t="shared" si="3"/>
        <v>1.6352200000000001</v>
      </c>
      <c r="H49" s="108">
        <v>39</v>
      </c>
      <c r="I49" s="109" t="s">
        <v>43</v>
      </c>
      <c r="J49" s="70">
        <f t="shared" si="4"/>
        <v>3.8999999999999998E-3</v>
      </c>
      <c r="K49" s="108">
        <v>31</v>
      </c>
      <c r="L49" s="109" t="s">
        <v>43</v>
      </c>
      <c r="M49" s="70">
        <f t="shared" si="0"/>
        <v>3.0999999999999999E-3</v>
      </c>
      <c r="N49" s="108">
        <v>24</v>
      </c>
      <c r="O49" s="109" t="s">
        <v>43</v>
      </c>
      <c r="P49" s="70">
        <f t="shared" si="1"/>
        <v>2.4000000000000002E-3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7.9589999999999994E-2</v>
      </c>
      <c r="F50" s="111">
        <v>1.5920000000000001</v>
      </c>
      <c r="G50" s="107">
        <f t="shared" si="3"/>
        <v>1.6715900000000001</v>
      </c>
      <c r="H50" s="108">
        <v>41</v>
      </c>
      <c r="I50" s="109" t="s">
        <v>43</v>
      </c>
      <c r="J50" s="70">
        <f t="shared" si="4"/>
        <v>4.1000000000000003E-3</v>
      </c>
      <c r="K50" s="108">
        <v>32</v>
      </c>
      <c r="L50" s="109" t="s">
        <v>43</v>
      </c>
      <c r="M50" s="70">
        <f t="shared" si="0"/>
        <v>3.2000000000000002E-3</v>
      </c>
      <c r="N50" s="108">
        <v>24</v>
      </c>
      <c r="O50" s="109" t="s">
        <v>43</v>
      </c>
      <c r="P50" s="70">
        <f t="shared" si="1"/>
        <v>2.4000000000000002E-3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8.1900000000000001E-2</v>
      </c>
      <c r="F51" s="111">
        <v>1.625</v>
      </c>
      <c r="G51" s="107">
        <f t="shared" si="3"/>
        <v>1.7069000000000001</v>
      </c>
      <c r="H51" s="108">
        <v>42</v>
      </c>
      <c r="I51" s="109" t="s">
        <v>43</v>
      </c>
      <c r="J51" s="70">
        <f t="shared" si="4"/>
        <v>4.2000000000000006E-3</v>
      </c>
      <c r="K51" s="108">
        <v>33</v>
      </c>
      <c r="L51" s="109" t="s">
        <v>43</v>
      </c>
      <c r="M51" s="70">
        <f t="shared" si="0"/>
        <v>3.3E-3</v>
      </c>
      <c r="N51" s="108">
        <v>25</v>
      </c>
      <c r="O51" s="109" t="s">
        <v>43</v>
      </c>
      <c r="P51" s="70">
        <f t="shared" si="1"/>
        <v>2.5000000000000001E-3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8.6330000000000004E-2</v>
      </c>
      <c r="F52" s="111">
        <v>1.6859999999999999</v>
      </c>
      <c r="G52" s="107">
        <f t="shared" si="3"/>
        <v>1.77233</v>
      </c>
      <c r="H52" s="108">
        <v>45</v>
      </c>
      <c r="I52" s="109" t="s">
        <v>43</v>
      </c>
      <c r="J52" s="70">
        <f t="shared" si="4"/>
        <v>4.4999999999999997E-3</v>
      </c>
      <c r="K52" s="108">
        <v>35</v>
      </c>
      <c r="L52" s="109" t="s">
        <v>43</v>
      </c>
      <c r="M52" s="70">
        <f t="shared" si="0"/>
        <v>3.5000000000000005E-3</v>
      </c>
      <c r="N52" s="108">
        <v>27</v>
      </c>
      <c r="O52" s="109" t="s">
        <v>43</v>
      </c>
      <c r="P52" s="70">
        <f t="shared" si="1"/>
        <v>2.7000000000000001E-3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9.1569999999999999E-2</v>
      </c>
      <c r="F53" s="111">
        <v>1.754</v>
      </c>
      <c r="G53" s="107">
        <f t="shared" si="3"/>
        <v>1.8455699999999999</v>
      </c>
      <c r="H53" s="108">
        <v>48</v>
      </c>
      <c r="I53" s="109" t="s">
        <v>43</v>
      </c>
      <c r="J53" s="70">
        <f t="shared" si="4"/>
        <v>4.8000000000000004E-3</v>
      </c>
      <c r="K53" s="108">
        <v>37</v>
      </c>
      <c r="L53" s="109" t="s">
        <v>43</v>
      </c>
      <c r="M53" s="70">
        <f t="shared" si="0"/>
        <v>3.6999999999999997E-3</v>
      </c>
      <c r="N53" s="108">
        <v>28</v>
      </c>
      <c r="O53" s="109" t="s">
        <v>43</v>
      </c>
      <c r="P53" s="70">
        <f t="shared" si="1"/>
        <v>2.8E-3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9.6519999999999995E-2</v>
      </c>
      <c r="F54" s="111">
        <v>1.8160000000000001</v>
      </c>
      <c r="G54" s="107">
        <f t="shared" si="3"/>
        <v>1.91252</v>
      </c>
      <c r="H54" s="108">
        <v>52</v>
      </c>
      <c r="I54" s="109" t="s">
        <v>43</v>
      </c>
      <c r="J54" s="70">
        <f t="shared" si="4"/>
        <v>5.1999999999999998E-3</v>
      </c>
      <c r="K54" s="108">
        <v>40</v>
      </c>
      <c r="L54" s="109" t="s">
        <v>43</v>
      </c>
      <c r="M54" s="70">
        <f t="shared" si="0"/>
        <v>4.0000000000000001E-3</v>
      </c>
      <c r="N54" s="108">
        <v>30</v>
      </c>
      <c r="O54" s="109" t="s">
        <v>43</v>
      </c>
      <c r="P54" s="70">
        <f t="shared" si="1"/>
        <v>3.0000000000000001E-3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0.1012</v>
      </c>
      <c r="F55" s="111">
        <v>1.8720000000000001</v>
      </c>
      <c r="G55" s="107">
        <f t="shared" si="3"/>
        <v>1.9732000000000001</v>
      </c>
      <c r="H55" s="108">
        <v>55</v>
      </c>
      <c r="I55" s="109" t="s">
        <v>43</v>
      </c>
      <c r="J55" s="70">
        <f t="shared" si="4"/>
        <v>5.4999999999999997E-3</v>
      </c>
      <c r="K55" s="108">
        <v>42</v>
      </c>
      <c r="L55" s="109" t="s">
        <v>43</v>
      </c>
      <c r="M55" s="70">
        <f t="shared" si="0"/>
        <v>4.2000000000000006E-3</v>
      </c>
      <c r="N55" s="108">
        <v>31</v>
      </c>
      <c r="O55" s="109" t="s">
        <v>43</v>
      </c>
      <c r="P55" s="70">
        <f t="shared" si="1"/>
        <v>3.0999999999999999E-3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0.1057</v>
      </c>
      <c r="F56" s="111">
        <v>1.9239999999999999</v>
      </c>
      <c r="G56" s="107">
        <f t="shared" si="3"/>
        <v>2.0297000000000001</v>
      </c>
      <c r="H56" s="108">
        <v>58</v>
      </c>
      <c r="I56" s="109" t="s">
        <v>43</v>
      </c>
      <c r="J56" s="70">
        <f t="shared" si="4"/>
        <v>5.8000000000000005E-3</v>
      </c>
      <c r="K56" s="108">
        <v>44</v>
      </c>
      <c r="L56" s="109" t="s">
        <v>43</v>
      </c>
      <c r="M56" s="70">
        <f t="shared" si="0"/>
        <v>4.3999999999999994E-3</v>
      </c>
      <c r="N56" s="108">
        <v>33</v>
      </c>
      <c r="O56" s="109" t="s">
        <v>43</v>
      </c>
      <c r="P56" s="70">
        <f t="shared" si="1"/>
        <v>3.3E-3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0.11</v>
      </c>
      <c r="F57" s="111">
        <v>1.9710000000000001</v>
      </c>
      <c r="G57" s="107">
        <f t="shared" si="3"/>
        <v>2.081</v>
      </c>
      <c r="H57" s="108">
        <v>61</v>
      </c>
      <c r="I57" s="109" t="s">
        <v>43</v>
      </c>
      <c r="J57" s="70">
        <f t="shared" si="4"/>
        <v>6.0999999999999995E-3</v>
      </c>
      <c r="K57" s="108">
        <v>46</v>
      </c>
      <c r="L57" s="109" t="s">
        <v>43</v>
      </c>
      <c r="M57" s="70">
        <f t="shared" si="0"/>
        <v>4.5999999999999999E-3</v>
      </c>
      <c r="N57" s="108">
        <v>34</v>
      </c>
      <c r="O57" s="109" t="s">
        <v>43</v>
      </c>
      <c r="P57" s="70">
        <f t="shared" si="1"/>
        <v>3.4000000000000002E-3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0.1142</v>
      </c>
      <c r="F58" s="111">
        <v>2.0150000000000001</v>
      </c>
      <c r="G58" s="107">
        <f t="shared" si="3"/>
        <v>2.1292</v>
      </c>
      <c r="H58" s="108">
        <v>64</v>
      </c>
      <c r="I58" s="109" t="s">
        <v>43</v>
      </c>
      <c r="J58" s="70">
        <f t="shared" si="4"/>
        <v>6.4000000000000003E-3</v>
      </c>
      <c r="K58" s="108">
        <v>48</v>
      </c>
      <c r="L58" s="109" t="s">
        <v>43</v>
      </c>
      <c r="M58" s="70">
        <f t="shared" si="0"/>
        <v>4.8000000000000004E-3</v>
      </c>
      <c r="N58" s="108">
        <v>36</v>
      </c>
      <c r="O58" s="109" t="s">
        <v>43</v>
      </c>
      <c r="P58" s="70">
        <f t="shared" si="1"/>
        <v>3.5999999999999999E-3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0.1182</v>
      </c>
      <c r="F59" s="111">
        <v>2.056</v>
      </c>
      <c r="G59" s="107">
        <f t="shared" si="3"/>
        <v>2.1741999999999999</v>
      </c>
      <c r="H59" s="108">
        <v>67</v>
      </c>
      <c r="I59" s="109" t="s">
        <v>43</v>
      </c>
      <c r="J59" s="70">
        <f t="shared" si="4"/>
        <v>6.7000000000000002E-3</v>
      </c>
      <c r="K59" s="108">
        <v>50</v>
      </c>
      <c r="L59" s="109" t="s">
        <v>43</v>
      </c>
      <c r="M59" s="70">
        <f t="shared" si="0"/>
        <v>5.0000000000000001E-3</v>
      </c>
      <c r="N59" s="108">
        <v>37</v>
      </c>
      <c r="O59" s="109" t="s">
        <v>43</v>
      </c>
      <c r="P59" s="70">
        <f t="shared" si="1"/>
        <v>3.6999999999999997E-3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0.1221</v>
      </c>
      <c r="F60" s="111">
        <v>2.093</v>
      </c>
      <c r="G60" s="107">
        <f t="shared" si="3"/>
        <v>2.2151000000000001</v>
      </c>
      <c r="H60" s="108">
        <v>70</v>
      </c>
      <c r="I60" s="109" t="s">
        <v>43</v>
      </c>
      <c r="J60" s="70">
        <f t="shared" si="4"/>
        <v>7.000000000000001E-3</v>
      </c>
      <c r="K60" s="108">
        <v>52</v>
      </c>
      <c r="L60" s="109" t="s">
        <v>43</v>
      </c>
      <c r="M60" s="70">
        <f t="shared" si="0"/>
        <v>5.1999999999999998E-3</v>
      </c>
      <c r="N60" s="108">
        <v>39</v>
      </c>
      <c r="O60" s="109" t="s">
        <v>43</v>
      </c>
      <c r="P60" s="70">
        <f t="shared" si="1"/>
        <v>3.8999999999999998E-3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0.1295</v>
      </c>
      <c r="F61" s="111">
        <v>2.1619999999999999</v>
      </c>
      <c r="G61" s="107">
        <f t="shared" si="3"/>
        <v>2.2915000000000001</v>
      </c>
      <c r="H61" s="108">
        <v>76</v>
      </c>
      <c r="I61" s="109" t="s">
        <v>43</v>
      </c>
      <c r="J61" s="70">
        <f t="shared" si="4"/>
        <v>7.6E-3</v>
      </c>
      <c r="K61" s="108">
        <v>56</v>
      </c>
      <c r="L61" s="109" t="s">
        <v>43</v>
      </c>
      <c r="M61" s="70">
        <f t="shared" si="0"/>
        <v>5.5999999999999999E-3</v>
      </c>
      <c r="N61" s="108">
        <v>41</v>
      </c>
      <c r="O61" s="109" t="s">
        <v>43</v>
      </c>
      <c r="P61" s="70">
        <f t="shared" si="1"/>
        <v>4.1000000000000003E-3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0.13650000000000001</v>
      </c>
      <c r="F62" s="111">
        <v>2.2229999999999999</v>
      </c>
      <c r="G62" s="107">
        <f t="shared" si="3"/>
        <v>2.3594999999999997</v>
      </c>
      <c r="H62" s="108">
        <v>81</v>
      </c>
      <c r="I62" s="109" t="s">
        <v>43</v>
      </c>
      <c r="J62" s="70">
        <f t="shared" si="4"/>
        <v>8.0999999999999996E-3</v>
      </c>
      <c r="K62" s="108">
        <v>60</v>
      </c>
      <c r="L62" s="109" t="s">
        <v>43</v>
      </c>
      <c r="M62" s="70">
        <f t="shared" si="0"/>
        <v>6.0000000000000001E-3</v>
      </c>
      <c r="N62" s="108">
        <v>44</v>
      </c>
      <c r="O62" s="109" t="s">
        <v>43</v>
      </c>
      <c r="P62" s="70">
        <f t="shared" si="1"/>
        <v>4.3999999999999994E-3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0.14319999999999999</v>
      </c>
      <c r="F63" s="111">
        <v>2.2770000000000001</v>
      </c>
      <c r="G63" s="107">
        <f t="shared" si="3"/>
        <v>2.4202000000000004</v>
      </c>
      <c r="H63" s="108">
        <v>87</v>
      </c>
      <c r="I63" s="109" t="s">
        <v>43</v>
      </c>
      <c r="J63" s="70">
        <f t="shared" si="4"/>
        <v>8.6999999999999994E-3</v>
      </c>
      <c r="K63" s="108">
        <v>63</v>
      </c>
      <c r="L63" s="109" t="s">
        <v>43</v>
      </c>
      <c r="M63" s="70">
        <f t="shared" si="0"/>
        <v>6.3E-3</v>
      </c>
      <c r="N63" s="108">
        <v>46</v>
      </c>
      <c r="O63" s="109" t="s">
        <v>43</v>
      </c>
      <c r="P63" s="70">
        <f t="shared" si="1"/>
        <v>4.5999999999999999E-3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0.14949999999999999</v>
      </c>
      <c r="F64" s="111">
        <v>2.3260000000000001</v>
      </c>
      <c r="G64" s="107">
        <f t="shared" si="3"/>
        <v>2.4755000000000003</v>
      </c>
      <c r="H64" s="108">
        <v>92</v>
      </c>
      <c r="I64" s="109" t="s">
        <v>43</v>
      </c>
      <c r="J64" s="70">
        <f t="shared" si="4"/>
        <v>9.1999999999999998E-3</v>
      </c>
      <c r="K64" s="108">
        <v>67</v>
      </c>
      <c r="L64" s="109" t="s">
        <v>43</v>
      </c>
      <c r="M64" s="70">
        <f t="shared" si="0"/>
        <v>6.7000000000000002E-3</v>
      </c>
      <c r="N64" s="108">
        <v>49</v>
      </c>
      <c r="O64" s="109" t="s">
        <v>43</v>
      </c>
      <c r="P64" s="70">
        <f t="shared" si="1"/>
        <v>4.8999999999999998E-3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0.15559999999999999</v>
      </c>
      <c r="F65" s="111">
        <v>2.37</v>
      </c>
      <c r="G65" s="107">
        <f t="shared" si="3"/>
        <v>2.5256000000000003</v>
      </c>
      <c r="H65" s="108">
        <v>97</v>
      </c>
      <c r="I65" s="109" t="s">
        <v>43</v>
      </c>
      <c r="J65" s="70">
        <f t="shared" si="4"/>
        <v>9.7000000000000003E-3</v>
      </c>
      <c r="K65" s="108">
        <v>70</v>
      </c>
      <c r="L65" s="109" t="s">
        <v>43</v>
      </c>
      <c r="M65" s="70">
        <f t="shared" si="0"/>
        <v>7.000000000000001E-3</v>
      </c>
      <c r="N65" s="108">
        <v>51</v>
      </c>
      <c r="O65" s="109" t="s">
        <v>43</v>
      </c>
      <c r="P65" s="70">
        <f t="shared" si="1"/>
        <v>5.0999999999999995E-3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0.1615</v>
      </c>
      <c r="F66" s="111">
        <v>2.41</v>
      </c>
      <c r="G66" s="107">
        <f t="shared" si="3"/>
        <v>2.5715000000000003</v>
      </c>
      <c r="H66" s="108">
        <v>103</v>
      </c>
      <c r="I66" s="109" t="s">
        <v>43</v>
      </c>
      <c r="J66" s="70">
        <f t="shared" si="4"/>
        <v>1.03E-2</v>
      </c>
      <c r="K66" s="108">
        <v>74</v>
      </c>
      <c r="L66" s="109" t="s">
        <v>43</v>
      </c>
      <c r="M66" s="70">
        <f t="shared" si="0"/>
        <v>7.3999999999999995E-3</v>
      </c>
      <c r="N66" s="108">
        <v>53</v>
      </c>
      <c r="O66" s="109" t="s">
        <v>43</v>
      </c>
      <c r="P66" s="70">
        <f t="shared" si="1"/>
        <v>5.3E-3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0.17269999999999999</v>
      </c>
      <c r="F67" s="111">
        <v>2.4809999999999999</v>
      </c>
      <c r="G67" s="107">
        <f t="shared" si="3"/>
        <v>2.6536999999999997</v>
      </c>
      <c r="H67" s="108">
        <v>113</v>
      </c>
      <c r="I67" s="109" t="s">
        <v>43</v>
      </c>
      <c r="J67" s="70">
        <f t="shared" si="4"/>
        <v>1.1300000000000001E-2</v>
      </c>
      <c r="K67" s="108">
        <v>81</v>
      </c>
      <c r="L67" s="109" t="s">
        <v>43</v>
      </c>
      <c r="M67" s="70">
        <f t="shared" si="0"/>
        <v>8.0999999999999996E-3</v>
      </c>
      <c r="N67" s="108">
        <v>58</v>
      </c>
      <c r="O67" s="109" t="s">
        <v>43</v>
      </c>
      <c r="P67" s="70">
        <f t="shared" si="1"/>
        <v>5.8000000000000005E-3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0.18310000000000001</v>
      </c>
      <c r="F68" s="111">
        <v>2.54</v>
      </c>
      <c r="G68" s="107">
        <f t="shared" si="3"/>
        <v>2.7231000000000001</v>
      </c>
      <c r="H68" s="108">
        <v>123</v>
      </c>
      <c r="I68" s="109" t="s">
        <v>43</v>
      </c>
      <c r="J68" s="70">
        <f t="shared" si="4"/>
        <v>1.23E-2</v>
      </c>
      <c r="K68" s="108">
        <v>87</v>
      </c>
      <c r="L68" s="109" t="s">
        <v>43</v>
      </c>
      <c r="M68" s="70">
        <f t="shared" si="0"/>
        <v>8.6999999999999994E-3</v>
      </c>
      <c r="N68" s="108">
        <v>62</v>
      </c>
      <c r="O68" s="109" t="s">
        <v>43</v>
      </c>
      <c r="P68" s="70">
        <f t="shared" si="1"/>
        <v>6.1999999999999998E-3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0.193</v>
      </c>
      <c r="F69" s="111">
        <v>2.5910000000000002</v>
      </c>
      <c r="G69" s="107">
        <f t="shared" si="3"/>
        <v>2.7840000000000003</v>
      </c>
      <c r="H69" s="108">
        <v>133</v>
      </c>
      <c r="I69" s="109" t="s">
        <v>43</v>
      </c>
      <c r="J69" s="70">
        <f t="shared" si="4"/>
        <v>1.3300000000000001E-2</v>
      </c>
      <c r="K69" s="108">
        <v>93</v>
      </c>
      <c r="L69" s="109" t="s">
        <v>43</v>
      </c>
      <c r="M69" s="70">
        <f t="shared" si="0"/>
        <v>9.2999999999999992E-3</v>
      </c>
      <c r="N69" s="108">
        <v>67</v>
      </c>
      <c r="O69" s="109" t="s">
        <v>43</v>
      </c>
      <c r="P69" s="70">
        <f t="shared" si="1"/>
        <v>6.7000000000000002E-3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0.20250000000000001</v>
      </c>
      <c r="F70" s="111">
        <v>2.6349999999999998</v>
      </c>
      <c r="G70" s="107">
        <f t="shared" si="3"/>
        <v>2.8374999999999999</v>
      </c>
      <c r="H70" s="108">
        <v>143</v>
      </c>
      <c r="I70" s="109" t="s">
        <v>43</v>
      </c>
      <c r="J70" s="70">
        <f t="shared" si="4"/>
        <v>1.4299999999999998E-2</v>
      </c>
      <c r="K70" s="108">
        <v>99</v>
      </c>
      <c r="L70" s="109" t="s">
        <v>43</v>
      </c>
      <c r="M70" s="70">
        <f t="shared" si="0"/>
        <v>9.9000000000000008E-3</v>
      </c>
      <c r="N70" s="108">
        <v>71</v>
      </c>
      <c r="O70" s="109" t="s">
        <v>43</v>
      </c>
      <c r="P70" s="70">
        <f t="shared" si="1"/>
        <v>7.0999999999999995E-3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0.21149999999999999</v>
      </c>
      <c r="F71" s="111">
        <v>2.6739999999999999</v>
      </c>
      <c r="G71" s="107">
        <f t="shared" si="3"/>
        <v>2.8855</v>
      </c>
      <c r="H71" s="108">
        <v>153</v>
      </c>
      <c r="I71" s="109" t="s">
        <v>43</v>
      </c>
      <c r="J71" s="70">
        <f t="shared" si="4"/>
        <v>1.5299999999999999E-2</v>
      </c>
      <c r="K71" s="108">
        <v>105</v>
      </c>
      <c r="L71" s="109" t="s">
        <v>43</v>
      </c>
      <c r="M71" s="70">
        <f t="shared" si="0"/>
        <v>1.0499999999999999E-2</v>
      </c>
      <c r="N71" s="108">
        <v>75</v>
      </c>
      <c r="O71" s="109" t="s">
        <v>43</v>
      </c>
      <c r="P71" s="70">
        <f t="shared" si="1"/>
        <v>7.4999999999999997E-3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0.22009999999999999</v>
      </c>
      <c r="F72" s="111">
        <v>2.7069999999999999</v>
      </c>
      <c r="G72" s="107">
        <f t="shared" si="3"/>
        <v>2.9270999999999998</v>
      </c>
      <c r="H72" s="108">
        <v>163</v>
      </c>
      <c r="I72" s="109" t="s">
        <v>43</v>
      </c>
      <c r="J72" s="70">
        <f t="shared" si="4"/>
        <v>1.6300000000000002E-2</v>
      </c>
      <c r="K72" s="108">
        <v>111</v>
      </c>
      <c r="L72" s="109" t="s">
        <v>43</v>
      </c>
      <c r="M72" s="70">
        <f t="shared" si="0"/>
        <v>1.11E-2</v>
      </c>
      <c r="N72" s="108">
        <v>80</v>
      </c>
      <c r="O72" s="109" t="s">
        <v>43</v>
      </c>
      <c r="P72" s="70">
        <f t="shared" si="1"/>
        <v>8.0000000000000002E-3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0.22839999999999999</v>
      </c>
      <c r="F73" s="111">
        <v>2.7370000000000001</v>
      </c>
      <c r="G73" s="107">
        <f t="shared" si="3"/>
        <v>2.9654000000000003</v>
      </c>
      <c r="H73" s="108">
        <v>172</v>
      </c>
      <c r="I73" s="109" t="s">
        <v>43</v>
      </c>
      <c r="J73" s="70">
        <f t="shared" si="4"/>
        <v>1.72E-2</v>
      </c>
      <c r="K73" s="108">
        <v>117</v>
      </c>
      <c r="L73" s="109" t="s">
        <v>43</v>
      </c>
      <c r="M73" s="70">
        <f t="shared" si="0"/>
        <v>1.17E-2</v>
      </c>
      <c r="N73" s="108">
        <v>84</v>
      </c>
      <c r="O73" s="109" t="s">
        <v>43</v>
      </c>
      <c r="P73" s="70">
        <f t="shared" si="1"/>
        <v>8.4000000000000012E-3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0.2364</v>
      </c>
      <c r="F74" s="111">
        <v>2.7629999999999999</v>
      </c>
      <c r="G74" s="107">
        <f t="shared" si="3"/>
        <v>2.9994000000000001</v>
      </c>
      <c r="H74" s="108">
        <v>182</v>
      </c>
      <c r="I74" s="109" t="s">
        <v>43</v>
      </c>
      <c r="J74" s="70">
        <f t="shared" si="4"/>
        <v>1.8200000000000001E-2</v>
      </c>
      <c r="K74" s="108">
        <v>122</v>
      </c>
      <c r="L74" s="109" t="s">
        <v>43</v>
      </c>
      <c r="M74" s="70">
        <f t="shared" si="0"/>
        <v>1.2199999999999999E-2</v>
      </c>
      <c r="N74" s="108">
        <v>88</v>
      </c>
      <c r="O74" s="109" t="s">
        <v>43</v>
      </c>
      <c r="P74" s="70">
        <f t="shared" si="1"/>
        <v>8.7999999999999988E-3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0.2442</v>
      </c>
      <c r="F75" s="111">
        <v>2.786</v>
      </c>
      <c r="G75" s="107">
        <f t="shared" si="3"/>
        <v>3.0302000000000002</v>
      </c>
      <c r="H75" s="108">
        <v>191</v>
      </c>
      <c r="I75" s="109" t="s">
        <v>43</v>
      </c>
      <c r="J75" s="70">
        <f t="shared" si="4"/>
        <v>1.9099999999999999E-2</v>
      </c>
      <c r="K75" s="108">
        <v>128</v>
      </c>
      <c r="L75" s="109" t="s">
        <v>43</v>
      </c>
      <c r="M75" s="70">
        <f t="shared" si="0"/>
        <v>1.2800000000000001E-2</v>
      </c>
      <c r="N75" s="108">
        <v>92</v>
      </c>
      <c r="O75" s="109" t="s">
        <v>43</v>
      </c>
      <c r="P75" s="70">
        <f t="shared" si="1"/>
        <v>9.1999999999999998E-3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0.25169999999999998</v>
      </c>
      <c r="F76" s="111">
        <v>2.8069999999999999</v>
      </c>
      <c r="G76" s="107">
        <f t="shared" si="3"/>
        <v>3.0587</v>
      </c>
      <c r="H76" s="108">
        <v>201</v>
      </c>
      <c r="I76" s="109" t="s">
        <v>43</v>
      </c>
      <c r="J76" s="70">
        <f t="shared" si="4"/>
        <v>2.01E-2</v>
      </c>
      <c r="K76" s="108">
        <v>134</v>
      </c>
      <c r="L76" s="109" t="s">
        <v>43</v>
      </c>
      <c r="M76" s="70">
        <f t="shared" si="0"/>
        <v>1.34E-2</v>
      </c>
      <c r="N76" s="108">
        <v>96</v>
      </c>
      <c r="O76" s="109" t="s">
        <v>43</v>
      </c>
      <c r="P76" s="70">
        <f t="shared" si="1"/>
        <v>9.6000000000000009E-3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0.25900000000000001</v>
      </c>
      <c r="F77" s="111">
        <v>2.8250000000000002</v>
      </c>
      <c r="G77" s="107">
        <f t="shared" si="3"/>
        <v>3.0840000000000001</v>
      </c>
      <c r="H77" s="108">
        <v>210</v>
      </c>
      <c r="I77" s="109" t="s">
        <v>43</v>
      </c>
      <c r="J77" s="70">
        <f t="shared" si="4"/>
        <v>2.0999999999999998E-2</v>
      </c>
      <c r="K77" s="108">
        <v>139</v>
      </c>
      <c r="L77" s="109" t="s">
        <v>43</v>
      </c>
      <c r="M77" s="70">
        <f t="shared" si="0"/>
        <v>1.3900000000000001E-2</v>
      </c>
      <c r="N77" s="108">
        <v>100</v>
      </c>
      <c r="O77" s="109" t="s">
        <v>43</v>
      </c>
      <c r="P77" s="70">
        <f t="shared" si="1"/>
        <v>0.01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0.27300000000000002</v>
      </c>
      <c r="F78" s="111">
        <v>2.855</v>
      </c>
      <c r="G78" s="107">
        <f t="shared" si="3"/>
        <v>3.1280000000000001</v>
      </c>
      <c r="H78" s="108">
        <v>229</v>
      </c>
      <c r="I78" s="109" t="s">
        <v>43</v>
      </c>
      <c r="J78" s="70">
        <f t="shared" si="4"/>
        <v>2.29E-2</v>
      </c>
      <c r="K78" s="108">
        <v>150</v>
      </c>
      <c r="L78" s="109" t="s">
        <v>43</v>
      </c>
      <c r="M78" s="70">
        <f t="shared" si="0"/>
        <v>1.4999999999999999E-2</v>
      </c>
      <c r="N78" s="108">
        <v>107</v>
      </c>
      <c r="O78" s="109" t="s">
        <v>43</v>
      </c>
      <c r="P78" s="70">
        <f t="shared" si="1"/>
        <v>1.0699999999999999E-2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0.28960000000000002</v>
      </c>
      <c r="F79" s="111">
        <v>2.8849999999999998</v>
      </c>
      <c r="G79" s="107">
        <f t="shared" si="3"/>
        <v>3.1745999999999999</v>
      </c>
      <c r="H79" s="108">
        <v>253</v>
      </c>
      <c r="I79" s="109" t="s">
        <v>43</v>
      </c>
      <c r="J79" s="70">
        <f t="shared" si="4"/>
        <v>2.53E-2</v>
      </c>
      <c r="K79" s="108">
        <v>164</v>
      </c>
      <c r="L79" s="109" t="s">
        <v>43</v>
      </c>
      <c r="M79" s="70">
        <f t="shared" si="0"/>
        <v>1.6400000000000001E-2</v>
      </c>
      <c r="N79" s="108">
        <v>117</v>
      </c>
      <c r="O79" s="109" t="s">
        <v>43</v>
      </c>
      <c r="P79" s="70">
        <f t="shared" si="1"/>
        <v>1.17E-2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0.30520000000000003</v>
      </c>
      <c r="F80" s="111">
        <v>2.9060000000000001</v>
      </c>
      <c r="G80" s="107">
        <f t="shared" si="3"/>
        <v>3.2112000000000003</v>
      </c>
      <c r="H80" s="108">
        <v>276</v>
      </c>
      <c r="I80" s="109" t="s">
        <v>43</v>
      </c>
      <c r="J80" s="70">
        <f t="shared" si="4"/>
        <v>2.7600000000000003E-2</v>
      </c>
      <c r="K80" s="108">
        <v>177</v>
      </c>
      <c r="L80" s="109" t="s">
        <v>43</v>
      </c>
      <c r="M80" s="70">
        <f t="shared" si="0"/>
        <v>1.77E-2</v>
      </c>
      <c r="N80" s="108">
        <v>126</v>
      </c>
      <c r="O80" s="109" t="s">
        <v>43</v>
      </c>
      <c r="P80" s="70">
        <f t="shared" si="1"/>
        <v>1.26E-2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0.31680000000000003</v>
      </c>
      <c r="F81" s="111">
        <v>2.9209999999999998</v>
      </c>
      <c r="G81" s="107">
        <f t="shared" si="3"/>
        <v>3.2378</v>
      </c>
      <c r="H81" s="108">
        <v>299</v>
      </c>
      <c r="I81" s="109" t="s">
        <v>43</v>
      </c>
      <c r="J81" s="70">
        <f t="shared" si="4"/>
        <v>2.9899999999999999E-2</v>
      </c>
      <c r="K81" s="108">
        <v>190</v>
      </c>
      <c r="L81" s="109" t="s">
        <v>43</v>
      </c>
      <c r="M81" s="70">
        <f t="shared" si="0"/>
        <v>1.9E-2</v>
      </c>
      <c r="N81" s="108">
        <v>135</v>
      </c>
      <c r="O81" s="109" t="s">
        <v>43</v>
      </c>
      <c r="P81" s="70">
        <f t="shared" si="1"/>
        <v>1.3500000000000002E-2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0.3301</v>
      </c>
      <c r="F82" s="111">
        <v>2.9319999999999999</v>
      </c>
      <c r="G82" s="107">
        <f t="shared" si="3"/>
        <v>3.2620999999999998</v>
      </c>
      <c r="H82" s="108">
        <v>323</v>
      </c>
      <c r="I82" s="109" t="s">
        <v>43</v>
      </c>
      <c r="J82" s="70">
        <f t="shared" si="4"/>
        <v>3.2300000000000002E-2</v>
      </c>
      <c r="K82" s="108">
        <v>204</v>
      </c>
      <c r="L82" s="109" t="s">
        <v>43</v>
      </c>
      <c r="M82" s="70">
        <f t="shared" si="0"/>
        <v>2.0399999999999998E-2</v>
      </c>
      <c r="N82" s="108">
        <v>144</v>
      </c>
      <c r="O82" s="109" t="s">
        <v>43</v>
      </c>
      <c r="P82" s="70">
        <f t="shared" si="1"/>
        <v>1.44E-2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0.34520000000000001</v>
      </c>
      <c r="F83" s="111">
        <v>2.9390000000000001</v>
      </c>
      <c r="G83" s="107">
        <f t="shared" si="3"/>
        <v>3.2842000000000002</v>
      </c>
      <c r="H83" s="108">
        <v>346</v>
      </c>
      <c r="I83" s="109" t="s">
        <v>43</v>
      </c>
      <c r="J83" s="70">
        <f t="shared" si="4"/>
        <v>3.4599999999999999E-2</v>
      </c>
      <c r="K83" s="108">
        <v>217</v>
      </c>
      <c r="L83" s="109" t="s">
        <v>43</v>
      </c>
      <c r="M83" s="70">
        <f t="shared" si="0"/>
        <v>2.1700000000000001E-2</v>
      </c>
      <c r="N83" s="108">
        <v>153</v>
      </c>
      <c r="O83" s="109" t="s">
        <v>43</v>
      </c>
      <c r="P83" s="70">
        <f t="shared" si="1"/>
        <v>1.5299999999999999E-2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0.3609</v>
      </c>
      <c r="F84" s="111">
        <v>2.9420000000000002</v>
      </c>
      <c r="G84" s="107">
        <f t="shared" si="3"/>
        <v>3.3029000000000002</v>
      </c>
      <c r="H84" s="108">
        <v>370</v>
      </c>
      <c r="I84" s="109" t="s">
        <v>43</v>
      </c>
      <c r="J84" s="70">
        <f t="shared" si="4"/>
        <v>3.6999999999999998E-2</v>
      </c>
      <c r="K84" s="108">
        <v>230</v>
      </c>
      <c r="L84" s="109" t="s">
        <v>43</v>
      </c>
      <c r="M84" s="70">
        <f t="shared" ref="M84:M147" si="5">K84/1000/10</f>
        <v>2.3E-2</v>
      </c>
      <c r="N84" s="108">
        <v>162</v>
      </c>
      <c r="O84" s="109" t="s">
        <v>43</v>
      </c>
      <c r="P84" s="70">
        <f t="shared" ref="P84:P147" si="6">N84/1000/10</f>
        <v>1.6199999999999999E-2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0.37630000000000002</v>
      </c>
      <c r="F85" s="111">
        <v>2.9430000000000001</v>
      </c>
      <c r="G85" s="107">
        <f t="shared" ref="G85:G148" si="8">E85+F85</f>
        <v>3.3193000000000001</v>
      </c>
      <c r="H85" s="108">
        <v>393</v>
      </c>
      <c r="I85" s="109" t="s">
        <v>43</v>
      </c>
      <c r="J85" s="70">
        <f t="shared" ref="J85:J120" si="9">H85/1000/10</f>
        <v>3.9300000000000002E-2</v>
      </c>
      <c r="K85" s="108">
        <v>242</v>
      </c>
      <c r="L85" s="109" t="s">
        <v>43</v>
      </c>
      <c r="M85" s="70">
        <f t="shared" si="5"/>
        <v>2.4199999999999999E-2</v>
      </c>
      <c r="N85" s="108">
        <v>171</v>
      </c>
      <c r="O85" s="109" t="s">
        <v>43</v>
      </c>
      <c r="P85" s="70">
        <f t="shared" si="6"/>
        <v>1.7100000000000001E-2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0.39119999999999999</v>
      </c>
      <c r="F86" s="111">
        <v>2.9420000000000002</v>
      </c>
      <c r="G86" s="107">
        <f t="shared" si="8"/>
        <v>3.3332000000000002</v>
      </c>
      <c r="H86" s="108">
        <v>417</v>
      </c>
      <c r="I86" s="109" t="s">
        <v>43</v>
      </c>
      <c r="J86" s="70">
        <f t="shared" si="9"/>
        <v>4.1700000000000001E-2</v>
      </c>
      <c r="K86" s="108">
        <v>255</v>
      </c>
      <c r="L86" s="109" t="s">
        <v>43</v>
      </c>
      <c r="M86" s="70">
        <f t="shared" si="5"/>
        <v>2.5500000000000002E-2</v>
      </c>
      <c r="N86" s="108">
        <v>180</v>
      </c>
      <c r="O86" s="109" t="s">
        <v>43</v>
      </c>
      <c r="P86" s="70">
        <f t="shared" si="6"/>
        <v>1.7999999999999999E-2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0.41849999999999998</v>
      </c>
      <c r="F87" s="111">
        <v>2.9340000000000002</v>
      </c>
      <c r="G87" s="107">
        <f t="shared" si="8"/>
        <v>3.3525</v>
      </c>
      <c r="H87" s="108">
        <v>464</v>
      </c>
      <c r="I87" s="109" t="s">
        <v>43</v>
      </c>
      <c r="J87" s="70">
        <f t="shared" si="9"/>
        <v>4.6400000000000004E-2</v>
      </c>
      <c r="K87" s="108">
        <v>280</v>
      </c>
      <c r="L87" s="109" t="s">
        <v>43</v>
      </c>
      <c r="M87" s="70">
        <f t="shared" si="5"/>
        <v>2.8000000000000004E-2</v>
      </c>
      <c r="N87" s="108">
        <v>197</v>
      </c>
      <c r="O87" s="109" t="s">
        <v>43</v>
      </c>
      <c r="P87" s="70">
        <f t="shared" si="6"/>
        <v>1.9700000000000002E-2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0.44259999999999999</v>
      </c>
      <c r="F88" s="111">
        <v>2.9209999999999998</v>
      </c>
      <c r="G88" s="107">
        <f t="shared" si="8"/>
        <v>3.3635999999999999</v>
      </c>
      <c r="H88" s="108">
        <v>511</v>
      </c>
      <c r="I88" s="109" t="s">
        <v>43</v>
      </c>
      <c r="J88" s="70">
        <f t="shared" si="9"/>
        <v>5.11E-2</v>
      </c>
      <c r="K88" s="108">
        <v>306</v>
      </c>
      <c r="L88" s="109" t="s">
        <v>43</v>
      </c>
      <c r="M88" s="70">
        <f t="shared" si="5"/>
        <v>3.0599999999999999E-2</v>
      </c>
      <c r="N88" s="108">
        <v>215</v>
      </c>
      <c r="O88" s="109" t="s">
        <v>43</v>
      </c>
      <c r="P88" s="70">
        <f t="shared" si="6"/>
        <v>2.1499999999999998E-2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0.4642</v>
      </c>
      <c r="F89" s="111">
        <v>2.9039999999999999</v>
      </c>
      <c r="G89" s="107">
        <f t="shared" si="8"/>
        <v>3.3681999999999999</v>
      </c>
      <c r="H89" s="108">
        <v>559</v>
      </c>
      <c r="I89" s="109" t="s">
        <v>43</v>
      </c>
      <c r="J89" s="70">
        <f t="shared" si="9"/>
        <v>5.5900000000000005E-2</v>
      </c>
      <c r="K89" s="108">
        <v>331</v>
      </c>
      <c r="L89" s="109" t="s">
        <v>43</v>
      </c>
      <c r="M89" s="70">
        <f t="shared" si="5"/>
        <v>3.3100000000000004E-2</v>
      </c>
      <c r="N89" s="108">
        <v>232</v>
      </c>
      <c r="O89" s="109" t="s">
        <v>43</v>
      </c>
      <c r="P89" s="70">
        <f t="shared" si="6"/>
        <v>2.3200000000000002E-2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0.48359999999999997</v>
      </c>
      <c r="F90" s="111">
        <v>2.8849999999999998</v>
      </c>
      <c r="G90" s="107">
        <f t="shared" si="8"/>
        <v>3.3685999999999998</v>
      </c>
      <c r="H90" s="108">
        <v>607</v>
      </c>
      <c r="I90" s="109" t="s">
        <v>43</v>
      </c>
      <c r="J90" s="70">
        <f t="shared" si="9"/>
        <v>6.0699999999999997E-2</v>
      </c>
      <c r="K90" s="108">
        <v>356</v>
      </c>
      <c r="L90" s="109" t="s">
        <v>43</v>
      </c>
      <c r="M90" s="70">
        <f t="shared" si="5"/>
        <v>3.56E-2</v>
      </c>
      <c r="N90" s="108">
        <v>249</v>
      </c>
      <c r="O90" s="109" t="s">
        <v>43</v>
      </c>
      <c r="P90" s="70">
        <f t="shared" si="6"/>
        <v>2.4899999999999999E-2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0.50160000000000005</v>
      </c>
      <c r="F91" s="111">
        <v>2.8639999999999999</v>
      </c>
      <c r="G91" s="107">
        <f t="shared" si="8"/>
        <v>3.3655999999999997</v>
      </c>
      <c r="H91" s="108">
        <v>656</v>
      </c>
      <c r="I91" s="109" t="s">
        <v>43</v>
      </c>
      <c r="J91" s="70">
        <f t="shared" si="9"/>
        <v>6.5600000000000006E-2</v>
      </c>
      <c r="K91" s="108">
        <v>381</v>
      </c>
      <c r="L91" s="109" t="s">
        <v>43</v>
      </c>
      <c r="M91" s="70">
        <f t="shared" si="5"/>
        <v>3.8100000000000002E-2</v>
      </c>
      <c r="N91" s="108">
        <v>265</v>
      </c>
      <c r="O91" s="109" t="s">
        <v>43</v>
      </c>
      <c r="P91" s="70">
        <f t="shared" si="6"/>
        <v>2.6500000000000003E-2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0.51859999999999995</v>
      </c>
      <c r="F92" s="111">
        <v>2.8410000000000002</v>
      </c>
      <c r="G92" s="107">
        <f t="shared" si="8"/>
        <v>3.3596000000000004</v>
      </c>
      <c r="H92" s="108">
        <v>705</v>
      </c>
      <c r="I92" s="109" t="s">
        <v>43</v>
      </c>
      <c r="J92" s="70">
        <f t="shared" si="9"/>
        <v>7.0499999999999993E-2</v>
      </c>
      <c r="K92" s="108">
        <v>406</v>
      </c>
      <c r="L92" s="109" t="s">
        <v>43</v>
      </c>
      <c r="M92" s="70">
        <f t="shared" si="5"/>
        <v>4.0600000000000004E-2</v>
      </c>
      <c r="N92" s="108">
        <v>282</v>
      </c>
      <c r="O92" s="109" t="s">
        <v>43</v>
      </c>
      <c r="P92" s="70">
        <f t="shared" si="6"/>
        <v>2.8199999999999996E-2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0.55079999999999996</v>
      </c>
      <c r="F93" s="111">
        <v>2.7930000000000001</v>
      </c>
      <c r="G93" s="107">
        <f t="shared" si="8"/>
        <v>3.3437999999999999</v>
      </c>
      <c r="H93" s="108">
        <v>804</v>
      </c>
      <c r="I93" s="109" t="s">
        <v>43</v>
      </c>
      <c r="J93" s="70">
        <f t="shared" si="9"/>
        <v>8.0399999999999999E-2</v>
      </c>
      <c r="K93" s="108">
        <v>456</v>
      </c>
      <c r="L93" s="109" t="s">
        <v>43</v>
      </c>
      <c r="M93" s="70">
        <f t="shared" si="5"/>
        <v>4.5600000000000002E-2</v>
      </c>
      <c r="N93" s="108">
        <v>316</v>
      </c>
      <c r="O93" s="109" t="s">
        <v>43</v>
      </c>
      <c r="P93" s="70">
        <f t="shared" si="6"/>
        <v>3.1600000000000003E-2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0.58209999999999995</v>
      </c>
      <c r="F94" s="111">
        <v>2.7440000000000002</v>
      </c>
      <c r="G94" s="107">
        <f t="shared" si="8"/>
        <v>3.3261000000000003</v>
      </c>
      <c r="H94" s="108">
        <v>905</v>
      </c>
      <c r="I94" s="109" t="s">
        <v>43</v>
      </c>
      <c r="J94" s="70">
        <f t="shared" si="9"/>
        <v>9.0499999999999997E-2</v>
      </c>
      <c r="K94" s="108">
        <v>506</v>
      </c>
      <c r="L94" s="109" t="s">
        <v>43</v>
      </c>
      <c r="M94" s="70">
        <f t="shared" si="5"/>
        <v>5.0599999999999999E-2</v>
      </c>
      <c r="N94" s="108">
        <v>350</v>
      </c>
      <c r="O94" s="109" t="s">
        <v>43</v>
      </c>
      <c r="P94" s="70">
        <f t="shared" si="6"/>
        <v>3.4999999999999996E-2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0.61360000000000003</v>
      </c>
      <c r="F95" s="111">
        <v>2.694</v>
      </c>
      <c r="G95" s="107">
        <f t="shared" si="8"/>
        <v>3.3075999999999999</v>
      </c>
      <c r="H95" s="108">
        <v>1008</v>
      </c>
      <c r="I95" s="109" t="s">
        <v>43</v>
      </c>
      <c r="J95" s="70">
        <f t="shared" si="9"/>
        <v>0.1008</v>
      </c>
      <c r="K95" s="108">
        <v>556</v>
      </c>
      <c r="L95" s="109" t="s">
        <v>43</v>
      </c>
      <c r="M95" s="70">
        <f t="shared" si="5"/>
        <v>5.5600000000000004E-2</v>
      </c>
      <c r="N95" s="108">
        <v>384</v>
      </c>
      <c r="O95" s="109" t="s">
        <v>43</v>
      </c>
      <c r="P95" s="70">
        <f t="shared" si="6"/>
        <v>3.8400000000000004E-2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0.64559999999999995</v>
      </c>
      <c r="F96" s="111">
        <v>2.645</v>
      </c>
      <c r="G96" s="107">
        <f t="shared" si="8"/>
        <v>3.2906</v>
      </c>
      <c r="H96" s="108">
        <v>1112</v>
      </c>
      <c r="I96" s="109" t="s">
        <v>43</v>
      </c>
      <c r="J96" s="70">
        <f t="shared" si="9"/>
        <v>0.11120000000000001</v>
      </c>
      <c r="K96" s="108">
        <v>605</v>
      </c>
      <c r="L96" s="109" t="s">
        <v>43</v>
      </c>
      <c r="M96" s="70">
        <f t="shared" si="5"/>
        <v>6.0499999999999998E-2</v>
      </c>
      <c r="N96" s="108">
        <v>418</v>
      </c>
      <c r="O96" s="109" t="s">
        <v>43</v>
      </c>
      <c r="P96" s="70">
        <f t="shared" si="6"/>
        <v>4.1799999999999997E-2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0.67830000000000001</v>
      </c>
      <c r="F97" s="111">
        <v>2.597</v>
      </c>
      <c r="G97" s="107">
        <f t="shared" si="8"/>
        <v>3.2753000000000001</v>
      </c>
      <c r="H97" s="108">
        <v>1217</v>
      </c>
      <c r="I97" s="109" t="s">
        <v>43</v>
      </c>
      <c r="J97" s="70">
        <f t="shared" si="9"/>
        <v>0.1217</v>
      </c>
      <c r="K97" s="108">
        <v>655</v>
      </c>
      <c r="L97" s="109" t="s">
        <v>43</v>
      </c>
      <c r="M97" s="70">
        <f t="shared" si="5"/>
        <v>6.5500000000000003E-2</v>
      </c>
      <c r="N97" s="108">
        <v>452</v>
      </c>
      <c r="O97" s="109" t="s">
        <v>43</v>
      </c>
      <c r="P97" s="70">
        <f t="shared" si="6"/>
        <v>4.5200000000000004E-2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0.71189999999999998</v>
      </c>
      <c r="F98" s="111">
        <v>2.5489999999999999</v>
      </c>
      <c r="G98" s="107">
        <f t="shared" si="8"/>
        <v>3.2608999999999999</v>
      </c>
      <c r="H98" s="108">
        <v>1324</v>
      </c>
      <c r="I98" s="109" t="s">
        <v>43</v>
      </c>
      <c r="J98" s="70">
        <f t="shared" si="9"/>
        <v>0.13240000000000002</v>
      </c>
      <c r="K98" s="108">
        <v>704</v>
      </c>
      <c r="L98" s="109" t="s">
        <v>43</v>
      </c>
      <c r="M98" s="70">
        <f t="shared" si="5"/>
        <v>7.039999999999999E-2</v>
      </c>
      <c r="N98" s="108">
        <v>487</v>
      </c>
      <c r="O98" s="109" t="s">
        <v>43</v>
      </c>
      <c r="P98" s="70">
        <f t="shared" si="6"/>
        <v>4.87E-2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0.74619999999999997</v>
      </c>
      <c r="F99" s="111">
        <v>2.504</v>
      </c>
      <c r="G99" s="107">
        <f t="shared" si="8"/>
        <v>3.2502</v>
      </c>
      <c r="H99" s="108">
        <v>1432</v>
      </c>
      <c r="I99" s="109" t="s">
        <v>43</v>
      </c>
      <c r="J99" s="70">
        <f t="shared" si="9"/>
        <v>0.14319999999999999</v>
      </c>
      <c r="K99" s="108">
        <v>753</v>
      </c>
      <c r="L99" s="109" t="s">
        <v>43</v>
      </c>
      <c r="M99" s="70">
        <f t="shared" si="5"/>
        <v>7.5300000000000006E-2</v>
      </c>
      <c r="N99" s="108">
        <v>521</v>
      </c>
      <c r="O99" s="109" t="s">
        <v>43</v>
      </c>
      <c r="P99" s="70">
        <f t="shared" si="6"/>
        <v>5.21E-2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0.78120000000000001</v>
      </c>
      <c r="F100" s="111">
        <v>2.4590000000000001</v>
      </c>
      <c r="G100" s="107">
        <f t="shared" si="8"/>
        <v>3.2402000000000002</v>
      </c>
      <c r="H100" s="108">
        <v>1541</v>
      </c>
      <c r="I100" s="109" t="s">
        <v>43</v>
      </c>
      <c r="J100" s="70">
        <f t="shared" si="9"/>
        <v>0.15409999999999999</v>
      </c>
      <c r="K100" s="108">
        <v>802</v>
      </c>
      <c r="L100" s="109" t="s">
        <v>43</v>
      </c>
      <c r="M100" s="70">
        <f t="shared" si="5"/>
        <v>8.0200000000000007E-2</v>
      </c>
      <c r="N100" s="108">
        <v>556</v>
      </c>
      <c r="O100" s="109" t="s">
        <v>43</v>
      </c>
      <c r="P100" s="70">
        <f t="shared" si="6"/>
        <v>5.5600000000000004E-2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0.81669999999999998</v>
      </c>
      <c r="F101" s="111">
        <v>2.4159999999999999</v>
      </c>
      <c r="G101" s="107">
        <f t="shared" si="8"/>
        <v>3.2326999999999999</v>
      </c>
      <c r="H101" s="108">
        <v>1651</v>
      </c>
      <c r="I101" s="109" t="s">
        <v>43</v>
      </c>
      <c r="J101" s="70">
        <f t="shared" si="9"/>
        <v>0.1651</v>
      </c>
      <c r="K101" s="108">
        <v>850</v>
      </c>
      <c r="L101" s="109" t="s">
        <v>43</v>
      </c>
      <c r="M101" s="70">
        <f t="shared" si="5"/>
        <v>8.4999999999999992E-2</v>
      </c>
      <c r="N101" s="108">
        <v>591</v>
      </c>
      <c r="O101" s="109" t="s">
        <v>43</v>
      </c>
      <c r="P101" s="70">
        <f t="shared" si="6"/>
        <v>5.91E-2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0.85270000000000001</v>
      </c>
      <c r="F102" s="111">
        <v>2.375</v>
      </c>
      <c r="G102" s="107">
        <f t="shared" si="8"/>
        <v>3.2277</v>
      </c>
      <c r="H102" s="108">
        <v>1762</v>
      </c>
      <c r="I102" s="109" t="s">
        <v>43</v>
      </c>
      <c r="J102" s="70">
        <f t="shared" si="9"/>
        <v>0.1762</v>
      </c>
      <c r="K102" s="108">
        <v>898</v>
      </c>
      <c r="L102" s="109" t="s">
        <v>43</v>
      </c>
      <c r="M102" s="70">
        <f t="shared" si="5"/>
        <v>8.9800000000000005E-2</v>
      </c>
      <c r="N102" s="108">
        <v>626</v>
      </c>
      <c r="O102" s="109" t="s">
        <v>43</v>
      </c>
      <c r="P102" s="70">
        <f t="shared" si="6"/>
        <v>6.2600000000000003E-2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0.8891</v>
      </c>
      <c r="F103" s="111">
        <v>2.335</v>
      </c>
      <c r="G103" s="107">
        <f t="shared" si="8"/>
        <v>3.2241</v>
      </c>
      <c r="H103" s="108">
        <v>1873</v>
      </c>
      <c r="I103" s="109" t="s">
        <v>43</v>
      </c>
      <c r="J103" s="70">
        <f t="shared" si="9"/>
        <v>0.18729999999999999</v>
      </c>
      <c r="K103" s="108">
        <v>945</v>
      </c>
      <c r="L103" s="109" t="s">
        <v>43</v>
      </c>
      <c r="M103" s="70">
        <f t="shared" si="5"/>
        <v>9.4500000000000001E-2</v>
      </c>
      <c r="N103" s="108">
        <v>662</v>
      </c>
      <c r="O103" s="109" t="s">
        <v>43</v>
      </c>
      <c r="P103" s="70">
        <f t="shared" si="6"/>
        <v>6.6200000000000009E-2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0.96240000000000003</v>
      </c>
      <c r="F104" s="111">
        <v>2.2589999999999999</v>
      </c>
      <c r="G104" s="107">
        <f t="shared" si="8"/>
        <v>3.2214</v>
      </c>
      <c r="H104" s="108">
        <v>2098</v>
      </c>
      <c r="I104" s="109" t="s">
        <v>43</v>
      </c>
      <c r="J104" s="70">
        <f t="shared" si="9"/>
        <v>0.20979999999999999</v>
      </c>
      <c r="K104" s="108">
        <v>1038</v>
      </c>
      <c r="L104" s="109" t="s">
        <v>43</v>
      </c>
      <c r="M104" s="70">
        <f t="shared" si="5"/>
        <v>0.1038</v>
      </c>
      <c r="N104" s="108">
        <v>733</v>
      </c>
      <c r="O104" s="109" t="s">
        <v>43</v>
      </c>
      <c r="P104" s="70">
        <f t="shared" si="6"/>
        <v>7.3300000000000004E-2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1.054</v>
      </c>
      <c r="F105" s="111">
        <v>2.1709999999999998</v>
      </c>
      <c r="G105" s="107">
        <f t="shared" si="8"/>
        <v>3.2249999999999996</v>
      </c>
      <c r="H105" s="108">
        <v>2383</v>
      </c>
      <c r="I105" s="109" t="s">
        <v>43</v>
      </c>
      <c r="J105" s="70">
        <f t="shared" si="9"/>
        <v>0.23830000000000001</v>
      </c>
      <c r="K105" s="108">
        <v>1152</v>
      </c>
      <c r="L105" s="109" t="s">
        <v>43</v>
      </c>
      <c r="M105" s="70">
        <f t="shared" si="5"/>
        <v>0.1152</v>
      </c>
      <c r="N105" s="108">
        <v>822</v>
      </c>
      <c r="O105" s="109" t="s">
        <v>43</v>
      </c>
      <c r="P105" s="70">
        <f t="shared" si="6"/>
        <v>8.2199999999999995E-2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1.1459999999999999</v>
      </c>
      <c r="F106" s="111">
        <v>2.0910000000000002</v>
      </c>
      <c r="G106" s="107">
        <f t="shared" si="8"/>
        <v>3.2370000000000001</v>
      </c>
      <c r="H106" s="108">
        <v>2669</v>
      </c>
      <c r="I106" s="109" t="s">
        <v>43</v>
      </c>
      <c r="J106" s="70">
        <f t="shared" si="9"/>
        <v>0.26690000000000003</v>
      </c>
      <c r="K106" s="108">
        <v>1263</v>
      </c>
      <c r="L106" s="109" t="s">
        <v>43</v>
      </c>
      <c r="M106" s="70">
        <f t="shared" si="5"/>
        <v>0.1263</v>
      </c>
      <c r="N106" s="108">
        <v>912</v>
      </c>
      <c r="O106" s="109" t="s">
        <v>43</v>
      </c>
      <c r="P106" s="70">
        <f t="shared" si="6"/>
        <v>9.1200000000000003E-2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1.236</v>
      </c>
      <c r="F107" s="111">
        <v>2.0179999999999998</v>
      </c>
      <c r="G107" s="107">
        <f t="shared" si="8"/>
        <v>3.2539999999999996</v>
      </c>
      <c r="H107" s="108">
        <v>2958</v>
      </c>
      <c r="I107" s="109" t="s">
        <v>43</v>
      </c>
      <c r="J107" s="70">
        <f t="shared" si="9"/>
        <v>0.29580000000000001</v>
      </c>
      <c r="K107" s="108">
        <v>1372</v>
      </c>
      <c r="L107" s="109" t="s">
        <v>43</v>
      </c>
      <c r="M107" s="70">
        <f t="shared" si="5"/>
        <v>0.13720000000000002</v>
      </c>
      <c r="N107" s="108">
        <v>1000</v>
      </c>
      <c r="O107" s="109" t="s">
        <v>43</v>
      </c>
      <c r="P107" s="70">
        <f t="shared" si="6"/>
        <v>0.1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1.325</v>
      </c>
      <c r="F108" s="111">
        <v>1.95</v>
      </c>
      <c r="G108" s="107">
        <f t="shared" si="8"/>
        <v>3.2749999999999999</v>
      </c>
      <c r="H108" s="108">
        <v>3247</v>
      </c>
      <c r="I108" s="109" t="s">
        <v>43</v>
      </c>
      <c r="J108" s="70">
        <f t="shared" si="9"/>
        <v>0.32469999999999999</v>
      </c>
      <c r="K108" s="108">
        <v>1477</v>
      </c>
      <c r="L108" s="109" t="s">
        <v>43</v>
      </c>
      <c r="M108" s="70">
        <f t="shared" si="5"/>
        <v>0.1477</v>
      </c>
      <c r="N108" s="108">
        <v>1089</v>
      </c>
      <c r="O108" s="109" t="s">
        <v>43</v>
      </c>
      <c r="P108" s="70">
        <f t="shared" si="6"/>
        <v>0.1089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1.4119999999999999</v>
      </c>
      <c r="F109" s="111">
        <v>1.887</v>
      </c>
      <c r="G109" s="107">
        <f t="shared" si="8"/>
        <v>3.2989999999999999</v>
      </c>
      <c r="H109" s="108">
        <v>3536</v>
      </c>
      <c r="I109" s="109" t="s">
        <v>43</v>
      </c>
      <c r="J109" s="70">
        <f t="shared" si="9"/>
        <v>0.35360000000000003</v>
      </c>
      <c r="K109" s="108">
        <v>1580</v>
      </c>
      <c r="L109" s="109" t="s">
        <v>43</v>
      </c>
      <c r="M109" s="70">
        <f t="shared" si="5"/>
        <v>0.158</v>
      </c>
      <c r="N109" s="108">
        <v>1176</v>
      </c>
      <c r="O109" s="109" t="s">
        <v>43</v>
      </c>
      <c r="P109" s="70">
        <f t="shared" si="6"/>
        <v>0.1176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1.4970000000000001</v>
      </c>
      <c r="F110" s="111">
        <v>1.829</v>
      </c>
      <c r="G110" s="107">
        <f t="shared" si="8"/>
        <v>3.3260000000000001</v>
      </c>
      <c r="H110" s="108">
        <v>3826</v>
      </c>
      <c r="I110" s="109" t="s">
        <v>43</v>
      </c>
      <c r="J110" s="70">
        <f t="shared" si="9"/>
        <v>0.3826</v>
      </c>
      <c r="K110" s="108">
        <v>1679</v>
      </c>
      <c r="L110" s="109" t="s">
        <v>43</v>
      </c>
      <c r="M110" s="70">
        <f t="shared" si="5"/>
        <v>0.16789999999999999</v>
      </c>
      <c r="N110" s="108">
        <v>1263</v>
      </c>
      <c r="O110" s="109" t="s">
        <v>43</v>
      </c>
      <c r="P110" s="70">
        <f t="shared" si="6"/>
        <v>0.1263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1.58</v>
      </c>
      <c r="F111" s="111">
        <v>1.7749999999999999</v>
      </c>
      <c r="G111" s="107">
        <f t="shared" si="8"/>
        <v>3.355</v>
      </c>
      <c r="H111" s="108">
        <v>4116</v>
      </c>
      <c r="I111" s="109" t="s">
        <v>43</v>
      </c>
      <c r="J111" s="70">
        <f t="shared" si="9"/>
        <v>0.41159999999999997</v>
      </c>
      <c r="K111" s="108">
        <v>1776</v>
      </c>
      <c r="L111" s="109" t="s">
        <v>43</v>
      </c>
      <c r="M111" s="70">
        <f t="shared" si="5"/>
        <v>0.17760000000000001</v>
      </c>
      <c r="N111" s="108">
        <v>1348</v>
      </c>
      <c r="O111" s="109" t="s">
        <v>43</v>
      </c>
      <c r="P111" s="70">
        <f t="shared" si="6"/>
        <v>0.1348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1.66</v>
      </c>
      <c r="F112" s="111">
        <v>1.724</v>
      </c>
      <c r="G112" s="107">
        <f t="shared" si="8"/>
        <v>3.3839999999999999</v>
      </c>
      <c r="H112" s="108">
        <v>4405</v>
      </c>
      <c r="I112" s="109" t="s">
        <v>43</v>
      </c>
      <c r="J112" s="70">
        <f t="shared" si="9"/>
        <v>0.4405</v>
      </c>
      <c r="K112" s="108">
        <v>1870</v>
      </c>
      <c r="L112" s="109" t="s">
        <v>43</v>
      </c>
      <c r="M112" s="70">
        <f t="shared" si="5"/>
        <v>0.187</v>
      </c>
      <c r="N112" s="108">
        <v>1433</v>
      </c>
      <c r="O112" s="109" t="s">
        <v>43</v>
      </c>
      <c r="P112" s="70">
        <f t="shared" si="6"/>
        <v>0.14330000000000001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1.8160000000000001</v>
      </c>
      <c r="F113" s="111">
        <v>1.633</v>
      </c>
      <c r="G113" s="107">
        <f t="shared" si="8"/>
        <v>3.4489999999999998</v>
      </c>
      <c r="H113" s="108">
        <v>4982</v>
      </c>
      <c r="I113" s="109" t="s">
        <v>43</v>
      </c>
      <c r="J113" s="70">
        <f t="shared" si="9"/>
        <v>0.49820000000000003</v>
      </c>
      <c r="K113" s="108">
        <v>2049</v>
      </c>
      <c r="L113" s="109" t="s">
        <v>43</v>
      </c>
      <c r="M113" s="70">
        <f t="shared" si="5"/>
        <v>0.2049</v>
      </c>
      <c r="N113" s="108">
        <v>1598</v>
      </c>
      <c r="O113" s="109" t="s">
        <v>43</v>
      </c>
      <c r="P113" s="70">
        <f t="shared" si="6"/>
        <v>0.1598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1.964</v>
      </c>
      <c r="F114" s="111">
        <v>1.552</v>
      </c>
      <c r="G114" s="107">
        <f t="shared" si="8"/>
        <v>3.516</v>
      </c>
      <c r="H114" s="108">
        <v>5555</v>
      </c>
      <c r="I114" s="109" t="s">
        <v>43</v>
      </c>
      <c r="J114" s="70">
        <f t="shared" si="9"/>
        <v>0.55549999999999999</v>
      </c>
      <c r="K114" s="108">
        <v>2219</v>
      </c>
      <c r="L114" s="109" t="s">
        <v>43</v>
      </c>
      <c r="M114" s="70">
        <f t="shared" si="5"/>
        <v>0.22189999999999999</v>
      </c>
      <c r="N114" s="108">
        <v>1759</v>
      </c>
      <c r="O114" s="109" t="s">
        <v>43</v>
      </c>
      <c r="P114" s="70">
        <f t="shared" si="6"/>
        <v>0.1759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2.1070000000000002</v>
      </c>
      <c r="F115" s="111">
        <v>1.48</v>
      </c>
      <c r="G115" s="107">
        <f t="shared" si="8"/>
        <v>3.5870000000000002</v>
      </c>
      <c r="H115" s="108">
        <v>6124</v>
      </c>
      <c r="I115" s="109" t="s">
        <v>43</v>
      </c>
      <c r="J115" s="70">
        <f t="shared" si="9"/>
        <v>0.61239999999999994</v>
      </c>
      <c r="K115" s="108">
        <v>2380</v>
      </c>
      <c r="L115" s="109" t="s">
        <v>43</v>
      </c>
      <c r="M115" s="70">
        <f t="shared" si="5"/>
        <v>0.23799999999999999</v>
      </c>
      <c r="N115" s="108">
        <v>1914</v>
      </c>
      <c r="O115" s="109" t="s">
        <v>43</v>
      </c>
      <c r="P115" s="70">
        <f t="shared" si="6"/>
        <v>0.19139999999999999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2.2440000000000002</v>
      </c>
      <c r="F116" s="111">
        <v>1.4159999999999999</v>
      </c>
      <c r="G116" s="107">
        <f t="shared" si="8"/>
        <v>3.66</v>
      </c>
      <c r="H116" s="108">
        <v>6687</v>
      </c>
      <c r="I116" s="109" t="s">
        <v>43</v>
      </c>
      <c r="J116" s="70">
        <f t="shared" si="9"/>
        <v>0.66870000000000007</v>
      </c>
      <c r="K116" s="108">
        <v>2532</v>
      </c>
      <c r="L116" s="109" t="s">
        <v>43</v>
      </c>
      <c r="M116" s="70">
        <f t="shared" si="5"/>
        <v>0.25319999999999998</v>
      </c>
      <c r="N116" s="108">
        <v>2065</v>
      </c>
      <c r="O116" s="109" t="s">
        <v>43</v>
      </c>
      <c r="P116" s="70">
        <f t="shared" si="6"/>
        <v>0.20649999999999999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2.3780000000000001</v>
      </c>
      <c r="F117" s="111">
        <v>1.3580000000000001</v>
      </c>
      <c r="G117" s="107">
        <f t="shared" si="8"/>
        <v>3.7360000000000002</v>
      </c>
      <c r="H117" s="108">
        <v>7244</v>
      </c>
      <c r="I117" s="109" t="s">
        <v>43</v>
      </c>
      <c r="J117" s="70">
        <f t="shared" si="9"/>
        <v>0.72439999999999993</v>
      </c>
      <c r="K117" s="108">
        <v>2676</v>
      </c>
      <c r="L117" s="109" t="s">
        <v>43</v>
      </c>
      <c r="M117" s="70">
        <f t="shared" si="5"/>
        <v>0.2676</v>
      </c>
      <c r="N117" s="108">
        <v>2211</v>
      </c>
      <c r="O117" s="109" t="s">
        <v>43</v>
      </c>
      <c r="P117" s="70">
        <f t="shared" si="6"/>
        <v>0.22109999999999999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2.508</v>
      </c>
      <c r="F118" s="111">
        <v>1.3049999999999999</v>
      </c>
      <c r="G118" s="107">
        <f t="shared" si="8"/>
        <v>3.8129999999999997</v>
      </c>
      <c r="H118" s="108">
        <v>7795</v>
      </c>
      <c r="I118" s="109" t="s">
        <v>43</v>
      </c>
      <c r="J118" s="70">
        <f t="shared" si="9"/>
        <v>0.77949999999999997</v>
      </c>
      <c r="K118" s="108">
        <v>2813</v>
      </c>
      <c r="L118" s="109" t="s">
        <v>43</v>
      </c>
      <c r="M118" s="70">
        <f t="shared" si="5"/>
        <v>0.28129999999999999</v>
      </c>
      <c r="N118" s="108">
        <v>2352</v>
      </c>
      <c r="O118" s="109" t="s">
        <v>43</v>
      </c>
      <c r="P118" s="70">
        <f t="shared" si="6"/>
        <v>0.23519999999999999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2.7610000000000001</v>
      </c>
      <c r="F119" s="111">
        <v>1.212</v>
      </c>
      <c r="G119" s="107">
        <f t="shared" si="8"/>
        <v>3.9729999999999999</v>
      </c>
      <c r="H119" s="108">
        <v>8878</v>
      </c>
      <c r="I119" s="109" t="s">
        <v>43</v>
      </c>
      <c r="J119" s="70">
        <f t="shared" si="9"/>
        <v>0.88780000000000003</v>
      </c>
      <c r="K119" s="108">
        <v>3066</v>
      </c>
      <c r="L119" s="109" t="s">
        <v>43</v>
      </c>
      <c r="M119" s="70">
        <f t="shared" si="5"/>
        <v>0.30659999999999998</v>
      </c>
      <c r="N119" s="108">
        <v>2620</v>
      </c>
      <c r="O119" s="109" t="s">
        <v>43</v>
      </c>
      <c r="P119" s="70">
        <f t="shared" si="6"/>
        <v>0.26200000000000001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3.008</v>
      </c>
      <c r="F120" s="111">
        <v>1.1339999999999999</v>
      </c>
      <c r="G120" s="107">
        <f t="shared" si="8"/>
        <v>4.1419999999999995</v>
      </c>
      <c r="H120" s="108">
        <v>9931</v>
      </c>
      <c r="I120" s="109" t="s">
        <v>43</v>
      </c>
      <c r="J120" s="70">
        <f t="shared" si="9"/>
        <v>0.99309999999999987</v>
      </c>
      <c r="K120" s="108">
        <v>3294</v>
      </c>
      <c r="L120" s="109" t="s">
        <v>43</v>
      </c>
      <c r="M120" s="70">
        <f t="shared" si="5"/>
        <v>0.32940000000000003</v>
      </c>
      <c r="N120" s="108">
        <v>2871</v>
      </c>
      <c r="O120" s="109" t="s">
        <v>43</v>
      </c>
      <c r="P120" s="70">
        <f t="shared" si="6"/>
        <v>0.28710000000000002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3.2519999999999998</v>
      </c>
      <c r="F121" s="111">
        <v>1.0669999999999999</v>
      </c>
      <c r="G121" s="107">
        <f t="shared" si="8"/>
        <v>4.319</v>
      </c>
      <c r="H121" s="108">
        <v>1.1000000000000001</v>
      </c>
      <c r="I121" s="118" t="s">
        <v>45</v>
      </c>
      <c r="J121" s="71">
        <f t="shared" ref="J121:J183" si="11">H121</f>
        <v>1.1000000000000001</v>
      </c>
      <c r="K121" s="108">
        <v>3501</v>
      </c>
      <c r="L121" s="109" t="s">
        <v>43</v>
      </c>
      <c r="M121" s="70">
        <f t="shared" si="5"/>
        <v>0.35009999999999997</v>
      </c>
      <c r="N121" s="108">
        <v>3106</v>
      </c>
      <c r="O121" s="109" t="s">
        <v>43</v>
      </c>
      <c r="P121" s="70">
        <f t="shared" si="6"/>
        <v>0.31059999999999999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3.4950000000000001</v>
      </c>
      <c r="F122" s="111">
        <v>1.008</v>
      </c>
      <c r="G122" s="107">
        <f t="shared" si="8"/>
        <v>4.5030000000000001</v>
      </c>
      <c r="H122" s="108">
        <v>1.19</v>
      </c>
      <c r="I122" s="109" t="s">
        <v>45</v>
      </c>
      <c r="J122" s="71">
        <f t="shared" si="11"/>
        <v>1.19</v>
      </c>
      <c r="K122" s="108">
        <v>3688</v>
      </c>
      <c r="L122" s="109" t="s">
        <v>43</v>
      </c>
      <c r="M122" s="70">
        <f t="shared" si="5"/>
        <v>0.36880000000000002</v>
      </c>
      <c r="N122" s="108">
        <v>3325</v>
      </c>
      <c r="O122" s="109" t="s">
        <v>43</v>
      </c>
      <c r="P122" s="70">
        <f t="shared" si="6"/>
        <v>0.33250000000000002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3.738</v>
      </c>
      <c r="F123" s="111">
        <v>0.95609999999999995</v>
      </c>
      <c r="G123" s="107">
        <f t="shared" si="8"/>
        <v>4.6940999999999997</v>
      </c>
      <c r="H123" s="108">
        <v>1.29</v>
      </c>
      <c r="I123" s="109" t="s">
        <v>45</v>
      </c>
      <c r="J123" s="71">
        <f t="shared" si="11"/>
        <v>1.29</v>
      </c>
      <c r="K123" s="108">
        <v>3858</v>
      </c>
      <c r="L123" s="109" t="s">
        <v>43</v>
      </c>
      <c r="M123" s="70">
        <f t="shared" si="5"/>
        <v>0.38580000000000003</v>
      </c>
      <c r="N123" s="108">
        <v>3530</v>
      </c>
      <c r="O123" s="109" t="s">
        <v>43</v>
      </c>
      <c r="P123" s="70">
        <f t="shared" si="6"/>
        <v>0.35299999999999998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3.9820000000000002</v>
      </c>
      <c r="F124" s="111">
        <v>0.91020000000000001</v>
      </c>
      <c r="G124" s="107">
        <f t="shared" si="8"/>
        <v>4.8921999999999999</v>
      </c>
      <c r="H124" s="108">
        <v>1.38</v>
      </c>
      <c r="I124" s="109" t="s">
        <v>45</v>
      </c>
      <c r="J124" s="71">
        <f t="shared" si="11"/>
        <v>1.38</v>
      </c>
      <c r="K124" s="108">
        <v>4012</v>
      </c>
      <c r="L124" s="109" t="s">
        <v>43</v>
      </c>
      <c r="M124" s="70">
        <f t="shared" si="5"/>
        <v>0.40119999999999995</v>
      </c>
      <c r="N124" s="108">
        <v>3721</v>
      </c>
      <c r="O124" s="109" t="s">
        <v>43</v>
      </c>
      <c r="P124" s="70">
        <f t="shared" si="6"/>
        <v>0.37209999999999999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4.2249999999999996</v>
      </c>
      <c r="F125" s="111">
        <v>0.86909999999999998</v>
      </c>
      <c r="G125" s="107">
        <f t="shared" si="8"/>
        <v>5.0940999999999992</v>
      </c>
      <c r="H125" s="108">
        <v>1.47</v>
      </c>
      <c r="I125" s="109" t="s">
        <v>45</v>
      </c>
      <c r="J125" s="71">
        <f t="shared" si="11"/>
        <v>1.47</v>
      </c>
      <c r="K125" s="108">
        <v>4153</v>
      </c>
      <c r="L125" s="109" t="s">
        <v>43</v>
      </c>
      <c r="M125" s="70">
        <f t="shared" si="5"/>
        <v>0.41529999999999995</v>
      </c>
      <c r="N125" s="108">
        <v>3900</v>
      </c>
      <c r="O125" s="109" t="s">
        <v>43</v>
      </c>
      <c r="P125" s="70">
        <f t="shared" si="6"/>
        <v>0.39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4.47</v>
      </c>
      <c r="F126" s="111">
        <v>0.83199999999999996</v>
      </c>
      <c r="G126" s="107">
        <f t="shared" si="8"/>
        <v>5.3019999999999996</v>
      </c>
      <c r="H126" s="72">
        <v>1.56</v>
      </c>
      <c r="I126" s="74" t="s">
        <v>45</v>
      </c>
      <c r="J126" s="71">
        <f t="shared" si="11"/>
        <v>1.56</v>
      </c>
      <c r="K126" s="72">
        <v>4281</v>
      </c>
      <c r="L126" s="74" t="s">
        <v>43</v>
      </c>
      <c r="M126" s="70">
        <f t="shared" si="5"/>
        <v>0.42809999999999998</v>
      </c>
      <c r="N126" s="72">
        <v>4068</v>
      </c>
      <c r="O126" s="74" t="s">
        <v>43</v>
      </c>
      <c r="P126" s="70">
        <f t="shared" si="6"/>
        <v>0.40679999999999994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4.7140000000000004</v>
      </c>
      <c r="F127" s="111">
        <v>0.7984</v>
      </c>
      <c r="G127" s="107">
        <f t="shared" si="8"/>
        <v>5.5124000000000004</v>
      </c>
      <c r="H127" s="72">
        <v>1.65</v>
      </c>
      <c r="I127" s="74" t="s">
        <v>45</v>
      </c>
      <c r="J127" s="71">
        <f t="shared" si="11"/>
        <v>1.65</v>
      </c>
      <c r="K127" s="72">
        <v>4399</v>
      </c>
      <c r="L127" s="74" t="s">
        <v>43</v>
      </c>
      <c r="M127" s="70">
        <f t="shared" si="5"/>
        <v>0.43990000000000001</v>
      </c>
      <c r="N127" s="72">
        <v>4226</v>
      </c>
      <c r="O127" s="74" t="s">
        <v>43</v>
      </c>
      <c r="P127" s="70">
        <f t="shared" si="6"/>
        <v>0.42259999999999998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4.9589999999999996</v>
      </c>
      <c r="F128" s="111">
        <v>0.76780000000000004</v>
      </c>
      <c r="G128" s="107">
        <f t="shared" si="8"/>
        <v>5.7267999999999999</v>
      </c>
      <c r="H128" s="108">
        <v>1.73</v>
      </c>
      <c r="I128" s="109" t="s">
        <v>45</v>
      </c>
      <c r="J128" s="71">
        <f t="shared" si="11"/>
        <v>1.73</v>
      </c>
      <c r="K128" s="72">
        <v>4507</v>
      </c>
      <c r="L128" s="74" t="s">
        <v>43</v>
      </c>
      <c r="M128" s="70">
        <f t="shared" si="5"/>
        <v>0.45069999999999999</v>
      </c>
      <c r="N128" s="72">
        <v>4373</v>
      </c>
      <c r="O128" s="74" t="s">
        <v>43</v>
      </c>
      <c r="P128" s="70">
        <f t="shared" si="6"/>
        <v>0.43730000000000002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5.2039999999999997</v>
      </c>
      <c r="F129" s="111">
        <v>0.73970000000000002</v>
      </c>
      <c r="G129" s="107">
        <f t="shared" si="8"/>
        <v>5.9436999999999998</v>
      </c>
      <c r="H129" s="108">
        <v>1.81</v>
      </c>
      <c r="I129" s="109" t="s">
        <v>45</v>
      </c>
      <c r="J129" s="71">
        <f t="shared" si="11"/>
        <v>1.81</v>
      </c>
      <c r="K129" s="72">
        <v>4606</v>
      </c>
      <c r="L129" s="74" t="s">
        <v>43</v>
      </c>
      <c r="M129" s="70">
        <f t="shared" si="5"/>
        <v>0.46060000000000001</v>
      </c>
      <c r="N129" s="72">
        <v>4512</v>
      </c>
      <c r="O129" s="74" t="s">
        <v>43</v>
      </c>
      <c r="P129" s="70">
        <f t="shared" si="6"/>
        <v>0.45119999999999993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5.6909999999999998</v>
      </c>
      <c r="F130" s="111">
        <v>0.69010000000000005</v>
      </c>
      <c r="G130" s="107">
        <f t="shared" si="8"/>
        <v>6.3811</v>
      </c>
      <c r="H130" s="108">
        <v>1.96</v>
      </c>
      <c r="I130" s="109" t="s">
        <v>45</v>
      </c>
      <c r="J130" s="71">
        <f t="shared" si="11"/>
        <v>1.96</v>
      </c>
      <c r="K130" s="72">
        <v>4784</v>
      </c>
      <c r="L130" s="74" t="s">
        <v>43</v>
      </c>
      <c r="M130" s="70">
        <f t="shared" si="5"/>
        <v>0.47839999999999999</v>
      </c>
      <c r="N130" s="72">
        <v>4766</v>
      </c>
      <c r="O130" s="74" t="s">
        <v>43</v>
      </c>
      <c r="P130" s="70">
        <f t="shared" si="6"/>
        <v>0.47660000000000002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6.2930000000000001</v>
      </c>
      <c r="F131" s="111">
        <v>0.63780000000000003</v>
      </c>
      <c r="G131" s="107">
        <f t="shared" si="8"/>
        <v>6.9308000000000005</v>
      </c>
      <c r="H131" s="108">
        <v>2.14</v>
      </c>
      <c r="I131" s="109" t="s">
        <v>45</v>
      </c>
      <c r="J131" s="71">
        <f t="shared" si="11"/>
        <v>2.14</v>
      </c>
      <c r="K131" s="72">
        <v>4971</v>
      </c>
      <c r="L131" s="74" t="s">
        <v>43</v>
      </c>
      <c r="M131" s="70">
        <f t="shared" si="5"/>
        <v>0.49709999999999999</v>
      </c>
      <c r="N131" s="72">
        <v>5044</v>
      </c>
      <c r="O131" s="74" t="s">
        <v>43</v>
      </c>
      <c r="P131" s="70">
        <f t="shared" si="6"/>
        <v>0.50439999999999996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6.8840000000000003</v>
      </c>
      <c r="F132" s="111">
        <v>0.59370000000000001</v>
      </c>
      <c r="G132" s="107">
        <f t="shared" si="8"/>
        <v>7.4777000000000005</v>
      </c>
      <c r="H132" s="108">
        <v>2.2999999999999998</v>
      </c>
      <c r="I132" s="109" t="s">
        <v>45</v>
      </c>
      <c r="J132" s="71">
        <f t="shared" si="11"/>
        <v>2.2999999999999998</v>
      </c>
      <c r="K132" s="72">
        <v>5128</v>
      </c>
      <c r="L132" s="74" t="s">
        <v>43</v>
      </c>
      <c r="M132" s="70">
        <f t="shared" si="5"/>
        <v>0.51280000000000003</v>
      </c>
      <c r="N132" s="72">
        <v>5286</v>
      </c>
      <c r="O132" s="74" t="s">
        <v>43</v>
      </c>
      <c r="P132" s="70">
        <f t="shared" si="6"/>
        <v>0.52859999999999996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7.4610000000000003</v>
      </c>
      <c r="F133" s="111">
        <v>0.55600000000000005</v>
      </c>
      <c r="G133" s="107">
        <f t="shared" si="8"/>
        <v>8.0169999999999995</v>
      </c>
      <c r="H133" s="108">
        <v>2.4500000000000002</v>
      </c>
      <c r="I133" s="109" t="s">
        <v>45</v>
      </c>
      <c r="J133" s="71">
        <f t="shared" si="11"/>
        <v>2.4500000000000002</v>
      </c>
      <c r="K133" s="72">
        <v>5261</v>
      </c>
      <c r="L133" s="74" t="s">
        <v>43</v>
      </c>
      <c r="M133" s="70">
        <f t="shared" si="5"/>
        <v>0.52610000000000001</v>
      </c>
      <c r="N133" s="72">
        <v>5499</v>
      </c>
      <c r="O133" s="74" t="s">
        <v>43</v>
      </c>
      <c r="P133" s="70">
        <f t="shared" si="6"/>
        <v>0.54989999999999994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8.0229999999999997</v>
      </c>
      <c r="F134" s="111">
        <v>0.52339999999999998</v>
      </c>
      <c r="G134" s="107">
        <f t="shared" si="8"/>
        <v>8.5464000000000002</v>
      </c>
      <c r="H134" s="108">
        <v>2.6</v>
      </c>
      <c r="I134" s="109" t="s">
        <v>45</v>
      </c>
      <c r="J134" s="71">
        <f t="shared" si="11"/>
        <v>2.6</v>
      </c>
      <c r="K134" s="72">
        <v>5375</v>
      </c>
      <c r="L134" s="74" t="s">
        <v>43</v>
      </c>
      <c r="M134" s="70">
        <f t="shared" si="5"/>
        <v>0.53749999999999998</v>
      </c>
      <c r="N134" s="72">
        <v>5688</v>
      </c>
      <c r="O134" s="74" t="s">
        <v>43</v>
      </c>
      <c r="P134" s="70">
        <f t="shared" si="6"/>
        <v>0.56879999999999997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8.5679999999999996</v>
      </c>
      <c r="F135" s="111">
        <v>0.49480000000000002</v>
      </c>
      <c r="G135" s="107">
        <f t="shared" si="8"/>
        <v>9.0627999999999993</v>
      </c>
      <c r="H135" s="108">
        <v>2.74</v>
      </c>
      <c r="I135" s="109" t="s">
        <v>45</v>
      </c>
      <c r="J135" s="71">
        <f t="shared" si="11"/>
        <v>2.74</v>
      </c>
      <c r="K135" s="72">
        <v>5474</v>
      </c>
      <c r="L135" s="74" t="s">
        <v>43</v>
      </c>
      <c r="M135" s="70">
        <f t="shared" si="5"/>
        <v>0.5474</v>
      </c>
      <c r="N135" s="72">
        <v>5857</v>
      </c>
      <c r="O135" s="74" t="s">
        <v>43</v>
      </c>
      <c r="P135" s="70">
        <f t="shared" si="6"/>
        <v>0.5857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9.0950000000000006</v>
      </c>
      <c r="F136" s="111">
        <v>0.46949999999999997</v>
      </c>
      <c r="G136" s="107">
        <f t="shared" si="8"/>
        <v>9.5645000000000007</v>
      </c>
      <c r="H136" s="108">
        <v>2.87</v>
      </c>
      <c r="I136" s="109" t="s">
        <v>45</v>
      </c>
      <c r="J136" s="71">
        <f t="shared" si="11"/>
        <v>2.87</v>
      </c>
      <c r="K136" s="72">
        <v>5560</v>
      </c>
      <c r="L136" s="74" t="s">
        <v>43</v>
      </c>
      <c r="M136" s="70">
        <f t="shared" si="5"/>
        <v>0.55599999999999994</v>
      </c>
      <c r="N136" s="72">
        <v>6008</v>
      </c>
      <c r="O136" s="74" t="s">
        <v>43</v>
      </c>
      <c r="P136" s="70">
        <f t="shared" si="6"/>
        <v>0.6008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9.6050000000000004</v>
      </c>
      <c r="F137" s="111">
        <v>0.44690000000000002</v>
      </c>
      <c r="G137" s="107">
        <f t="shared" si="8"/>
        <v>10.0519</v>
      </c>
      <c r="H137" s="108">
        <v>2.99</v>
      </c>
      <c r="I137" s="109" t="s">
        <v>45</v>
      </c>
      <c r="J137" s="71">
        <f t="shared" si="11"/>
        <v>2.99</v>
      </c>
      <c r="K137" s="72">
        <v>5637</v>
      </c>
      <c r="L137" s="74" t="s">
        <v>43</v>
      </c>
      <c r="M137" s="70">
        <f t="shared" si="5"/>
        <v>0.56369999999999998</v>
      </c>
      <c r="N137" s="72">
        <v>6145</v>
      </c>
      <c r="O137" s="74" t="s">
        <v>43</v>
      </c>
      <c r="P137" s="70">
        <f t="shared" si="6"/>
        <v>0.61449999999999994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10.1</v>
      </c>
      <c r="F138" s="111">
        <v>0.42659999999999998</v>
      </c>
      <c r="G138" s="107">
        <f t="shared" si="8"/>
        <v>10.5266</v>
      </c>
      <c r="H138" s="108">
        <v>3.11</v>
      </c>
      <c r="I138" s="109" t="s">
        <v>45</v>
      </c>
      <c r="J138" s="71">
        <f t="shared" si="11"/>
        <v>3.11</v>
      </c>
      <c r="K138" s="72">
        <v>5705</v>
      </c>
      <c r="L138" s="74" t="s">
        <v>43</v>
      </c>
      <c r="M138" s="70">
        <f t="shared" si="5"/>
        <v>0.57050000000000001</v>
      </c>
      <c r="N138" s="72">
        <v>6270</v>
      </c>
      <c r="O138" s="74" t="s">
        <v>43</v>
      </c>
      <c r="P138" s="70">
        <f t="shared" si="6"/>
        <v>0.627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11.03</v>
      </c>
      <c r="F139" s="111">
        <v>0.39169999999999999</v>
      </c>
      <c r="G139" s="107">
        <f t="shared" si="8"/>
        <v>11.4217</v>
      </c>
      <c r="H139" s="108">
        <v>3.34</v>
      </c>
      <c r="I139" s="109" t="s">
        <v>45</v>
      </c>
      <c r="J139" s="71">
        <f t="shared" si="11"/>
        <v>3.34</v>
      </c>
      <c r="K139" s="72">
        <v>5824</v>
      </c>
      <c r="L139" s="74" t="s">
        <v>43</v>
      </c>
      <c r="M139" s="70">
        <f t="shared" si="5"/>
        <v>0.58240000000000003</v>
      </c>
      <c r="N139" s="72">
        <v>6489</v>
      </c>
      <c r="O139" s="74" t="s">
        <v>43</v>
      </c>
      <c r="P139" s="70">
        <f t="shared" si="6"/>
        <v>0.64890000000000003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11.91</v>
      </c>
      <c r="F140" s="111">
        <v>0.36259999999999998</v>
      </c>
      <c r="G140" s="107">
        <f t="shared" si="8"/>
        <v>12.272600000000001</v>
      </c>
      <c r="H140" s="108">
        <v>3.55</v>
      </c>
      <c r="I140" s="109" t="s">
        <v>45</v>
      </c>
      <c r="J140" s="71">
        <f t="shared" si="11"/>
        <v>3.55</v>
      </c>
      <c r="K140" s="72">
        <v>5923</v>
      </c>
      <c r="L140" s="74" t="s">
        <v>43</v>
      </c>
      <c r="M140" s="70">
        <f t="shared" si="5"/>
        <v>0.59230000000000005</v>
      </c>
      <c r="N140" s="72">
        <v>6676</v>
      </c>
      <c r="O140" s="74" t="s">
        <v>43</v>
      </c>
      <c r="P140" s="70">
        <f t="shared" si="6"/>
        <v>0.66759999999999997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12.72</v>
      </c>
      <c r="F141" s="111">
        <v>0.33800000000000002</v>
      </c>
      <c r="G141" s="107">
        <f t="shared" si="8"/>
        <v>13.058</v>
      </c>
      <c r="H141" s="72">
        <v>3.75</v>
      </c>
      <c r="I141" s="74" t="s">
        <v>45</v>
      </c>
      <c r="J141" s="71">
        <f t="shared" si="11"/>
        <v>3.75</v>
      </c>
      <c r="K141" s="72">
        <v>6006</v>
      </c>
      <c r="L141" s="74" t="s">
        <v>43</v>
      </c>
      <c r="M141" s="70">
        <f t="shared" si="5"/>
        <v>0.60060000000000002</v>
      </c>
      <c r="N141" s="72">
        <v>6838</v>
      </c>
      <c r="O141" s="74" t="s">
        <v>43</v>
      </c>
      <c r="P141" s="70">
        <f t="shared" si="6"/>
        <v>0.68379999999999996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13.48</v>
      </c>
      <c r="F142" s="111">
        <v>0.31680000000000003</v>
      </c>
      <c r="G142" s="107">
        <f t="shared" si="8"/>
        <v>13.796800000000001</v>
      </c>
      <c r="H142" s="72">
        <v>3.93</v>
      </c>
      <c r="I142" s="74" t="s">
        <v>45</v>
      </c>
      <c r="J142" s="71">
        <f t="shared" si="11"/>
        <v>3.93</v>
      </c>
      <c r="K142" s="72">
        <v>6077</v>
      </c>
      <c r="L142" s="74" t="s">
        <v>43</v>
      </c>
      <c r="M142" s="70">
        <f t="shared" si="5"/>
        <v>0.60770000000000002</v>
      </c>
      <c r="N142" s="72">
        <v>6981</v>
      </c>
      <c r="O142" s="74" t="s">
        <v>43</v>
      </c>
      <c r="P142" s="70">
        <f t="shared" si="6"/>
        <v>0.69809999999999994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14.2</v>
      </c>
      <c r="F143" s="111">
        <v>0.29830000000000001</v>
      </c>
      <c r="G143" s="107">
        <f t="shared" si="8"/>
        <v>14.498299999999999</v>
      </c>
      <c r="H143" s="72">
        <v>4.1100000000000003</v>
      </c>
      <c r="I143" s="74" t="s">
        <v>45</v>
      </c>
      <c r="J143" s="71">
        <f t="shared" si="11"/>
        <v>4.1100000000000003</v>
      </c>
      <c r="K143" s="72">
        <v>6139</v>
      </c>
      <c r="L143" s="74" t="s">
        <v>43</v>
      </c>
      <c r="M143" s="70">
        <f t="shared" si="5"/>
        <v>0.6139</v>
      </c>
      <c r="N143" s="72">
        <v>7107</v>
      </c>
      <c r="O143" s="74" t="s">
        <v>43</v>
      </c>
      <c r="P143" s="70">
        <f t="shared" si="6"/>
        <v>0.7107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14.87</v>
      </c>
      <c r="F144" s="111">
        <v>0.28210000000000002</v>
      </c>
      <c r="G144" s="107">
        <f t="shared" si="8"/>
        <v>15.152099999999999</v>
      </c>
      <c r="H144" s="72">
        <v>4.28</v>
      </c>
      <c r="I144" s="74" t="s">
        <v>45</v>
      </c>
      <c r="J144" s="71">
        <f t="shared" si="11"/>
        <v>4.28</v>
      </c>
      <c r="K144" s="72">
        <v>6193</v>
      </c>
      <c r="L144" s="74" t="s">
        <v>43</v>
      </c>
      <c r="M144" s="70">
        <f t="shared" si="5"/>
        <v>0.61929999999999996</v>
      </c>
      <c r="N144" s="72">
        <v>7221</v>
      </c>
      <c r="O144" s="74" t="s">
        <v>43</v>
      </c>
      <c r="P144" s="70">
        <f t="shared" si="6"/>
        <v>0.72209999999999996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16.09</v>
      </c>
      <c r="F145" s="111">
        <v>0.25490000000000002</v>
      </c>
      <c r="G145" s="107">
        <f t="shared" si="8"/>
        <v>16.344899999999999</v>
      </c>
      <c r="H145" s="72">
        <v>4.5999999999999996</v>
      </c>
      <c r="I145" s="74" t="s">
        <v>45</v>
      </c>
      <c r="J145" s="71">
        <f t="shared" si="11"/>
        <v>4.5999999999999996</v>
      </c>
      <c r="K145" s="72">
        <v>6293</v>
      </c>
      <c r="L145" s="74" t="s">
        <v>43</v>
      </c>
      <c r="M145" s="70">
        <f t="shared" si="5"/>
        <v>0.62929999999999997</v>
      </c>
      <c r="N145" s="72">
        <v>7418</v>
      </c>
      <c r="O145" s="74" t="s">
        <v>43</v>
      </c>
      <c r="P145" s="70">
        <f t="shared" si="6"/>
        <v>0.74180000000000001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17.18</v>
      </c>
      <c r="F146" s="111">
        <v>0.2329</v>
      </c>
      <c r="G146" s="107">
        <f t="shared" si="8"/>
        <v>17.4129</v>
      </c>
      <c r="H146" s="72">
        <v>4.9000000000000004</v>
      </c>
      <c r="I146" s="74" t="s">
        <v>45</v>
      </c>
      <c r="J146" s="71">
        <f t="shared" si="11"/>
        <v>4.9000000000000004</v>
      </c>
      <c r="K146" s="72">
        <v>6374</v>
      </c>
      <c r="L146" s="74" t="s">
        <v>43</v>
      </c>
      <c r="M146" s="70">
        <f t="shared" si="5"/>
        <v>0.63739999999999997</v>
      </c>
      <c r="N146" s="72">
        <v>7583</v>
      </c>
      <c r="O146" s="74" t="s">
        <v>43</v>
      </c>
      <c r="P146" s="70">
        <f t="shared" si="6"/>
        <v>0.75829999999999997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18.16</v>
      </c>
      <c r="F147" s="111">
        <v>0.2147</v>
      </c>
      <c r="G147" s="107">
        <f t="shared" si="8"/>
        <v>18.374700000000001</v>
      </c>
      <c r="H147" s="72">
        <v>5.19</v>
      </c>
      <c r="I147" s="74" t="s">
        <v>45</v>
      </c>
      <c r="J147" s="71">
        <f t="shared" si="11"/>
        <v>5.19</v>
      </c>
      <c r="K147" s="72">
        <v>6443</v>
      </c>
      <c r="L147" s="74" t="s">
        <v>43</v>
      </c>
      <c r="M147" s="70">
        <f t="shared" si="5"/>
        <v>0.64429999999999998</v>
      </c>
      <c r="N147" s="72">
        <v>7726</v>
      </c>
      <c r="O147" s="74" t="s">
        <v>43</v>
      </c>
      <c r="P147" s="70">
        <f t="shared" si="6"/>
        <v>0.77259999999999995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19.04</v>
      </c>
      <c r="F148" s="111">
        <v>0.1993</v>
      </c>
      <c r="G148" s="107">
        <f t="shared" si="8"/>
        <v>19.2393</v>
      </c>
      <c r="H148" s="72">
        <v>5.46</v>
      </c>
      <c r="I148" s="74" t="s">
        <v>45</v>
      </c>
      <c r="J148" s="71">
        <f t="shared" si="11"/>
        <v>5.46</v>
      </c>
      <c r="K148" s="72">
        <v>6502</v>
      </c>
      <c r="L148" s="74" t="s">
        <v>43</v>
      </c>
      <c r="M148" s="70">
        <f t="shared" ref="M148:M175" si="12">K148/1000/10</f>
        <v>0.6502</v>
      </c>
      <c r="N148" s="72">
        <v>7850</v>
      </c>
      <c r="O148" s="74" t="s">
        <v>43</v>
      </c>
      <c r="P148" s="70">
        <f t="shared" ref="P148:P169" si="13">N148/1000/10</f>
        <v>0.78499999999999992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19.829999999999998</v>
      </c>
      <c r="F149" s="111">
        <v>0.1862</v>
      </c>
      <c r="G149" s="107">
        <f t="shared" ref="G149:G212" si="14">E149+F149</f>
        <v>20.016199999999998</v>
      </c>
      <c r="H149" s="72">
        <v>5.72</v>
      </c>
      <c r="I149" s="74" t="s">
        <v>45</v>
      </c>
      <c r="J149" s="71">
        <f t="shared" si="11"/>
        <v>5.72</v>
      </c>
      <c r="K149" s="72">
        <v>6554</v>
      </c>
      <c r="L149" s="74" t="s">
        <v>43</v>
      </c>
      <c r="M149" s="70">
        <f t="shared" si="12"/>
        <v>0.65539999999999998</v>
      </c>
      <c r="N149" s="72">
        <v>7961</v>
      </c>
      <c r="O149" s="74" t="s">
        <v>43</v>
      </c>
      <c r="P149" s="70">
        <f t="shared" si="13"/>
        <v>0.79610000000000003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20.56</v>
      </c>
      <c r="F150" s="111">
        <v>0.1749</v>
      </c>
      <c r="G150" s="107">
        <f t="shared" si="14"/>
        <v>20.7349</v>
      </c>
      <c r="H150" s="72">
        <v>5.97</v>
      </c>
      <c r="I150" s="74" t="s">
        <v>45</v>
      </c>
      <c r="J150" s="71">
        <f t="shared" si="11"/>
        <v>5.97</v>
      </c>
      <c r="K150" s="72">
        <v>6600</v>
      </c>
      <c r="L150" s="74" t="s">
        <v>43</v>
      </c>
      <c r="M150" s="70">
        <f t="shared" si="12"/>
        <v>0.65999999999999992</v>
      </c>
      <c r="N150" s="72">
        <v>8061</v>
      </c>
      <c r="O150" s="74" t="s">
        <v>43</v>
      </c>
      <c r="P150" s="70">
        <f t="shared" si="13"/>
        <v>0.80610000000000004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21.22</v>
      </c>
      <c r="F151" s="111">
        <v>0.16500000000000001</v>
      </c>
      <c r="G151" s="107">
        <f t="shared" si="14"/>
        <v>21.384999999999998</v>
      </c>
      <c r="H151" s="72">
        <v>6.21</v>
      </c>
      <c r="I151" s="74" t="s">
        <v>45</v>
      </c>
      <c r="J151" s="71">
        <f t="shared" si="11"/>
        <v>6.21</v>
      </c>
      <c r="K151" s="72">
        <v>6642</v>
      </c>
      <c r="L151" s="74" t="s">
        <v>43</v>
      </c>
      <c r="M151" s="70">
        <f t="shared" si="12"/>
        <v>0.66420000000000001</v>
      </c>
      <c r="N151" s="72">
        <v>8151</v>
      </c>
      <c r="O151" s="74" t="s">
        <v>43</v>
      </c>
      <c r="P151" s="70">
        <f t="shared" si="13"/>
        <v>0.81509999999999994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21.82</v>
      </c>
      <c r="F152" s="111">
        <v>0.15620000000000001</v>
      </c>
      <c r="G152" s="107">
        <f t="shared" si="14"/>
        <v>21.976199999999999</v>
      </c>
      <c r="H152" s="72">
        <v>6.45</v>
      </c>
      <c r="I152" s="74" t="s">
        <v>45</v>
      </c>
      <c r="J152" s="71">
        <f t="shared" si="11"/>
        <v>6.45</v>
      </c>
      <c r="K152" s="72">
        <v>6680</v>
      </c>
      <c r="L152" s="74" t="s">
        <v>43</v>
      </c>
      <c r="M152" s="70">
        <f t="shared" si="12"/>
        <v>0.66799999999999993</v>
      </c>
      <c r="N152" s="72">
        <v>8234</v>
      </c>
      <c r="O152" s="74" t="s">
        <v>43</v>
      </c>
      <c r="P152" s="70">
        <f t="shared" si="13"/>
        <v>0.82340000000000002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22.38</v>
      </c>
      <c r="F153" s="111">
        <v>0.1484</v>
      </c>
      <c r="G153" s="107">
        <f t="shared" si="14"/>
        <v>22.528399999999998</v>
      </c>
      <c r="H153" s="72">
        <v>6.68</v>
      </c>
      <c r="I153" s="74" t="s">
        <v>45</v>
      </c>
      <c r="J153" s="71">
        <f t="shared" si="11"/>
        <v>6.68</v>
      </c>
      <c r="K153" s="72">
        <v>6715</v>
      </c>
      <c r="L153" s="74" t="s">
        <v>43</v>
      </c>
      <c r="M153" s="70">
        <f t="shared" si="12"/>
        <v>0.67149999999999999</v>
      </c>
      <c r="N153" s="72">
        <v>8310</v>
      </c>
      <c r="O153" s="74" t="s">
        <v>43</v>
      </c>
      <c r="P153" s="70">
        <f t="shared" si="13"/>
        <v>0.83100000000000007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22.89</v>
      </c>
      <c r="F154" s="111">
        <v>0.1414</v>
      </c>
      <c r="G154" s="107">
        <f t="shared" si="14"/>
        <v>23.031400000000001</v>
      </c>
      <c r="H154" s="72">
        <v>6.9</v>
      </c>
      <c r="I154" s="74" t="s">
        <v>45</v>
      </c>
      <c r="J154" s="71">
        <f t="shared" si="11"/>
        <v>6.9</v>
      </c>
      <c r="K154" s="72">
        <v>6747</v>
      </c>
      <c r="L154" s="74" t="s">
        <v>43</v>
      </c>
      <c r="M154" s="70">
        <f t="shared" si="12"/>
        <v>0.67469999999999997</v>
      </c>
      <c r="N154" s="72">
        <v>8381</v>
      </c>
      <c r="O154" s="74" t="s">
        <v>43</v>
      </c>
      <c r="P154" s="70">
        <f t="shared" si="13"/>
        <v>0.83810000000000007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23.37</v>
      </c>
      <c r="F155" s="111">
        <v>0.1351</v>
      </c>
      <c r="G155" s="107">
        <f t="shared" si="14"/>
        <v>23.505100000000002</v>
      </c>
      <c r="H155" s="72">
        <v>7.12</v>
      </c>
      <c r="I155" s="74" t="s">
        <v>45</v>
      </c>
      <c r="J155" s="71">
        <f t="shared" si="11"/>
        <v>7.12</v>
      </c>
      <c r="K155" s="72">
        <v>6777</v>
      </c>
      <c r="L155" s="74" t="s">
        <v>43</v>
      </c>
      <c r="M155" s="70">
        <f t="shared" si="12"/>
        <v>0.67769999999999997</v>
      </c>
      <c r="N155" s="72">
        <v>8448</v>
      </c>
      <c r="O155" s="74" t="s">
        <v>43</v>
      </c>
      <c r="P155" s="70">
        <f t="shared" si="13"/>
        <v>0.8448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24.22</v>
      </c>
      <c r="F156" s="111">
        <v>0.1241</v>
      </c>
      <c r="G156" s="107">
        <f t="shared" si="14"/>
        <v>24.344099999999997</v>
      </c>
      <c r="H156" s="72">
        <v>7.55</v>
      </c>
      <c r="I156" s="74" t="s">
        <v>45</v>
      </c>
      <c r="J156" s="71">
        <f t="shared" si="11"/>
        <v>7.55</v>
      </c>
      <c r="K156" s="72">
        <v>6844</v>
      </c>
      <c r="L156" s="74" t="s">
        <v>43</v>
      </c>
      <c r="M156" s="70">
        <f t="shared" si="12"/>
        <v>0.68440000000000001</v>
      </c>
      <c r="N156" s="72">
        <v>8568</v>
      </c>
      <c r="O156" s="74" t="s">
        <v>43</v>
      </c>
      <c r="P156" s="70">
        <f t="shared" si="13"/>
        <v>0.85680000000000001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25.13</v>
      </c>
      <c r="F157" s="111">
        <v>0.1128</v>
      </c>
      <c r="G157" s="107">
        <f t="shared" si="14"/>
        <v>25.242799999999999</v>
      </c>
      <c r="H157" s="72">
        <v>8.07</v>
      </c>
      <c r="I157" s="74" t="s">
        <v>45</v>
      </c>
      <c r="J157" s="71">
        <f t="shared" si="11"/>
        <v>8.07</v>
      </c>
      <c r="K157" s="72">
        <v>6926</v>
      </c>
      <c r="L157" s="74" t="s">
        <v>43</v>
      </c>
      <c r="M157" s="70">
        <f t="shared" si="12"/>
        <v>0.69259999999999999</v>
      </c>
      <c r="N157" s="72">
        <v>8701</v>
      </c>
      <c r="O157" s="74" t="s">
        <v>43</v>
      </c>
      <c r="P157" s="70">
        <f t="shared" si="13"/>
        <v>0.8701000000000001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25.9</v>
      </c>
      <c r="F158" s="111">
        <v>0.1036</v>
      </c>
      <c r="G158" s="107">
        <f t="shared" si="14"/>
        <v>26.003599999999999</v>
      </c>
      <c r="H158" s="72">
        <v>8.57</v>
      </c>
      <c r="I158" s="74" t="s">
        <v>45</v>
      </c>
      <c r="J158" s="71">
        <f t="shared" si="11"/>
        <v>8.57</v>
      </c>
      <c r="K158" s="72">
        <v>7000</v>
      </c>
      <c r="L158" s="74" t="s">
        <v>43</v>
      </c>
      <c r="M158" s="70">
        <f t="shared" si="12"/>
        <v>0.7</v>
      </c>
      <c r="N158" s="72">
        <v>8819</v>
      </c>
      <c r="O158" s="74" t="s">
        <v>43</v>
      </c>
      <c r="P158" s="70">
        <f t="shared" si="13"/>
        <v>0.88190000000000013</v>
      </c>
    </row>
    <row r="159" spans="2:16">
      <c r="B159" s="108">
        <v>275</v>
      </c>
      <c r="C159" s="74" t="s">
        <v>44</v>
      </c>
      <c r="D159" s="70">
        <f t="shared" ref="D159:D172" si="15">B159/$C$5</f>
        <v>2.1317829457364339</v>
      </c>
      <c r="E159" s="110">
        <v>26.66</v>
      </c>
      <c r="F159" s="111">
        <v>9.5860000000000001E-2</v>
      </c>
      <c r="G159" s="107">
        <f t="shared" si="14"/>
        <v>26.755859999999998</v>
      </c>
      <c r="H159" s="72">
        <v>9.06</v>
      </c>
      <c r="I159" s="74" t="s">
        <v>45</v>
      </c>
      <c r="J159" s="71">
        <f t="shared" si="11"/>
        <v>9.06</v>
      </c>
      <c r="K159" s="72">
        <v>7068</v>
      </c>
      <c r="L159" s="74" t="s">
        <v>43</v>
      </c>
      <c r="M159" s="70">
        <f t="shared" si="12"/>
        <v>0.70679999999999998</v>
      </c>
      <c r="N159" s="72">
        <v>8925</v>
      </c>
      <c r="O159" s="74" t="s">
        <v>43</v>
      </c>
      <c r="P159" s="70">
        <f t="shared" si="13"/>
        <v>0.89250000000000007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27.26</v>
      </c>
      <c r="F160" s="111">
        <v>8.9270000000000002E-2</v>
      </c>
      <c r="G160" s="107">
        <f t="shared" si="14"/>
        <v>27.349270000000001</v>
      </c>
      <c r="H160" s="72">
        <v>9.5399999999999991</v>
      </c>
      <c r="I160" s="74" t="s">
        <v>45</v>
      </c>
      <c r="J160" s="71">
        <f t="shared" si="11"/>
        <v>9.5399999999999991</v>
      </c>
      <c r="K160" s="72">
        <v>7129</v>
      </c>
      <c r="L160" s="74" t="s">
        <v>43</v>
      </c>
      <c r="M160" s="70">
        <f t="shared" si="12"/>
        <v>0.71289999999999998</v>
      </c>
      <c r="N160" s="72">
        <v>9022</v>
      </c>
      <c r="O160" s="74" t="s">
        <v>43</v>
      </c>
      <c r="P160" s="70">
        <f t="shared" si="13"/>
        <v>0.9022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27.72</v>
      </c>
      <c r="F161" s="111">
        <v>8.3599999999999994E-2</v>
      </c>
      <c r="G161" s="107">
        <f t="shared" si="14"/>
        <v>27.803599999999999</v>
      </c>
      <c r="H161" s="72">
        <v>10.01</v>
      </c>
      <c r="I161" s="74" t="s">
        <v>45</v>
      </c>
      <c r="J161" s="71">
        <f t="shared" si="11"/>
        <v>10.01</v>
      </c>
      <c r="K161" s="72">
        <v>7187</v>
      </c>
      <c r="L161" s="74" t="s">
        <v>43</v>
      </c>
      <c r="M161" s="70">
        <f t="shared" si="12"/>
        <v>0.71870000000000001</v>
      </c>
      <c r="N161" s="72">
        <v>9111</v>
      </c>
      <c r="O161" s="74" t="s">
        <v>43</v>
      </c>
      <c r="P161" s="70">
        <f t="shared" si="13"/>
        <v>0.91110000000000002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28.14</v>
      </c>
      <c r="F162" s="111">
        <v>7.8649999999999998E-2</v>
      </c>
      <c r="G162" s="107">
        <f t="shared" si="14"/>
        <v>28.21865</v>
      </c>
      <c r="H162" s="72">
        <v>10.47</v>
      </c>
      <c r="I162" s="74" t="s">
        <v>45</v>
      </c>
      <c r="J162" s="71">
        <f t="shared" si="11"/>
        <v>10.47</v>
      </c>
      <c r="K162" s="72">
        <v>7241</v>
      </c>
      <c r="L162" s="74" t="s">
        <v>43</v>
      </c>
      <c r="M162" s="70">
        <f t="shared" si="12"/>
        <v>0.72409999999999997</v>
      </c>
      <c r="N162" s="72">
        <v>9194</v>
      </c>
      <c r="O162" s="74" t="s">
        <v>43</v>
      </c>
      <c r="P162" s="70">
        <f t="shared" si="13"/>
        <v>0.91940000000000011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28.5</v>
      </c>
      <c r="F163" s="111">
        <v>7.4300000000000005E-2</v>
      </c>
      <c r="G163" s="107">
        <f t="shared" si="14"/>
        <v>28.574300000000001</v>
      </c>
      <c r="H163" s="72">
        <v>10.92</v>
      </c>
      <c r="I163" s="74" t="s">
        <v>45</v>
      </c>
      <c r="J163" s="71">
        <f t="shared" si="11"/>
        <v>10.92</v>
      </c>
      <c r="K163" s="72">
        <v>7293</v>
      </c>
      <c r="L163" s="74" t="s">
        <v>43</v>
      </c>
      <c r="M163" s="70">
        <f t="shared" si="12"/>
        <v>0.72930000000000006</v>
      </c>
      <c r="N163" s="72">
        <v>9271</v>
      </c>
      <c r="O163" s="74" t="s">
        <v>43</v>
      </c>
      <c r="P163" s="70">
        <f t="shared" si="13"/>
        <v>0.92710000000000004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28.81</v>
      </c>
      <c r="F164" s="111">
        <v>7.0430000000000006E-2</v>
      </c>
      <c r="G164" s="107">
        <f t="shared" si="14"/>
        <v>28.88043</v>
      </c>
      <c r="H164" s="72">
        <v>11.37</v>
      </c>
      <c r="I164" s="74" t="s">
        <v>45</v>
      </c>
      <c r="J164" s="71">
        <f t="shared" si="11"/>
        <v>11.37</v>
      </c>
      <c r="K164" s="72">
        <v>7342</v>
      </c>
      <c r="L164" s="74" t="s">
        <v>43</v>
      </c>
      <c r="M164" s="70">
        <f t="shared" si="12"/>
        <v>0.73419999999999996</v>
      </c>
      <c r="N164" s="72">
        <v>9345</v>
      </c>
      <c r="O164" s="74" t="s">
        <v>43</v>
      </c>
      <c r="P164" s="70">
        <f t="shared" si="13"/>
        <v>0.93450000000000011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29.32</v>
      </c>
      <c r="F165" s="111">
        <v>6.3869999999999996E-2</v>
      </c>
      <c r="G165" s="107">
        <f t="shared" si="14"/>
        <v>29.383870000000002</v>
      </c>
      <c r="H165" s="72">
        <v>12.26</v>
      </c>
      <c r="I165" s="74" t="s">
        <v>45</v>
      </c>
      <c r="J165" s="71">
        <f t="shared" si="11"/>
        <v>12.26</v>
      </c>
      <c r="K165" s="72">
        <v>7487</v>
      </c>
      <c r="L165" s="74" t="s">
        <v>43</v>
      </c>
      <c r="M165" s="70">
        <f t="shared" si="12"/>
        <v>0.74870000000000003</v>
      </c>
      <c r="N165" s="72">
        <v>9480</v>
      </c>
      <c r="O165" s="74" t="s">
        <v>43</v>
      </c>
      <c r="P165" s="70">
        <f t="shared" si="13"/>
        <v>0.94800000000000006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29.7</v>
      </c>
      <c r="F166" s="111">
        <v>5.8500000000000003E-2</v>
      </c>
      <c r="G166" s="107">
        <f t="shared" si="14"/>
        <v>29.758499999999998</v>
      </c>
      <c r="H166" s="72">
        <v>13.13</v>
      </c>
      <c r="I166" s="74" t="s">
        <v>45</v>
      </c>
      <c r="J166" s="71">
        <f t="shared" si="11"/>
        <v>13.13</v>
      </c>
      <c r="K166" s="72">
        <v>7624</v>
      </c>
      <c r="L166" s="74" t="s">
        <v>43</v>
      </c>
      <c r="M166" s="70">
        <f t="shared" si="12"/>
        <v>0.76239999999999997</v>
      </c>
      <c r="N166" s="72">
        <v>9605</v>
      </c>
      <c r="O166" s="74" t="s">
        <v>43</v>
      </c>
      <c r="P166" s="70">
        <f t="shared" si="13"/>
        <v>0.96050000000000002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29.99</v>
      </c>
      <c r="F167" s="111">
        <v>5.4019999999999999E-2</v>
      </c>
      <c r="G167" s="107">
        <f t="shared" si="14"/>
        <v>30.04402</v>
      </c>
      <c r="H167" s="72">
        <v>13.99</v>
      </c>
      <c r="I167" s="74" t="s">
        <v>45</v>
      </c>
      <c r="J167" s="71">
        <f t="shared" si="11"/>
        <v>13.99</v>
      </c>
      <c r="K167" s="72">
        <v>7753</v>
      </c>
      <c r="L167" s="74" t="s">
        <v>43</v>
      </c>
      <c r="M167" s="70">
        <f t="shared" si="12"/>
        <v>0.77529999999999999</v>
      </c>
      <c r="N167" s="72">
        <v>9720</v>
      </c>
      <c r="O167" s="74" t="s">
        <v>43</v>
      </c>
      <c r="P167" s="70">
        <f t="shared" si="13"/>
        <v>0.97200000000000009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30.21</v>
      </c>
      <c r="F168" s="111">
        <v>5.0220000000000001E-2</v>
      </c>
      <c r="G168" s="107">
        <f t="shared" si="14"/>
        <v>30.26022</v>
      </c>
      <c r="H168" s="72">
        <v>14.85</v>
      </c>
      <c r="I168" s="74" t="s">
        <v>45</v>
      </c>
      <c r="J168" s="71">
        <f t="shared" si="11"/>
        <v>14.85</v>
      </c>
      <c r="K168" s="72">
        <v>7877</v>
      </c>
      <c r="L168" s="74" t="s">
        <v>43</v>
      </c>
      <c r="M168" s="70">
        <f t="shared" si="12"/>
        <v>0.78769999999999996</v>
      </c>
      <c r="N168" s="72">
        <v>9828</v>
      </c>
      <c r="O168" s="74" t="s">
        <v>43</v>
      </c>
      <c r="P168" s="70">
        <f t="shared" si="13"/>
        <v>0.9827999999999999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30.37</v>
      </c>
      <c r="F169" s="111">
        <v>4.6949999999999999E-2</v>
      </c>
      <c r="G169" s="107">
        <f t="shared" si="14"/>
        <v>30.41695</v>
      </c>
      <c r="H169" s="72">
        <v>15.7</v>
      </c>
      <c r="I169" s="74" t="s">
        <v>45</v>
      </c>
      <c r="J169" s="71">
        <f t="shared" si="11"/>
        <v>15.7</v>
      </c>
      <c r="K169" s="72">
        <v>7996</v>
      </c>
      <c r="L169" s="74" t="s">
        <v>43</v>
      </c>
      <c r="M169" s="70">
        <f t="shared" si="12"/>
        <v>0.79960000000000009</v>
      </c>
      <c r="N169" s="72">
        <v>9931</v>
      </c>
      <c r="O169" s="74" t="s">
        <v>43</v>
      </c>
      <c r="P169" s="70">
        <f t="shared" si="13"/>
        <v>0.99309999999999987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30.48</v>
      </c>
      <c r="F170" s="111">
        <v>4.4110000000000003E-2</v>
      </c>
      <c r="G170" s="107">
        <f t="shared" si="14"/>
        <v>30.52411</v>
      </c>
      <c r="H170" s="72">
        <v>16.55</v>
      </c>
      <c r="I170" s="74" t="s">
        <v>45</v>
      </c>
      <c r="J170" s="71">
        <f t="shared" si="11"/>
        <v>16.55</v>
      </c>
      <c r="K170" s="72">
        <v>8112</v>
      </c>
      <c r="L170" s="74" t="s">
        <v>43</v>
      </c>
      <c r="M170" s="70">
        <f t="shared" si="12"/>
        <v>0.81120000000000003</v>
      </c>
      <c r="N170" s="72">
        <v>1</v>
      </c>
      <c r="O170" s="73" t="s">
        <v>45</v>
      </c>
      <c r="P170" s="71">
        <f t="shared" ref="P170:P228" si="16">N170</f>
        <v>1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30.59</v>
      </c>
      <c r="F171" s="111">
        <v>3.9399999999999998E-2</v>
      </c>
      <c r="G171" s="107">
        <f t="shared" si="14"/>
        <v>30.6294</v>
      </c>
      <c r="H171" s="72">
        <v>18.239999999999998</v>
      </c>
      <c r="I171" s="74" t="s">
        <v>45</v>
      </c>
      <c r="J171" s="71">
        <f t="shared" si="11"/>
        <v>18.239999999999998</v>
      </c>
      <c r="K171" s="72">
        <v>8504</v>
      </c>
      <c r="L171" s="74" t="s">
        <v>43</v>
      </c>
      <c r="M171" s="70">
        <f t="shared" si="12"/>
        <v>0.85039999999999993</v>
      </c>
      <c r="N171" s="72">
        <v>1.02</v>
      </c>
      <c r="O171" s="74" t="s">
        <v>45</v>
      </c>
      <c r="P171" s="71">
        <f t="shared" si="16"/>
        <v>1.02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30.58</v>
      </c>
      <c r="F172" s="111">
        <v>3.5659999999999997E-2</v>
      </c>
      <c r="G172" s="107">
        <f t="shared" si="14"/>
        <v>30.615659999999998</v>
      </c>
      <c r="H172" s="72">
        <v>19.93</v>
      </c>
      <c r="I172" s="74" t="s">
        <v>45</v>
      </c>
      <c r="J172" s="71">
        <f t="shared" si="11"/>
        <v>19.93</v>
      </c>
      <c r="K172" s="72">
        <v>8876</v>
      </c>
      <c r="L172" s="74" t="s">
        <v>43</v>
      </c>
      <c r="M172" s="70">
        <f t="shared" si="12"/>
        <v>0.88759999999999994</v>
      </c>
      <c r="N172" s="72">
        <v>1.04</v>
      </c>
      <c r="O172" s="74" t="s">
        <v>45</v>
      </c>
      <c r="P172" s="71">
        <f t="shared" si="16"/>
        <v>1.04</v>
      </c>
    </row>
    <row r="173" spans="2:16">
      <c r="B173" s="108">
        <v>1</v>
      </c>
      <c r="C173" s="73" t="s">
        <v>46</v>
      </c>
      <c r="D173" s="70">
        <f t="shared" ref="D173:D228" si="17">B173*1000/$C$5</f>
        <v>7.7519379844961236</v>
      </c>
      <c r="E173" s="110">
        <v>30.47</v>
      </c>
      <c r="F173" s="111">
        <v>3.2599999999999997E-2</v>
      </c>
      <c r="G173" s="107">
        <f t="shared" si="14"/>
        <v>30.502599999999997</v>
      </c>
      <c r="H173" s="72">
        <v>21.62</v>
      </c>
      <c r="I173" s="74" t="s">
        <v>45</v>
      </c>
      <c r="J173" s="71">
        <f t="shared" si="11"/>
        <v>21.62</v>
      </c>
      <c r="K173" s="72">
        <v>9232</v>
      </c>
      <c r="L173" s="74" t="s">
        <v>43</v>
      </c>
      <c r="M173" s="70">
        <f t="shared" si="12"/>
        <v>0.92319999999999991</v>
      </c>
      <c r="N173" s="72">
        <v>1.05</v>
      </c>
      <c r="O173" s="74" t="s">
        <v>45</v>
      </c>
      <c r="P173" s="71">
        <f t="shared" si="16"/>
        <v>1.05</v>
      </c>
    </row>
    <row r="174" spans="2:16">
      <c r="B174" s="108">
        <v>1.1000000000000001</v>
      </c>
      <c r="C174" s="74" t="s">
        <v>46</v>
      </c>
      <c r="D174" s="70">
        <f t="shared" si="17"/>
        <v>8.5271317829457356</v>
      </c>
      <c r="E174" s="110">
        <v>30.29</v>
      </c>
      <c r="F174" s="111">
        <v>3.005E-2</v>
      </c>
      <c r="G174" s="107">
        <f t="shared" si="14"/>
        <v>30.320049999999998</v>
      </c>
      <c r="H174" s="72">
        <v>23.33</v>
      </c>
      <c r="I174" s="74" t="s">
        <v>45</v>
      </c>
      <c r="J174" s="71">
        <f t="shared" si="11"/>
        <v>23.33</v>
      </c>
      <c r="K174" s="72">
        <v>9578</v>
      </c>
      <c r="L174" s="74" t="s">
        <v>43</v>
      </c>
      <c r="M174" s="70">
        <f t="shared" si="12"/>
        <v>0.95779999999999998</v>
      </c>
      <c r="N174" s="72">
        <v>1.07</v>
      </c>
      <c r="O174" s="74" t="s">
        <v>45</v>
      </c>
      <c r="P174" s="71">
        <f t="shared" si="16"/>
        <v>1.07</v>
      </c>
    </row>
    <row r="175" spans="2:16">
      <c r="B175" s="108">
        <v>1.2</v>
      </c>
      <c r="C175" s="74" t="s">
        <v>46</v>
      </c>
      <c r="D175" s="70">
        <f t="shared" si="17"/>
        <v>9.3023255813953494</v>
      </c>
      <c r="E175" s="110">
        <v>30.05</v>
      </c>
      <c r="F175" s="111">
        <v>2.7900000000000001E-2</v>
      </c>
      <c r="G175" s="107">
        <f t="shared" si="14"/>
        <v>30.0779</v>
      </c>
      <c r="H175" s="72">
        <v>25.04</v>
      </c>
      <c r="I175" s="74" t="s">
        <v>45</v>
      </c>
      <c r="J175" s="71">
        <f t="shared" si="11"/>
        <v>25.04</v>
      </c>
      <c r="K175" s="72">
        <v>9914</v>
      </c>
      <c r="L175" s="74" t="s">
        <v>43</v>
      </c>
      <c r="M175" s="70">
        <f t="shared" si="12"/>
        <v>0.99139999999999995</v>
      </c>
      <c r="N175" s="72">
        <v>1.0900000000000001</v>
      </c>
      <c r="O175" s="74" t="s">
        <v>45</v>
      </c>
      <c r="P175" s="71">
        <f t="shared" si="16"/>
        <v>1.0900000000000001</v>
      </c>
    </row>
    <row r="176" spans="2:16">
      <c r="B176" s="108">
        <v>1.3</v>
      </c>
      <c r="C176" s="74" t="s">
        <v>46</v>
      </c>
      <c r="D176" s="70">
        <f t="shared" si="17"/>
        <v>10.077519379844961</v>
      </c>
      <c r="E176" s="110">
        <v>29.76</v>
      </c>
      <c r="F176" s="111">
        <v>2.605E-2</v>
      </c>
      <c r="G176" s="107">
        <f t="shared" si="14"/>
        <v>29.786050000000003</v>
      </c>
      <c r="H176" s="72">
        <v>26.77</v>
      </c>
      <c r="I176" s="74" t="s">
        <v>45</v>
      </c>
      <c r="J176" s="71">
        <f t="shared" si="11"/>
        <v>26.77</v>
      </c>
      <c r="K176" s="72">
        <v>1.02</v>
      </c>
      <c r="L176" s="73" t="s">
        <v>45</v>
      </c>
      <c r="M176" s="71">
        <f t="shared" ref="M176:M228" si="18">K176</f>
        <v>1.02</v>
      </c>
      <c r="N176" s="72">
        <v>1.1000000000000001</v>
      </c>
      <c r="O176" s="74" t="s">
        <v>45</v>
      </c>
      <c r="P176" s="71">
        <f t="shared" si="16"/>
        <v>1.1000000000000001</v>
      </c>
    </row>
    <row r="177" spans="1:16">
      <c r="A177" s="4"/>
      <c r="B177" s="108">
        <v>1.4</v>
      </c>
      <c r="C177" s="74" t="s">
        <v>46</v>
      </c>
      <c r="D177" s="70">
        <f t="shared" si="17"/>
        <v>10.852713178294573</v>
      </c>
      <c r="E177" s="110">
        <v>29.43</v>
      </c>
      <c r="F177" s="111">
        <v>2.444E-2</v>
      </c>
      <c r="G177" s="107">
        <f t="shared" si="14"/>
        <v>29.454439999999998</v>
      </c>
      <c r="H177" s="72">
        <v>28.51</v>
      </c>
      <c r="I177" s="74" t="s">
        <v>45</v>
      </c>
      <c r="J177" s="71">
        <f t="shared" si="11"/>
        <v>28.51</v>
      </c>
      <c r="K177" s="72">
        <v>1.06</v>
      </c>
      <c r="L177" s="74" t="s">
        <v>45</v>
      </c>
      <c r="M177" s="71">
        <f t="shared" si="18"/>
        <v>1.06</v>
      </c>
      <c r="N177" s="72">
        <v>1.1200000000000001</v>
      </c>
      <c r="O177" s="74" t="s">
        <v>45</v>
      </c>
      <c r="P177" s="71">
        <f t="shared" si="16"/>
        <v>1.1200000000000001</v>
      </c>
    </row>
    <row r="178" spans="1:16">
      <c r="B178" s="72">
        <v>1.5</v>
      </c>
      <c r="C178" s="74" t="s">
        <v>46</v>
      </c>
      <c r="D178" s="70">
        <f t="shared" si="17"/>
        <v>11.627906976744185</v>
      </c>
      <c r="E178" s="110">
        <v>29.07</v>
      </c>
      <c r="F178" s="111">
        <v>2.3029999999999998E-2</v>
      </c>
      <c r="G178" s="107">
        <f t="shared" si="14"/>
        <v>29.093029999999999</v>
      </c>
      <c r="H178" s="72">
        <v>30.28</v>
      </c>
      <c r="I178" s="74" t="s">
        <v>45</v>
      </c>
      <c r="J178" s="71">
        <f t="shared" si="11"/>
        <v>30.28</v>
      </c>
      <c r="K178" s="72">
        <v>1.0900000000000001</v>
      </c>
      <c r="L178" s="74" t="s">
        <v>45</v>
      </c>
      <c r="M178" s="71">
        <f t="shared" si="18"/>
        <v>1.0900000000000001</v>
      </c>
      <c r="N178" s="72">
        <v>1.1299999999999999</v>
      </c>
      <c r="O178" s="74" t="s">
        <v>45</v>
      </c>
      <c r="P178" s="71">
        <f t="shared" si="16"/>
        <v>1.1299999999999999</v>
      </c>
    </row>
    <row r="179" spans="1:16">
      <c r="B179" s="108">
        <v>1.6</v>
      </c>
      <c r="C179" s="109" t="s">
        <v>46</v>
      </c>
      <c r="D179" s="70">
        <f t="shared" si="17"/>
        <v>12.403100775193799</v>
      </c>
      <c r="E179" s="110">
        <v>28.69</v>
      </c>
      <c r="F179" s="111">
        <v>2.179E-2</v>
      </c>
      <c r="G179" s="107">
        <f t="shared" si="14"/>
        <v>28.711790000000001</v>
      </c>
      <c r="H179" s="72">
        <v>32.07</v>
      </c>
      <c r="I179" s="74" t="s">
        <v>45</v>
      </c>
      <c r="J179" s="71">
        <f t="shared" si="11"/>
        <v>32.07</v>
      </c>
      <c r="K179" s="72">
        <v>1.1200000000000001</v>
      </c>
      <c r="L179" s="74" t="s">
        <v>45</v>
      </c>
      <c r="M179" s="71">
        <f t="shared" si="18"/>
        <v>1.1200000000000001</v>
      </c>
      <c r="N179" s="72">
        <v>1.1399999999999999</v>
      </c>
      <c r="O179" s="74" t="s">
        <v>45</v>
      </c>
      <c r="P179" s="71">
        <f t="shared" si="16"/>
        <v>1.1399999999999999</v>
      </c>
    </row>
    <row r="180" spans="1:16">
      <c r="B180" s="108">
        <v>1.7</v>
      </c>
      <c r="C180" s="109" t="s">
        <v>46</v>
      </c>
      <c r="D180" s="70">
        <f t="shared" si="17"/>
        <v>13.178294573643411</v>
      </c>
      <c r="E180" s="110">
        <v>28.28</v>
      </c>
      <c r="F180" s="111">
        <v>2.068E-2</v>
      </c>
      <c r="G180" s="107">
        <f t="shared" si="14"/>
        <v>28.30068</v>
      </c>
      <c r="H180" s="72">
        <v>33.89</v>
      </c>
      <c r="I180" s="74" t="s">
        <v>45</v>
      </c>
      <c r="J180" s="71">
        <f t="shared" si="11"/>
        <v>33.89</v>
      </c>
      <c r="K180" s="72">
        <v>1.1499999999999999</v>
      </c>
      <c r="L180" s="74" t="s">
        <v>45</v>
      </c>
      <c r="M180" s="71">
        <f t="shared" si="18"/>
        <v>1.1499999999999999</v>
      </c>
      <c r="N180" s="72">
        <v>1.1599999999999999</v>
      </c>
      <c r="O180" s="74" t="s">
        <v>45</v>
      </c>
      <c r="P180" s="71">
        <f t="shared" si="16"/>
        <v>1.1599999999999999</v>
      </c>
    </row>
    <row r="181" spans="1:16">
      <c r="B181" s="108">
        <v>1.8</v>
      </c>
      <c r="C181" s="109" t="s">
        <v>46</v>
      </c>
      <c r="D181" s="70">
        <f t="shared" si="17"/>
        <v>13.953488372093023</v>
      </c>
      <c r="E181" s="110">
        <v>27.87</v>
      </c>
      <c r="F181" s="111">
        <v>1.968E-2</v>
      </c>
      <c r="G181" s="107">
        <f t="shared" si="14"/>
        <v>27.889680000000002</v>
      </c>
      <c r="H181" s="72">
        <v>35.729999999999997</v>
      </c>
      <c r="I181" s="74" t="s">
        <v>45</v>
      </c>
      <c r="J181" s="71">
        <f t="shared" si="11"/>
        <v>35.729999999999997</v>
      </c>
      <c r="K181" s="72">
        <v>1.19</v>
      </c>
      <c r="L181" s="74" t="s">
        <v>45</v>
      </c>
      <c r="M181" s="71">
        <f t="shared" si="18"/>
        <v>1.19</v>
      </c>
      <c r="N181" s="72">
        <v>1.17</v>
      </c>
      <c r="O181" s="74" t="s">
        <v>45</v>
      </c>
      <c r="P181" s="71">
        <f t="shared" si="16"/>
        <v>1.17</v>
      </c>
    </row>
    <row r="182" spans="1:16">
      <c r="B182" s="108">
        <v>2</v>
      </c>
      <c r="C182" s="109" t="s">
        <v>46</v>
      </c>
      <c r="D182" s="70">
        <f t="shared" si="17"/>
        <v>15.503875968992247</v>
      </c>
      <c r="E182" s="110">
        <v>27.01</v>
      </c>
      <c r="F182" s="111">
        <v>1.797E-2</v>
      </c>
      <c r="G182" s="107">
        <f t="shared" si="14"/>
        <v>27.02797</v>
      </c>
      <c r="H182" s="72">
        <v>39.5</v>
      </c>
      <c r="I182" s="74" t="s">
        <v>45</v>
      </c>
      <c r="J182" s="71">
        <f t="shared" si="11"/>
        <v>39.5</v>
      </c>
      <c r="K182" s="72">
        <v>1.31</v>
      </c>
      <c r="L182" s="74" t="s">
        <v>45</v>
      </c>
      <c r="M182" s="71">
        <f t="shared" si="18"/>
        <v>1.31</v>
      </c>
      <c r="N182" s="72">
        <v>1.2</v>
      </c>
      <c r="O182" s="74" t="s">
        <v>45</v>
      </c>
      <c r="P182" s="71">
        <f t="shared" si="16"/>
        <v>1.2</v>
      </c>
    </row>
    <row r="183" spans="1:16">
      <c r="B183" s="108">
        <v>2.25</v>
      </c>
      <c r="C183" s="109" t="s">
        <v>46</v>
      </c>
      <c r="D183" s="70">
        <f t="shared" si="17"/>
        <v>17.441860465116278</v>
      </c>
      <c r="E183" s="110">
        <v>25.93</v>
      </c>
      <c r="F183" s="111">
        <v>1.6219999999999998E-2</v>
      </c>
      <c r="G183" s="107">
        <f t="shared" si="14"/>
        <v>25.94622</v>
      </c>
      <c r="H183" s="72">
        <v>44.39</v>
      </c>
      <c r="I183" s="74" t="s">
        <v>45</v>
      </c>
      <c r="J183" s="71">
        <f t="shared" si="11"/>
        <v>44.39</v>
      </c>
      <c r="K183" s="72">
        <v>1.48</v>
      </c>
      <c r="L183" s="74" t="s">
        <v>45</v>
      </c>
      <c r="M183" s="71">
        <f t="shared" si="18"/>
        <v>1.48</v>
      </c>
      <c r="N183" s="72">
        <v>1.24</v>
      </c>
      <c r="O183" s="74" t="s">
        <v>45</v>
      </c>
      <c r="P183" s="71">
        <f t="shared" si="16"/>
        <v>1.24</v>
      </c>
    </row>
    <row r="184" spans="1:16">
      <c r="B184" s="108">
        <v>2.5</v>
      </c>
      <c r="C184" s="109" t="s">
        <v>46</v>
      </c>
      <c r="D184" s="70">
        <f t="shared" si="17"/>
        <v>19.379844961240309</v>
      </c>
      <c r="E184" s="110">
        <v>24.88</v>
      </c>
      <c r="F184" s="111">
        <v>1.4800000000000001E-2</v>
      </c>
      <c r="G184" s="107">
        <f t="shared" si="14"/>
        <v>24.8948</v>
      </c>
      <c r="H184" s="72">
        <v>49.48</v>
      </c>
      <c r="I184" s="74" t="s">
        <v>45</v>
      </c>
      <c r="J184" s="71">
        <f t="shared" ref="J184:J208" si="19">H184</f>
        <v>49.48</v>
      </c>
      <c r="K184" s="72">
        <v>1.66</v>
      </c>
      <c r="L184" s="74" t="s">
        <v>45</v>
      </c>
      <c r="M184" s="71">
        <f t="shared" si="18"/>
        <v>1.66</v>
      </c>
      <c r="N184" s="72">
        <v>1.27</v>
      </c>
      <c r="O184" s="74" t="s">
        <v>45</v>
      </c>
      <c r="P184" s="71">
        <f t="shared" si="16"/>
        <v>1.27</v>
      </c>
    </row>
    <row r="185" spans="1:16">
      <c r="B185" s="108">
        <v>2.75</v>
      </c>
      <c r="C185" s="109" t="s">
        <v>46</v>
      </c>
      <c r="D185" s="70">
        <f t="shared" si="17"/>
        <v>21.31782945736434</v>
      </c>
      <c r="E185" s="110">
        <v>23.87</v>
      </c>
      <c r="F185" s="111">
        <v>1.362E-2</v>
      </c>
      <c r="G185" s="107">
        <f t="shared" si="14"/>
        <v>23.883620000000001</v>
      </c>
      <c r="H185" s="72">
        <v>54.79</v>
      </c>
      <c r="I185" s="74" t="s">
        <v>45</v>
      </c>
      <c r="J185" s="71">
        <f t="shared" si="19"/>
        <v>54.79</v>
      </c>
      <c r="K185" s="72">
        <v>1.82</v>
      </c>
      <c r="L185" s="74" t="s">
        <v>45</v>
      </c>
      <c r="M185" s="71">
        <f t="shared" si="18"/>
        <v>1.82</v>
      </c>
      <c r="N185" s="72">
        <v>1.31</v>
      </c>
      <c r="O185" s="74" t="s">
        <v>45</v>
      </c>
      <c r="P185" s="71">
        <f t="shared" si="16"/>
        <v>1.31</v>
      </c>
    </row>
    <row r="186" spans="1:16">
      <c r="B186" s="108">
        <v>3</v>
      </c>
      <c r="C186" s="109" t="s">
        <v>46</v>
      </c>
      <c r="D186" s="70">
        <f t="shared" si="17"/>
        <v>23.255813953488371</v>
      </c>
      <c r="E186" s="110">
        <v>22.93</v>
      </c>
      <c r="F186" s="111">
        <v>1.2630000000000001E-2</v>
      </c>
      <c r="G186" s="107">
        <f t="shared" si="14"/>
        <v>22.942630000000001</v>
      </c>
      <c r="H186" s="72">
        <v>60.32</v>
      </c>
      <c r="I186" s="74" t="s">
        <v>45</v>
      </c>
      <c r="J186" s="71">
        <f t="shared" si="19"/>
        <v>60.32</v>
      </c>
      <c r="K186" s="72">
        <v>1.99</v>
      </c>
      <c r="L186" s="74" t="s">
        <v>45</v>
      </c>
      <c r="M186" s="71">
        <f t="shared" si="18"/>
        <v>1.99</v>
      </c>
      <c r="N186" s="72">
        <v>1.35</v>
      </c>
      <c r="O186" s="74" t="s">
        <v>45</v>
      </c>
      <c r="P186" s="71">
        <f t="shared" si="16"/>
        <v>1.35</v>
      </c>
    </row>
    <row r="187" spans="1:16">
      <c r="B187" s="108">
        <v>3.25</v>
      </c>
      <c r="C187" s="109" t="s">
        <v>46</v>
      </c>
      <c r="D187" s="70">
        <f t="shared" si="17"/>
        <v>25.193798449612402</v>
      </c>
      <c r="E187" s="110">
        <v>22.07</v>
      </c>
      <c r="F187" s="111">
        <v>1.1769999999999999E-2</v>
      </c>
      <c r="G187" s="107">
        <f t="shared" si="14"/>
        <v>22.081769999999999</v>
      </c>
      <c r="H187" s="72">
        <v>66.069999999999993</v>
      </c>
      <c r="I187" s="74" t="s">
        <v>45</v>
      </c>
      <c r="J187" s="71">
        <f t="shared" si="19"/>
        <v>66.069999999999993</v>
      </c>
      <c r="K187" s="72">
        <v>2.16</v>
      </c>
      <c r="L187" s="74" t="s">
        <v>45</v>
      </c>
      <c r="M187" s="71">
        <f t="shared" si="18"/>
        <v>2.16</v>
      </c>
      <c r="N187" s="72">
        <v>1.39</v>
      </c>
      <c r="O187" s="74" t="s">
        <v>45</v>
      </c>
      <c r="P187" s="71">
        <f t="shared" si="16"/>
        <v>1.39</v>
      </c>
    </row>
    <row r="188" spans="1:16">
      <c r="B188" s="108">
        <v>3.5</v>
      </c>
      <c r="C188" s="109" t="s">
        <v>46</v>
      </c>
      <c r="D188" s="70">
        <f t="shared" si="17"/>
        <v>27.131782945736433</v>
      </c>
      <c r="E188" s="110">
        <v>21.3</v>
      </c>
      <c r="F188" s="111">
        <v>1.1039999999999999E-2</v>
      </c>
      <c r="G188" s="107">
        <f t="shared" si="14"/>
        <v>21.311040000000002</v>
      </c>
      <c r="H188" s="72">
        <v>72.040000000000006</v>
      </c>
      <c r="I188" s="74" t="s">
        <v>45</v>
      </c>
      <c r="J188" s="71">
        <f t="shared" si="19"/>
        <v>72.040000000000006</v>
      </c>
      <c r="K188" s="72">
        <v>2.3199999999999998</v>
      </c>
      <c r="L188" s="74" t="s">
        <v>45</v>
      </c>
      <c r="M188" s="71">
        <f t="shared" si="18"/>
        <v>2.3199999999999998</v>
      </c>
      <c r="N188" s="72">
        <v>1.44</v>
      </c>
      <c r="O188" s="74" t="s">
        <v>45</v>
      </c>
      <c r="P188" s="71">
        <f t="shared" si="16"/>
        <v>1.44</v>
      </c>
    </row>
    <row r="189" spans="1:16">
      <c r="B189" s="108">
        <v>3.75</v>
      </c>
      <c r="C189" s="109" t="s">
        <v>46</v>
      </c>
      <c r="D189" s="70">
        <f t="shared" si="17"/>
        <v>29.069767441860463</v>
      </c>
      <c r="E189" s="110">
        <v>20.62</v>
      </c>
      <c r="F189" s="111">
        <v>1.039E-2</v>
      </c>
      <c r="G189" s="107">
        <f t="shared" si="14"/>
        <v>20.630390000000002</v>
      </c>
      <c r="H189" s="72">
        <v>78.209999999999994</v>
      </c>
      <c r="I189" s="74" t="s">
        <v>45</v>
      </c>
      <c r="J189" s="71">
        <f t="shared" si="19"/>
        <v>78.209999999999994</v>
      </c>
      <c r="K189" s="72">
        <v>2.4900000000000002</v>
      </c>
      <c r="L189" s="74" t="s">
        <v>45</v>
      </c>
      <c r="M189" s="71">
        <f t="shared" si="18"/>
        <v>2.4900000000000002</v>
      </c>
      <c r="N189" s="72">
        <v>1.48</v>
      </c>
      <c r="O189" s="74" t="s">
        <v>45</v>
      </c>
      <c r="P189" s="71">
        <f t="shared" si="16"/>
        <v>1.48</v>
      </c>
    </row>
    <row r="190" spans="1:16">
      <c r="B190" s="108">
        <v>4</v>
      </c>
      <c r="C190" s="109" t="s">
        <v>46</v>
      </c>
      <c r="D190" s="70">
        <f t="shared" si="17"/>
        <v>31.007751937984494</v>
      </c>
      <c r="E190" s="110">
        <v>19.98</v>
      </c>
      <c r="F190" s="111">
        <v>9.8160000000000001E-3</v>
      </c>
      <c r="G190" s="107">
        <f t="shared" si="14"/>
        <v>19.989816000000001</v>
      </c>
      <c r="H190" s="72">
        <v>84.59</v>
      </c>
      <c r="I190" s="74" t="s">
        <v>45</v>
      </c>
      <c r="J190" s="71">
        <f t="shared" si="19"/>
        <v>84.59</v>
      </c>
      <c r="K190" s="72">
        <v>2.65</v>
      </c>
      <c r="L190" s="74" t="s">
        <v>45</v>
      </c>
      <c r="M190" s="71">
        <f t="shared" si="18"/>
        <v>2.65</v>
      </c>
      <c r="N190" s="72">
        <v>1.53</v>
      </c>
      <c r="O190" s="74" t="s">
        <v>45</v>
      </c>
      <c r="P190" s="71">
        <f t="shared" si="16"/>
        <v>1.53</v>
      </c>
    </row>
    <row r="191" spans="1:16">
      <c r="B191" s="108">
        <v>4.5</v>
      </c>
      <c r="C191" s="109" t="s">
        <v>46</v>
      </c>
      <c r="D191" s="70">
        <f t="shared" si="17"/>
        <v>34.883720930232556</v>
      </c>
      <c r="E191" s="110">
        <v>18.79</v>
      </c>
      <c r="F191" s="111">
        <v>8.8509999999999995E-3</v>
      </c>
      <c r="G191" s="107">
        <f t="shared" si="14"/>
        <v>18.798850999999999</v>
      </c>
      <c r="H191" s="72">
        <v>97.95</v>
      </c>
      <c r="I191" s="74" t="s">
        <v>45</v>
      </c>
      <c r="J191" s="71">
        <f t="shared" si="19"/>
        <v>97.95</v>
      </c>
      <c r="K191" s="72">
        <v>3.27</v>
      </c>
      <c r="L191" s="74" t="s">
        <v>45</v>
      </c>
      <c r="M191" s="71">
        <f t="shared" si="18"/>
        <v>3.27</v>
      </c>
      <c r="N191" s="72">
        <v>1.63</v>
      </c>
      <c r="O191" s="74" t="s">
        <v>45</v>
      </c>
      <c r="P191" s="71">
        <f t="shared" si="16"/>
        <v>1.63</v>
      </c>
    </row>
    <row r="192" spans="1:16">
      <c r="B192" s="108">
        <v>5</v>
      </c>
      <c r="C192" s="109" t="s">
        <v>46</v>
      </c>
      <c r="D192" s="70">
        <f t="shared" si="17"/>
        <v>38.759689922480618</v>
      </c>
      <c r="E192" s="110">
        <v>17.75</v>
      </c>
      <c r="F192" s="111">
        <v>8.0669999999999995E-3</v>
      </c>
      <c r="G192" s="107">
        <f t="shared" si="14"/>
        <v>17.758067</v>
      </c>
      <c r="H192" s="72">
        <v>112.12</v>
      </c>
      <c r="I192" s="74" t="s">
        <v>45</v>
      </c>
      <c r="J192" s="71">
        <f t="shared" si="19"/>
        <v>112.12</v>
      </c>
      <c r="K192" s="72">
        <v>3.84</v>
      </c>
      <c r="L192" s="74" t="s">
        <v>45</v>
      </c>
      <c r="M192" s="71">
        <f t="shared" si="18"/>
        <v>3.84</v>
      </c>
      <c r="N192" s="72">
        <v>1.73</v>
      </c>
      <c r="O192" s="74" t="s">
        <v>45</v>
      </c>
      <c r="P192" s="71">
        <f t="shared" si="16"/>
        <v>1.73</v>
      </c>
    </row>
    <row r="193" spans="2:16">
      <c r="B193" s="108">
        <v>5.5</v>
      </c>
      <c r="C193" s="109" t="s">
        <v>46</v>
      </c>
      <c r="D193" s="70">
        <f t="shared" si="17"/>
        <v>42.63565891472868</v>
      </c>
      <c r="E193" s="110">
        <v>16.829999999999998</v>
      </c>
      <c r="F193" s="111">
        <v>7.4159999999999998E-3</v>
      </c>
      <c r="G193" s="107">
        <f t="shared" si="14"/>
        <v>16.837415999999997</v>
      </c>
      <c r="H193" s="72">
        <v>127.09</v>
      </c>
      <c r="I193" s="74" t="s">
        <v>45</v>
      </c>
      <c r="J193" s="71">
        <f t="shared" si="19"/>
        <v>127.09</v>
      </c>
      <c r="K193" s="72">
        <v>4.4000000000000004</v>
      </c>
      <c r="L193" s="74" t="s">
        <v>45</v>
      </c>
      <c r="M193" s="71">
        <f t="shared" si="18"/>
        <v>4.4000000000000004</v>
      </c>
      <c r="N193" s="72">
        <v>1.84</v>
      </c>
      <c r="O193" s="74" t="s">
        <v>45</v>
      </c>
      <c r="P193" s="71">
        <f t="shared" si="16"/>
        <v>1.84</v>
      </c>
    </row>
    <row r="194" spans="2:16">
      <c r="B194" s="108">
        <v>6</v>
      </c>
      <c r="C194" s="109" t="s">
        <v>46</v>
      </c>
      <c r="D194" s="70">
        <f t="shared" si="17"/>
        <v>46.511627906976742</v>
      </c>
      <c r="E194" s="110">
        <v>16.02</v>
      </c>
      <c r="F194" s="111">
        <v>6.868E-3</v>
      </c>
      <c r="G194" s="107">
        <f t="shared" si="14"/>
        <v>16.026868</v>
      </c>
      <c r="H194" s="72">
        <v>142.85</v>
      </c>
      <c r="I194" s="74" t="s">
        <v>45</v>
      </c>
      <c r="J194" s="71">
        <f t="shared" si="19"/>
        <v>142.85</v>
      </c>
      <c r="K194" s="72">
        <v>4.9400000000000004</v>
      </c>
      <c r="L194" s="74" t="s">
        <v>45</v>
      </c>
      <c r="M194" s="71">
        <f t="shared" si="18"/>
        <v>4.9400000000000004</v>
      </c>
      <c r="N194" s="72">
        <v>1.96</v>
      </c>
      <c r="O194" s="74" t="s">
        <v>45</v>
      </c>
      <c r="P194" s="71">
        <f t="shared" si="16"/>
        <v>1.96</v>
      </c>
    </row>
    <row r="195" spans="2:16">
      <c r="B195" s="108">
        <v>6.5</v>
      </c>
      <c r="C195" s="109" t="s">
        <v>46</v>
      </c>
      <c r="D195" s="70">
        <f t="shared" si="17"/>
        <v>50.387596899224803</v>
      </c>
      <c r="E195" s="110">
        <v>15.3</v>
      </c>
      <c r="F195" s="111">
        <v>6.3990000000000002E-3</v>
      </c>
      <c r="G195" s="107">
        <f t="shared" si="14"/>
        <v>15.306399000000001</v>
      </c>
      <c r="H195" s="72">
        <v>159.38999999999999</v>
      </c>
      <c r="I195" s="74" t="s">
        <v>45</v>
      </c>
      <c r="J195" s="71">
        <f t="shared" si="19"/>
        <v>159.38999999999999</v>
      </c>
      <c r="K195" s="72">
        <v>5.48</v>
      </c>
      <c r="L195" s="74" t="s">
        <v>45</v>
      </c>
      <c r="M195" s="71">
        <f t="shared" si="18"/>
        <v>5.48</v>
      </c>
      <c r="N195" s="72">
        <v>2.08</v>
      </c>
      <c r="O195" s="74" t="s">
        <v>45</v>
      </c>
      <c r="P195" s="71">
        <f t="shared" si="16"/>
        <v>2.08</v>
      </c>
    </row>
    <row r="196" spans="2:16">
      <c r="B196" s="108">
        <v>7</v>
      </c>
      <c r="C196" s="109" t="s">
        <v>46</v>
      </c>
      <c r="D196" s="70">
        <f t="shared" si="17"/>
        <v>54.263565891472865</v>
      </c>
      <c r="E196" s="110">
        <v>14.65</v>
      </c>
      <c r="F196" s="111">
        <v>5.9919999999999999E-3</v>
      </c>
      <c r="G196" s="107">
        <f t="shared" si="14"/>
        <v>14.655992000000001</v>
      </c>
      <c r="H196" s="72">
        <v>176.68</v>
      </c>
      <c r="I196" s="74" t="s">
        <v>45</v>
      </c>
      <c r="J196" s="71">
        <f t="shared" si="19"/>
        <v>176.68</v>
      </c>
      <c r="K196" s="72">
        <v>6.01</v>
      </c>
      <c r="L196" s="74" t="s">
        <v>45</v>
      </c>
      <c r="M196" s="71">
        <f t="shared" si="18"/>
        <v>6.01</v>
      </c>
      <c r="N196" s="72">
        <v>2.21</v>
      </c>
      <c r="O196" s="74" t="s">
        <v>45</v>
      </c>
      <c r="P196" s="71">
        <f t="shared" si="16"/>
        <v>2.21</v>
      </c>
    </row>
    <row r="197" spans="2:16">
      <c r="B197" s="108">
        <v>8</v>
      </c>
      <c r="C197" s="109" t="s">
        <v>46</v>
      </c>
      <c r="D197" s="70">
        <f t="shared" si="17"/>
        <v>62.015503875968989</v>
      </c>
      <c r="E197" s="110">
        <v>13.52</v>
      </c>
      <c r="F197" s="111">
        <v>5.3229999999999996E-3</v>
      </c>
      <c r="G197" s="107">
        <f t="shared" si="14"/>
        <v>13.525323</v>
      </c>
      <c r="H197" s="72">
        <v>213.47</v>
      </c>
      <c r="I197" s="74" t="s">
        <v>45</v>
      </c>
      <c r="J197" s="71">
        <f t="shared" si="19"/>
        <v>213.47</v>
      </c>
      <c r="K197" s="72">
        <v>7.97</v>
      </c>
      <c r="L197" s="74" t="s">
        <v>45</v>
      </c>
      <c r="M197" s="71">
        <f t="shared" si="18"/>
        <v>7.97</v>
      </c>
      <c r="N197" s="72">
        <v>2.4900000000000002</v>
      </c>
      <c r="O197" s="74" t="s">
        <v>45</v>
      </c>
      <c r="P197" s="71">
        <f t="shared" si="16"/>
        <v>2.4900000000000002</v>
      </c>
    </row>
    <row r="198" spans="2:16">
      <c r="B198" s="108">
        <v>9</v>
      </c>
      <c r="C198" s="109" t="s">
        <v>46</v>
      </c>
      <c r="D198" s="70">
        <f t="shared" si="17"/>
        <v>69.767441860465112</v>
      </c>
      <c r="E198" s="110">
        <v>12.59</v>
      </c>
      <c r="F198" s="111">
        <v>4.7939999999999997E-3</v>
      </c>
      <c r="G198" s="107">
        <f t="shared" si="14"/>
        <v>12.594794</v>
      </c>
      <c r="H198" s="72">
        <v>253.15</v>
      </c>
      <c r="I198" s="74" t="s">
        <v>45</v>
      </c>
      <c r="J198" s="71">
        <f t="shared" si="19"/>
        <v>253.15</v>
      </c>
      <c r="K198" s="72">
        <v>9.77</v>
      </c>
      <c r="L198" s="74" t="s">
        <v>45</v>
      </c>
      <c r="M198" s="71">
        <f t="shared" si="18"/>
        <v>9.77</v>
      </c>
      <c r="N198" s="72">
        <v>2.79</v>
      </c>
      <c r="O198" s="74" t="s">
        <v>45</v>
      </c>
      <c r="P198" s="71">
        <f t="shared" si="16"/>
        <v>2.79</v>
      </c>
    </row>
    <row r="199" spans="2:16">
      <c r="B199" s="108">
        <v>10</v>
      </c>
      <c r="C199" s="109" t="s">
        <v>46</v>
      </c>
      <c r="D199" s="70">
        <f t="shared" si="17"/>
        <v>77.519379844961236</v>
      </c>
      <c r="E199" s="110">
        <v>11.81</v>
      </c>
      <c r="F199" s="111">
        <v>4.365E-3</v>
      </c>
      <c r="G199" s="107">
        <f t="shared" si="14"/>
        <v>11.814365</v>
      </c>
      <c r="H199" s="72">
        <v>295.60000000000002</v>
      </c>
      <c r="I199" s="74" t="s">
        <v>45</v>
      </c>
      <c r="J199" s="71">
        <f t="shared" si="19"/>
        <v>295.60000000000002</v>
      </c>
      <c r="K199" s="72">
        <v>11.49</v>
      </c>
      <c r="L199" s="74" t="s">
        <v>45</v>
      </c>
      <c r="M199" s="71">
        <f t="shared" si="18"/>
        <v>11.49</v>
      </c>
      <c r="N199" s="72">
        <v>3.12</v>
      </c>
      <c r="O199" s="74" t="s">
        <v>45</v>
      </c>
      <c r="P199" s="71">
        <f t="shared" si="16"/>
        <v>3.12</v>
      </c>
    </row>
    <row r="200" spans="2:16">
      <c r="B200" s="108">
        <v>11</v>
      </c>
      <c r="C200" s="109" t="s">
        <v>46</v>
      </c>
      <c r="D200" s="70">
        <f t="shared" si="17"/>
        <v>85.271317829457359</v>
      </c>
      <c r="E200" s="110">
        <v>11.14</v>
      </c>
      <c r="F200" s="111">
        <v>4.0099999999999997E-3</v>
      </c>
      <c r="G200" s="107">
        <f t="shared" si="14"/>
        <v>11.14401</v>
      </c>
      <c r="H200" s="72">
        <v>340.75</v>
      </c>
      <c r="I200" s="74" t="s">
        <v>45</v>
      </c>
      <c r="J200" s="71">
        <f t="shared" si="19"/>
        <v>340.75</v>
      </c>
      <c r="K200" s="72">
        <v>13.16</v>
      </c>
      <c r="L200" s="74" t="s">
        <v>45</v>
      </c>
      <c r="M200" s="71">
        <f t="shared" si="18"/>
        <v>13.16</v>
      </c>
      <c r="N200" s="72">
        <v>3.46</v>
      </c>
      <c r="O200" s="74" t="s">
        <v>45</v>
      </c>
      <c r="P200" s="71">
        <f t="shared" si="16"/>
        <v>3.46</v>
      </c>
    </row>
    <row r="201" spans="2:16">
      <c r="B201" s="108">
        <v>12</v>
      </c>
      <c r="C201" s="109" t="s">
        <v>46</v>
      </c>
      <c r="D201" s="70">
        <f t="shared" si="17"/>
        <v>93.023255813953483</v>
      </c>
      <c r="E201" s="110">
        <v>10.56</v>
      </c>
      <c r="F201" s="111">
        <v>3.7100000000000002E-3</v>
      </c>
      <c r="G201" s="107">
        <f t="shared" si="14"/>
        <v>10.56371</v>
      </c>
      <c r="H201" s="72">
        <v>388.5</v>
      </c>
      <c r="I201" s="74" t="s">
        <v>45</v>
      </c>
      <c r="J201" s="71">
        <f t="shared" si="19"/>
        <v>388.5</v>
      </c>
      <c r="K201" s="72">
        <v>14.82</v>
      </c>
      <c r="L201" s="74" t="s">
        <v>45</v>
      </c>
      <c r="M201" s="71">
        <f t="shared" si="18"/>
        <v>14.82</v>
      </c>
      <c r="N201" s="72">
        <v>3.83</v>
      </c>
      <c r="O201" s="74" t="s">
        <v>45</v>
      </c>
      <c r="P201" s="71">
        <f t="shared" si="16"/>
        <v>3.83</v>
      </c>
    </row>
    <row r="202" spans="2:16">
      <c r="B202" s="108">
        <v>13</v>
      </c>
      <c r="C202" s="109" t="s">
        <v>46</v>
      </c>
      <c r="D202" s="70">
        <f t="shared" si="17"/>
        <v>100.77519379844961</v>
      </c>
      <c r="E202" s="110">
        <v>10.050000000000001</v>
      </c>
      <c r="F202" s="111">
        <v>3.454E-3</v>
      </c>
      <c r="G202" s="107">
        <f t="shared" si="14"/>
        <v>10.053454</v>
      </c>
      <c r="H202" s="72">
        <v>438.77</v>
      </c>
      <c r="I202" s="74" t="s">
        <v>45</v>
      </c>
      <c r="J202" s="71">
        <f t="shared" si="19"/>
        <v>438.77</v>
      </c>
      <c r="K202" s="72">
        <v>16.45</v>
      </c>
      <c r="L202" s="74" t="s">
        <v>45</v>
      </c>
      <c r="M202" s="71">
        <f t="shared" si="18"/>
        <v>16.45</v>
      </c>
      <c r="N202" s="72">
        <v>4.21</v>
      </c>
      <c r="O202" s="74" t="s">
        <v>45</v>
      </c>
      <c r="P202" s="71">
        <f t="shared" si="16"/>
        <v>4.21</v>
      </c>
    </row>
    <row r="203" spans="2:16">
      <c r="B203" s="108">
        <v>14</v>
      </c>
      <c r="C203" s="109" t="s">
        <v>46</v>
      </c>
      <c r="D203" s="70">
        <f t="shared" si="17"/>
        <v>108.52713178294573</v>
      </c>
      <c r="E203" s="110">
        <v>9.6020000000000003</v>
      </c>
      <c r="F203" s="111">
        <v>3.2330000000000002E-3</v>
      </c>
      <c r="G203" s="107">
        <f t="shared" si="14"/>
        <v>9.6052330000000001</v>
      </c>
      <c r="H203" s="72">
        <v>491.47</v>
      </c>
      <c r="I203" s="74" t="s">
        <v>45</v>
      </c>
      <c r="J203" s="71">
        <f t="shared" si="19"/>
        <v>491.47</v>
      </c>
      <c r="K203" s="72">
        <v>18.09</v>
      </c>
      <c r="L203" s="74" t="s">
        <v>45</v>
      </c>
      <c r="M203" s="71">
        <f t="shared" si="18"/>
        <v>18.09</v>
      </c>
      <c r="N203" s="72">
        <v>4.6100000000000003</v>
      </c>
      <c r="O203" s="74" t="s">
        <v>45</v>
      </c>
      <c r="P203" s="71">
        <f t="shared" si="16"/>
        <v>4.6100000000000003</v>
      </c>
    </row>
    <row r="204" spans="2:16">
      <c r="B204" s="108">
        <v>15</v>
      </c>
      <c r="C204" s="109" t="s">
        <v>46</v>
      </c>
      <c r="D204" s="70">
        <f t="shared" si="17"/>
        <v>116.27906976744185</v>
      </c>
      <c r="E204" s="110">
        <v>9.2050000000000001</v>
      </c>
      <c r="F204" s="111">
        <v>3.039E-3</v>
      </c>
      <c r="G204" s="107">
        <f t="shared" si="14"/>
        <v>9.2080389999999994</v>
      </c>
      <c r="H204" s="72">
        <v>546.54</v>
      </c>
      <c r="I204" s="74" t="s">
        <v>45</v>
      </c>
      <c r="J204" s="71">
        <f t="shared" si="19"/>
        <v>546.54</v>
      </c>
      <c r="K204" s="72">
        <v>19.72</v>
      </c>
      <c r="L204" s="74" t="s">
        <v>45</v>
      </c>
      <c r="M204" s="71">
        <f t="shared" si="18"/>
        <v>19.72</v>
      </c>
      <c r="N204" s="72">
        <v>5.0199999999999996</v>
      </c>
      <c r="O204" s="74" t="s">
        <v>45</v>
      </c>
      <c r="P204" s="71">
        <f t="shared" si="16"/>
        <v>5.0199999999999996</v>
      </c>
    </row>
    <row r="205" spans="2:16">
      <c r="B205" s="108">
        <v>16</v>
      </c>
      <c r="C205" s="109" t="s">
        <v>46</v>
      </c>
      <c r="D205" s="70">
        <f t="shared" si="17"/>
        <v>124.03100775193798</v>
      </c>
      <c r="E205" s="110">
        <v>8.85</v>
      </c>
      <c r="F205" s="111">
        <v>2.869E-3</v>
      </c>
      <c r="G205" s="107">
        <f t="shared" si="14"/>
        <v>8.8528690000000001</v>
      </c>
      <c r="H205" s="72">
        <v>603.91</v>
      </c>
      <c r="I205" s="74" t="s">
        <v>45</v>
      </c>
      <c r="J205" s="71">
        <f t="shared" si="19"/>
        <v>603.91</v>
      </c>
      <c r="K205" s="72">
        <v>21.35</v>
      </c>
      <c r="L205" s="74" t="s">
        <v>45</v>
      </c>
      <c r="M205" s="71">
        <f t="shared" si="18"/>
        <v>21.35</v>
      </c>
      <c r="N205" s="72">
        <v>5.45</v>
      </c>
      <c r="O205" s="74" t="s">
        <v>45</v>
      </c>
      <c r="P205" s="71">
        <f t="shared" si="16"/>
        <v>5.45</v>
      </c>
    </row>
    <row r="206" spans="2:16">
      <c r="B206" s="108">
        <v>17</v>
      </c>
      <c r="C206" s="109" t="s">
        <v>46</v>
      </c>
      <c r="D206" s="70">
        <f t="shared" si="17"/>
        <v>131.7829457364341</v>
      </c>
      <c r="E206" s="110">
        <v>8.5310000000000006</v>
      </c>
      <c r="F206" s="111">
        <v>2.7169999999999998E-3</v>
      </c>
      <c r="G206" s="107">
        <f t="shared" si="14"/>
        <v>8.5337170000000011</v>
      </c>
      <c r="H206" s="72">
        <v>663.49</v>
      </c>
      <c r="I206" s="74" t="s">
        <v>45</v>
      </c>
      <c r="J206" s="71">
        <f t="shared" si="19"/>
        <v>663.49</v>
      </c>
      <c r="K206" s="72">
        <v>22.98</v>
      </c>
      <c r="L206" s="74" t="s">
        <v>45</v>
      </c>
      <c r="M206" s="71">
        <f t="shared" si="18"/>
        <v>22.98</v>
      </c>
      <c r="N206" s="72">
        <v>5.9</v>
      </c>
      <c r="O206" s="74" t="s">
        <v>45</v>
      </c>
      <c r="P206" s="71">
        <f t="shared" si="16"/>
        <v>5.9</v>
      </c>
    </row>
    <row r="207" spans="2:16">
      <c r="B207" s="108">
        <v>18</v>
      </c>
      <c r="C207" s="109" t="s">
        <v>46</v>
      </c>
      <c r="D207" s="70">
        <f t="shared" si="17"/>
        <v>139.53488372093022</v>
      </c>
      <c r="E207" s="110">
        <v>8.2420000000000009</v>
      </c>
      <c r="F207" s="111">
        <v>2.581E-3</v>
      </c>
      <c r="G207" s="107">
        <f t="shared" si="14"/>
        <v>8.2445810000000002</v>
      </c>
      <c r="H207" s="72">
        <v>725.24</v>
      </c>
      <c r="I207" s="74" t="s">
        <v>45</v>
      </c>
      <c r="J207" s="71">
        <f t="shared" si="19"/>
        <v>725.24</v>
      </c>
      <c r="K207" s="72">
        <v>24.61</v>
      </c>
      <c r="L207" s="74" t="s">
        <v>45</v>
      </c>
      <c r="M207" s="71">
        <f t="shared" si="18"/>
        <v>24.61</v>
      </c>
      <c r="N207" s="72">
        <v>6.35</v>
      </c>
      <c r="O207" s="74" t="s">
        <v>45</v>
      </c>
      <c r="P207" s="71">
        <f t="shared" si="16"/>
        <v>6.35</v>
      </c>
    </row>
    <row r="208" spans="2:16">
      <c r="B208" s="108">
        <v>20</v>
      </c>
      <c r="C208" s="109" t="s">
        <v>46</v>
      </c>
      <c r="D208" s="70">
        <f t="shared" si="17"/>
        <v>155.03875968992247</v>
      </c>
      <c r="E208" s="110">
        <v>7.7389999999999999</v>
      </c>
      <c r="F208" s="111">
        <v>2.3479999999999998E-3</v>
      </c>
      <c r="G208" s="107">
        <f t="shared" si="14"/>
        <v>7.7413479999999995</v>
      </c>
      <c r="H208" s="72">
        <v>854.92</v>
      </c>
      <c r="I208" s="74" t="s">
        <v>45</v>
      </c>
      <c r="J208" s="71">
        <f t="shared" si="19"/>
        <v>854.92</v>
      </c>
      <c r="K208" s="72">
        <v>30.74</v>
      </c>
      <c r="L208" s="74" t="s">
        <v>45</v>
      </c>
      <c r="M208" s="71">
        <f t="shared" si="18"/>
        <v>30.74</v>
      </c>
      <c r="N208" s="72">
        <v>7.31</v>
      </c>
      <c r="O208" s="74" t="s">
        <v>45</v>
      </c>
      <c r="P208" s="71">
        <f t="shared" si="16"/>
        <v>7.31</v>
      </c>
    </row>
    <row r="209" spans="2:16">
      <c r="B209" s="108">
        <v>22.5</v>
      </c>
      <c r="C209" s="109" t="s">
        <v>46</v>
      </c>
      <c r="D209" s="70">
        <f t="shared" si="17"/>
        <v>174.41860465116278</v>
      </c>
      <c r="E209" s="110">
        <v>7.2169999999999996</v>
      </c>
      <c r="F209" s="111">
        <v>2.1120000000000002E-3</v>
      </c>
      <c r="G209" s="107">
        <f t="shared" si="14"/>
        <v>7.219112</v>
      </c>
      <c r="H209" s="72">
        <v>1.03</v>
      </c>
      <c r="I209" s="73" t="s">
        <v>12</v>
      </c>
      <c r="J209" s="75">
        <f t="shared" ref="J209:J228" si="20">H209*1000</f>
        <v>1030</v>
      </c>
      <c r="K209" s="72">
        <v>39.369999999999997</v>
      </c>
      <c r="L209" s="74" t="s">
        <v>45</v>
      </c>
      <c r="M209" s="71">
        <f t="shared" si="18"/>
        <v>39.369999999999997</v>
      </c>
      <c r="N209" s="72">
        <v>8.58</v>
      </c>
      <c r="O209" s="74" t="s">
        <v>45</v>
      </c>
      <c r="P209" s="71">
        <f t="shared" si="16"/>
        <v>8.58</v>
      </c>
    </row>
    <row r="210" spans="2:16">
      <c r="B210" s="108">
        <v>25</v>
      </c>
      <c r="C210" s="109" t="s">
        <v>46</v>
      </c>
      <c r="D210" s="70">
        <f t="shared" si="17"/>
        <v>193.79844961240309</v>
      </c>
      <c r="E210" s="110">
        <v>6.7880000000000003</v>
      </c>
      <c r="F210" s="111">
        <v>1.921E-3</v>
      </c>
      <c r="G210" s="107">
        <f t="shared" si="14"/>
        <v>6.7899210000000005</v>
      </c>
      <c r="H210" s="72">
        <v>1.21</v>
      </c>
      <c r="I210" s="74" t="s">
        <v>12</v>
      </c>
      <c r="J210" s="75">
        <f t="shared" si="20"/>
        <v>1210</v>
      </c>
      <c r="K210" s="72">
        <v>47.33</v>
      </c>
      <c r="L210" s="74" t="s">
        <v>45</v>
      </c>
      <c r="M210" s="71">
        <f t="shared" si="18"/>
        <v>47.33</v>
      </c>
      <c r="N210" s="72">
        <v>9.91</v>
      </c>
      <c r="O210" s="74" t="s">
        <v>45</v>
      </c>
      <c r="P210" s="71">
        <f t="shared" si="16"/>
        <v>9.91</v>
      </c>
    </row>
    <row r="211" spans="2:16">
      <c r="B211" s="108">
        <v>27.5</v>
      </c>
      <c r="C211" s="109" t="s">
        <v>46</v>
      </c>
      <c r="D211" s="70">
        <f t="shared" si="17"/>
        <v>213.1782945736434</v>
      </c>
      <c r="E211" s="110">
        <v>6.43</v>
      </c>
      <c r="F211" s="111">
        <v>1.763E-3</v>
      </c>
      <c r="G211" s="107">
        <f t="shared" si="14"/>
        <v>6.4317630000000001</v>
      </c>
      <c r="H211" s="72">
        <v>1.41</v>
      </c>
      <c r="I211" s="74" t="s">
        <v>12</v>
      </c>
      <c r="J211" s="75">
        <f t="shared" si="20"/>
        <v>1410</v>
      </c>
      <c r="K211" s="72">
        <v>54.91</v>
      </c>
      <c r="L211" s="74" t="s">
        <v>45</v>
      </c>
      <c r="M211" s="71">
        <f t="shared" si="18"/>
        <v>54.91</v>
      </c>
      <c r="N211" s="72">
        <v>11.31</v>
      </c>
      <c r="O211" s="74" t="s">
        <v>45</v>
      </c>
      <c r="P211" s="71">
        <f t="shared" si="16"/>
        <v>11.31</v>
      </c>
    </row>
    <row r="212" spans="2:16">
      <c r="B212" s="108">
        <v>30</v>
      </c>
      <c r="C212" s="109" t="s">
        <v>46</v>
      </c>
      <c r="D212" s="70">
        <f t="shared" si="17"/>
        <v>232.55813953488371</v>
      </c>
      <c r="E212" s="110">
        <v>6.1260000000000003</v>
      </c>
      <c r="F212" s="111">
        <v>1.6299999999999999E-3</v>
      </c>
      <c r="G212" s="107">
        <f t="shared" si="14"/>
        <v>6.1276299999999999</v>
      </c>
      <c r="H212" s="72">
        <v>1.62</v>
      </c>
      <c r="I212" s="74" t="s">
        <v>12</v>
      </c>
      <c r="J212" s="75">
        <f t="shared" si="20"/>
        <v>1620</v>
      </c>
      <c r="K212" s="72">
        <v>62.24</v>
      </c>
      <c r="L212" s="74" t="s">
        <v>45</v>
      </c>
      <c r="M212" s="71">
        <f t="shared" si="18"/>
        <v>62.24</v>
      </c>
      <c r="N212" s="72">
        <v>12.76</v>
      </c>
      <c r="O212" s="74" t="s">
        <v>45</v>
      </c>
      <c r="P212" s="71">
        <f t="shared" si="16"/>
        <v>12.76</v>
      </c>
    </row>
    <row r="213" spans="2:16">
      <c r="B213" s="108">
        <v>32.5</v>
      </c>
      <c r="C213" s="109" t="s">
        <v>46</v>
      </c>
      <c r="D213" s="70">
        <f t="shared" si="17"/>
        <v>251.93798449612405</v>
      </c>
      <c r="E213" s="110">
        <v>5.8659999999999997</v>
      </c>
      <c r="F213" s="111">
        <v>1.516E-3</v>
      </c>
      <c r="G213" s="107">
        <f t="shared" ref="G213:G228" si="21">E213+F213</f>
        <v>5.8675159999999993</v>
      </c>
      <c r="H213" s="72">
        <v>1.83</v>
      </c>
      <c r="I213" s="74" t="s">
        <v>12</v>
      </c>
      <c r="J213" s="75">
        <f t="shared" si="20"/>
        <v>1830</v>
      </c>
      <c r="K213" s="72">
        <v>69.39</v>
      </c>
      <c r="L213" s="74" t="s">
        <v>45</v>
      </c>
      <c r="M213" s="71">
        <f t="shared" si="18"/>
        <v>69.39</v>
      </c>
      <c r="N213" s="72">
        <v>14.26</v>
      </c>
      <c r="O213" s="74" t="s">
        <v>45</v>
      </c>
      <c r="P213" s="71">
        <f t="shared" si="16"/>
        <v>14.26</v>
      </c>
    </row>
    <row r="214" spans="2:16">
      <c r="B214" s="108">
        <v>35</v>
      </c>
      <c r="C214" s="109" t="s">
        <v>46</v>
      </c>
      <c r="D214" s="70">
        <f t="shared" si="17"/>
        <v>271.31782945736433</v>
      </c>
      <c r="E214" s="110">
        <v>5.641</v>
      </c>
      <c r="F214" s="111">
        <v>1.418E-3</v>
      </c>
      <c r="G214" s="107">
        <f t="shared" si="21"/>
        <v>5.6424180000000002</v>
      </c>
      <c r="H214" s="72">
        <v>2.06</v>
      </c>
      <c r="I214" s="74" t="s">
        <v>12</v>
      </c>
      <c r="J214" s="75">
        <f t="shared" si="20"/>
        <v>2060</v>
      </c>
      <c r="K214" s="72">
        <v>76.41</v>
      </c>
      <c r="L214" s="74" t="s">
        <v>45</v>
      </c>
      <c r="M214" s="71">
        <f t="shared" si="18"/>
        <v>76.41</v>
      </c>
      <c r="N214" s="72">
        <v>15.81</v>
      </c>
      <c r="O214" s="74" t="s">
        <v>45</v>
      </c>
      <c r="P214" s="71">
        <f t="shared" si="16"/>
        <v>15.81</v>
      </c>
    </row>
    <row r="215" spans="2:16">
      <c r="B215" s="108">
        <v>37.5</v>
      </c>
      <c r="C215" s="109" t="s">
        <v>46</v>
      </c>
      <c r="D215" s="70">
        <f t="shared" si="17"/>
        <v>290.69767441860466</v>
      </c>
      <c r="E215" s="110">
        <v>5.4450000000000003</v>
      </c>
      <c r="F215" s="111">
        <v>1.3320000000000001E-3</v>
      </c>
      <c r="G215" s="107">
        <f t="shared" si="21"/>
        <v>5.446332</v>
      </c>
      <c r="H215" s="72">
        <v>2.29</v>
      </c>
      <c r="I215" s="74" t="s">
        <v>12</v>
      </c>
      <c r="J215" s="75">
        <f t="shared" si="20"/>
        <v>2290</v>
      </c>
      <c r="K215" s="72">
        <v>83.31</v>
      </c>
      <c r="L215" s="74" t="s">
        <v>45</v>
      </c>
      <c r="M215" s="71">
        <f t="shared" si="18"/>
        <v>83.31</v>
      </c>
      <c r="N215" s="72">
        <v>17.399999999999999</v>
      </c>
      <c r="O215" s="74" t="s">
        <v>45</v>
      </c>
      <c r="P215" s="71">
        <f t="shared" si="16"/>
        <v>17.399999999999999</v>
      </c>
    </row>
    <row r="216" spans="2:16">
      <c r="B216" s="108">
        <v>40</v>
      </c>
      <c r="C216" s="109" t="s">
        <v>46</v>
      </c>
      <c r="D216" s="70">
        <f t="shared" si="17"/>
        <v>310.07751937984494</v>
      </c>
      <c r="E216" s="110">
        <v>5.2720000000000002</v>
      </c>
      <c r="F216" s="111">
        <v>1.2570000000000001E-3</v>
      </c>
      <c r="G216" s="107">
        <f t="shared" si="21"/>
        <v>5.2732570000000001</v>
      </c>
      <c r="H216" s="72">
        <v>2.5299999999999998</v>
      </c>
      <c r="I216" s="74" t="s">
        <v>12</v>
      </c>
      <c r="J216" s="75">
        <f t="shared" si="20"/>
        <v>2530</v>
      </c>
      <c r="K216" s="72">
        <v>90.12</v>
      </c>
      <c r="L216" s="74" t="s">
        <v>45</v>
      </c>
      <c r="M216" s="71">
        <f t="shared" si="18"/>
        <v>90.12</v>
      </c>
      <c r="N216" s="72">
        <v>19.03</v>
      </c>
      <c r="O216" s="74" t="s">
        <v>45</v>
      </c>
      <c r="P216" s="71">
        <f t="shared" si="16"/>
        <v>19.03</v>
      </c>
    </row>
    <row r="217" spans="2:16">
      <c r="B217" s="108">
        <v>45</v>
      </c>
      <c r="C217" s="109" t="s">
        <v>46</v>
      </c>
      <c r="D217" s="70">
        <f t="shared" si="17"/>
        <v>348.83720930232556</v>
      </c>
      <c r="E217" s="110">
        <v>4.9820000000000002</v>
      </c>
      <c r="F217" s="111">
        <v>1.1299999999999999E-3</v>
      </c>
      <c r="G217" s="107">
        <f t="shared" si="21"/>
        <v>4.9831300000000001</v>
      </c>
      <c r="H217" s="72">
        <v>3.04</v>
      </c>
      <c r="I217" s="74" t="s">
        <v>12</v>
      </c>
      <c r="J217" s="75">
        <f t="shared" si="20"/>
        <v>3040</v>
      </c>
      <c r="K217" s="72">
        <v>115.14</v>
      </c>
      <c r="L217" s="74" t="s">
        <v>45</v>
      </c>
      <c r="M217" s="71">
        <f t="shared" si="18"/>
        <v>115.14</v>
      </c>
      <c r="N217" s="72">
        <v>22.39</v>
      </c>
      <c r="O217" s="74" t="s">
        <v>45</v>
      </c>
      <c r="P217" s="71">
        <f t="shared" si="16"/>
        <v>22.39</v>
      </c>
    </row>
    <row r="218" spans="2:16">
      <c r="B218" s="108">
        <v>50</v>
      </c>
      <c r="C218" s="109" t="s">
        <v>46</v>
      </c>
      <c r="D218" s="70">
        <f t="shared" si="17"/>
        <v>387.59689922480618</v>
      </c>
      <c r="E218" s="110">
        <v>4.7489999999999997</v>
      </c>
      <c r="F218" s="111">
        <v>1.0269999999999999E-3</v>
      </c>
      <c r="G218" s="107">
        <f t="shared" si="21"/>
        <v>4.7500269999999993</v>
      </c>
      <c r="H218" s="72">
        <v>3.57</v>
      </c>
      <c r="I218" s="74" t="s">
        <v>12</v>
      </c>
      <c r="J218" s="75">
        <f t="shared" si="20"/>
        <v>3570</v>
      </c>
      <c r="K218" s="72">
        <v>137.69999999999999</v>
      </c>
      <c r="L218" s="74" t="s">
        <v>45</v>
      </c>
      <c r="M218" s="71">
        <f t="shared" si="18"/>
        <v>137.69999999999999</v>
      </c>
      <c r="N218" s="72">
        <v>25.86</v>
      </c>
      <c r="O218" s="74" t="s">
        <v>45</v>
      </c>
      <c r="P218" s="71">
        <f t="shared" si="16"/>
        <v>25.86</v>
      </c>
    </row>
    <row r="219" spans="2:16">
      <c r="B219" s="108">
        <v>55</v>
      </c>
      <c r="C219" s="109" t="s">
        <v>46</v>
      </c>
      <c r="D219" s="70">
        <f t="shared" si="17"/>
        <v>426.3565891472868</v>
      </c>
      <c r="E219" s="110">
        <v>4.5579999999999998</v>
      </c>
      <c r="F219" s="111">
        <v>9.4169999999999996E-4</v>
      </c>
      <c r="G219" s="107">
        <f t="shared" si="21"/>
        <v>4.5589417000000001</v>
      </c>
      <c r="H219" s="72">
        <v>4.13</v>
      </c>
      <c r="I219" s="74" t="s">
        <v>12</v>
      </c>
      <c r="J219" s="75">
        <f t="shared" si="20"/>
        <v>4130</v>
      </c>
      <c r="K219" s="72">
        <v>158.72999999999999</v>
      </c>
      <c r="L219" s="74" t="s">
        <v>45</v>
      </c>
      <c r="M219" s="71">
        <f t="shared" si="18"/>
        <v>158.72999999999999</v>
      </c>
      <c r="N219" s="72">
        <v>29.41</v>
      </c>
      <c r="O219" s="74" t="s">
        <v>45</v>
      </c>
      <c r="P219" s="71">
        <f t="shared" si="16"/>
        <v>29.41</v>
      </c>
    </row>
    <row r="220" spans="2:16">
      <c r="B220" s="108">
        <v>60</v>
      </c>
      <c r="C220" s="109" t="s">
        <v>46</v>
      </c>
      <c r="D220" s="70">
        <f t="shared" si="17"/>
        <v>465.11627906976742</v>
      </c>
      <c r="E220" s="110">
        <v>4.4000000000000004</v>
      </c>
      <c r="F220" s="111">
        <v>8.7009999999999995E-4</v>
      </c>
      <c r="G220" s="107">
        <f t="shared" si="21"/>
        <v>4.4008701000000006</v>
      </c>
      <c r="H220" s="72">
        <v>4.7</v>
      </c>
      <c r="I220" s="74" t="s">
        <v>12</v>
      </c>
      <c r="J220" s="75">
        <f t="shared" si="20"/>
        <v>4700</v>
      </c>
      <c r="K220" s="72">
        <v>178.67</v>
      </c>
      <c r="L220" s="74" t="s">
        <v>45</v>
      </c>
      <c r="M220" s="71">
        <f t="shared" si="18"/>
        <v>178.67</v>
      </c>
      <c r="N220" s="72">
        <v>33.049999999999997</v>
      </c>
      <c r="O220" s="74" t="s">
        <v>45</v>
      </c>
      <c r="P220" s="71">
        <f t="shared" si="16"/>
        <v>33.049999999999997</v>
      </c>
    </row>
    <row r="221" spans="2:16">
      <c r="B221" s="108">
        <v>65</v>
      </c>
      <c r="C221" s="109" t="s">
        <v>46</v>
      </c>
      <c r="D221" s="70">
        <f t="shared" si="17"/>
        <v>503.87596899224809</v>
      </c>
      <c r="E221" s="110">
        <v>4.2670000000000003</v>
      </c>
      <c r="F221" s="111">
        <v>8.0909999999999999E-4</v>
      </c>
      <c r="G221" s="107">
        <f t="shared" si="21"/>
        <v>4.2678091</v>
      </c>
      <c r="H221" s="72">
        <v>5.3</v>
      </c>
      <c r="I221" s="74" t="s">
        <v>12</v>
      </c>
      <c r="J221" s="75">
        <f t="shared" si="20"/>
        <v>5300</v>
      </c>
      <c r="K221" s="72">
        <v>197.78</v>
      </c>
      <c r="L221" s="74" t="s">
        <v>45</v>
      </c>
      <c r="M221" s="71">
        <f t="shared" si="18"/>
        <v>197.78</v>
      </c>
      <c r="N221" s="72">
        <v>36.729999999999997</v>
      </c>
      <c r="O221" s="74" t="s">
        <v>45</v>
      </c>
      <c r="P221" s="71">
        <f t="shared" si="16"/>
        <v>36.729999999999997</v>
      </c>
    </row>
    <row r="222" spans="2:16">
      <c r="B222" s="108">
        <v>70</v>
      </c>
      <c r="C222" s="109" t="s">
        <v>46</v>
      </c>
      <c r="D222" s="70">
        <f t="shared" si="17"/>
        <v>542.63565891472865</v>
      </c>
      <c r="E222" s="110">
        <v>4.1539999999999999</v>
      </c>
      <c r="F222" s="111">
        <v>7.5630000000000001E-4</v>
      </c>
      <c r="G222" s="107">
        <f t="shared" si="21"/>
        <v>4.1547562999999998</v>
      </c>
      <c r="H222" s="72">
        <v>5.92</v>
      </c>
      <c r="I222" s="74" t="s">
        <v>12</v>
      </c>
      <c r="J222" s="75">
        <f t="shared" si="20"/>
        <v>5920</v>
      </c>
      <c r="K222" s="72">
        <v>216.18</v>
      </c>
      <c r="L222" s="74" t="s">
        <v>45</v>
      </c>
      <c r="M222" s="71">
        <f t="shared" si="18"/>
        <v>216.18</v>
      </c>
      <c r="N222" s="72">
        <v>40.47</v>
      </c>
      <c r="O222" s="74" t="s">
        <v>45</v>
      </c>
      <c r="P222" s="71">
        <f t="shared" si="16"/>
        <v>40.47</v>
      </c>
    </row>
    <row r="223" spans="2:16">
      <c r="B223" s="108">
        <v>80</v>
      </c>
      <c r="C223" s="109" t="s">
        <v>46</v>
      </c>
      <c r="D223" s="70">
        <f t="shared" si="17"/>
        <v>620.15503875968989</v>
      </c>
      <c r="E223" s="110">
        <v>3.9740000000000002</v>
      </c>
      <c r="F223" s="111">
        <v>6.6969999999999996E-4</v>
      </c>
      <c r="G223" s="107">
        <f t="shared" si="21"/>
        <v>3.9746697000000002</v>
      </c>
      <c r="H223" s="72">
        <v>7.19</v>
      </c>
      <c r="I223" s="74" t="s">
        <v>12</v>
      </c>
      <c r="J223" s="75">
        <f t="shared" si="20"/>
        <v>7190</v>
      </c>
      <c r="K223" s="72">
        <v>281.70999999999998</v>
      </c>
      <c r="L223" s="74" t="s">
        <v>45</v>
      </c>
      <c r="M223" s="71">
        <f t="shared" si="18"/>
        <v>281.70999999999998</v>
      </c>
      <c r="N223" s="72">
        <v>48.02</v>
      </c>
      <c r="O223" s="74" t="s">
        <v>45</v>
      </c>
      <c r="P223" s="71">
        <f t="shared" si="16"/>
        <v>48.02</v>
      </c>
    </row>
    <row r="224" spans="2:16">
      <c r="B224" s="108">
        <v>90</v>
      </c>
      <c r="C224" s="109" t="s">
        <v>46</v>
      </c>
      <c r="D224" s="70">
        <f t="shared" si="17"/>
        <v>697.67441860465112</v>
      </c>
      <c r="E224" s="110">
        <v>3.8370000000000002</v>
      </c>
      <c r="F224" s="111">
        <v>6.0150000000000004E-4</v>
      </c>
      <c r="G224" s="107">
        <f t="shared" si="21"/>
        <v>3.8376015000000003</v>
      </c>
      <c r="H224" s="72">
        <v>8.52</v>
      </c>
      <c r="I224" s="74" t="s">
        <v>12</v>
      </c>
      <c r="J224" s="75">
        <f t="shared" si="20"/>
        <v>8520</v>
      </c>
      <c r="K224" s="72">
        <v>338.65</v>
      </c>
      <c r="L224" s="74" t="s">
        <v>45</v>
      </c>
      <c r="M224" s="71">
        <f t="shared" si="18"/>
        <v>338.65</v>
      </c>
      <c r="N224" s="72">
        <v>55.64</v>
      </c>
      <c r="O224" s="74" t="s">
        <v>45</v>
      </c>
      <c r="P224" s="71">
        <f t="shared" si="16"/>
        <v>55.64</v>
      </c>
    </row>
    <row r="225" spans="1:16">
      <c r="B225" s="108">
        <v>100</v>
      </c>
      <c r="C225" s="109" t="s">
        <v>46</v>
      </c>
      <c r="D225" s="70">
        <f t="shared" si="17"/>
        <v>775.19379844961236</v>
      </c>
      <c r="E225" s="110">
        <v>3.7320000000000002</v>
      </c>
      <c r="F225" s="111">
        <v>5.4640000000000005E-4</v>
      </c>
      <c r="G225" s="107">
        <f t="shared" si="21"/>
        <v>3.7325464000000004</v>
      </c>
      <c r="H225" s="72">
        <v>9.89</v>
      </c>
      <c r="I225" s="74" t="s">
        <v>12</v>
      </c>
      <c r="J225" s="75">
        <f t="shared" si="20"/>
        <v>9890</v>
      </c>
      <c r="K225" s="72">
        <v>390.24</v>
      </c>
      <c r="L225" s="74" t="s">
        <v>45</v>
      </c>
      <c r="M225" s="71">
        <f t="shared" si="18"/>
        <v>390.24</v>
      </c>
      <c r="N225" s="72">
        <v>63.27</v>
      </c>
      <c r="O225" s="74" t="s">
        <v>45</v>
      </c>
      <c r="P225" s="71">
        <f t="shared" si="16"/>
        <v>63.27</v>
      </c>
    </row>
    <row r="226" spans="1:16">
      <c r="B226" s="108">
        <v>110</v>
      </c>
      <c r="C226" s="109" t="s">
        <v>46</v>
      </c>
      <c r="D226" s="70">
        <f t="shared" si="17"/>
        <v>852.71317829457359</v>
      </c>
      <c r="E226" s="110">
        <v>3.65</v>
      </c>
      <c r="F226" s="111">
        <v>5.0089999999999998E-4</v>
      </c>
      <c r="G226" s="107">
        <f t="shared" si="21"/>
        <v>3.6505008999999999</v>
      </c>
      <c r="H226" s="72">
        <v>11.29</v>
      </c>
      <c r="I226" s="74" t="s">
        <v>12</v>
      </c>
      <c r="J226" s="75">
        <f t="shared" si="20"/>
        <v>11290</v>
      </c>
      <c r="K226" s="72">
        <v>437.99</v>
      </c>
      <c r="L226" s="74" t="s">
        <v>45</v>
      </c>
      <c r="M226" s="71">
        <f t="shared" si="18"/>
        <v>437.99</v>
      </c>
      <c r="N226" s="72">
        <v>70.88</v>
      </c>
      <c r="O226" s="74" t="s">
        <v>45</v>
      </c>
      <c r="P226" s="71">
        <f t="shared" si="16"/>
        <v>70.88</v>
      </c>
    </row>
    <row r="227" spans="1:16">
      <c r="B227" s="108">
        <v>120</v>
      </c>
      <c r="C227" s="109" t="s">
        <v>46</v>
      </c>
      <c r="D227" s="70">
        <f t="shared" si="17"/>
        <v>930.23255813953483</v>
      </c>
      <c r="E227" s="110">
        <v>3.585</v>
      </c>
      <c r="F227" s="111">
        <v>4.6260000000000002E-4</v>
      </c>
      <c r="G227" s="107">
        <f t="shared" si="21"/>
        <v>3.5854626000000001</v>
      </c>
      <c r="H227" s="72">
        <v>12.72</v>
      </c>
      <c r="I227" s="74" t="s">
        <v>12</v>
      </c>
      <c r="J227" s="75">
        <f t="shared" si="20"/>
        <v>12720</v>
      </c>
      <c r="K227" s="72">
        <v>482.71</v>
      </c>
      <c r="L227" s="74" t="s">
        <v>45</v>
      </c>
      <c r="M227" s="71">
        <f t="shared" si="18"/>
        <v>482.71</v>
      </c>
      <c r="N227" s="72">
        <v>78.44</v>
      </c>
      <c r="O227" s="74" t="s">
        <v>45</v>
      </c>
      <c r="P227" s="71">
        <f t="shared" si="16"/>
        <v>78.44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7"/>
        <v>1000</v>
      </c>
      <c r="E228" s="110">
        <v>3.5379999999999998</v>
      </c>
      <c r="F228" s="111">
        <v>4.3300000000000001E-4</v>
      </c>
      <c r="G228" s="107">
        <f t="shared" si="21"/>
        <v>3.5384329999999999</v>
      </c>
      <c r="H228" s="72">
        <v>14.03</v>
      </c>
      <c r="I228" s="74" t="s">
        <v>12</v>
      </c>
      <c r="J228" s="75">
        <f t="shared" si="20"/>
        <v>14030</v>
      </c>
      <c r="K228" s="72">
        <v>517.15</v>
      </c>
      <c r="L228" s="74" t="s">
        <v>45</v>
      </c>
      <c r="M228" s="71">
        <f t="shared" si="18"/>
        <v>517.15</v>
      </c>
      <c r="N228" s="72">
        <v>85.17</v>
      </c>
      <c r="O228" s="74" t="s">
        <v>45</v>
      </c>
      <c r="P228" s="71">
        <f t="shared" si="16"/>
        <v>85.17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57</v>
      </c>
      <c r="F2" s="7"/>
      <c r="G2" s="7"/>
      <c r="L2" s="5" t="s">
        <v>58</v>
      </c>
      <c r="M2" s="8"/>
      <c r="N2" s="9" t="s">
        <v>59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60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61</v>
      </c>
      <c r="M3" s="16"/>
      <c r="N3" s="9" t="s">
        <v>62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63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64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65</v>
      </c>
      <c r="C5" s="20">
        <v>129</v>
      </c>
      <c r="D5" s="21" t="s">
        <v>66</v>
      </c>
      <c r="F5" s="14" t="s">
        <v>0</v>
      </c>
      <c r="G5" s="14" t="s">
        <v>16</v>
      </c>
      <c r="H5" s="14" t="s">
        <v>67</v>
      </c>
      <c r="I5" s="14" t="s">
        <v>67</v>
      </c>
      <c r="J5" s="24" t="s">
        <v>68</v>
      </c>
      <c r="K5" s="5" t="s">
        <v>69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srim129Xe_C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70</v>
      </c>
      <c r="C6" s="26" t="s">
        <v>4</v>
      </c>
      <c r="D6" s="21" t="s">
        <v>72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73</v>
      </c>
      <c r="M6" s="9"/>
      <c r="N6" s="9"/>
      <c r="O6" s="15" t="s">
        <v>247</v>
      </c>
      <c r="P6" s="130" t="s">
        <v>253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252</v>
      </c>
      <c r="F7" s="32"/>
      <c r="G7" s="33"/>
      <c r="H7" s="33"/>
      <c r="I7" s="34"/>
      <c r="J7" s="4">
        <v>2</v>
      </c>
      <c r="K7" s="35">
        <v>225.29</v>
      </c>
      <c r="L7" s="22" t="s">
        <v>75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76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77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17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18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19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20</v>
      </c>
      <c r="D11" s="7" t="s">
        <v>21</v>
      </c>
      <c r="F11" s="32"/>
      <c r="G11" s="33"/>
      <c r="H11" s="33"/>
      <c r="I11" s="34"/>
      <c r="J11" s="4">
        <v>6</v>
      </c>
      <c r="K11" s="35">
        <v>1000</v>
      </c>
      <c r="L11" s="22" t="s">
        <v>22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23</v>
      </c>
      <c r="C12" s="44">
        <v>20</v>
      </c>
      <c r="D12" s="45">
        <f>$C$5/100</f>
        <v>1.29</v>
      </c>
      <c r="E12" s="21" t="s">
        <v>78</v>
      </c>
      <c r="F12" s="32"/>
      <c r="G12" s="33"/>
      <c r="H12" s="33"/>
      <c r="I12" s="34"/>
      <c r="J12" s="4">
        <v>7</v>
      </c>
      <c r="K12" s="35">
        <v>19.945</v>
      </c>
      <c r="L12" s="22" t="s">
        <v>79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80</v>
      </c>
      <c r="C13" s="48">
        <v>228</v>
      </c>
      <c r="D13" s="45">
        <f>$C$5*1000000</f>
        <v>129000000</v>
      </c>
      <c r="E13" s="21" t="s">
        <v>81</v>
      </c>
      <c r="F13" s="49"/>
      <c r="G13" s="50"/>
      <c r="H13" s="50"/>
      <c r="I13" s="51"/>
      <c r="J13" s="4">
        <v>8</v>
      </c>
      <c r="K13" s="52">
        <v>3.3350999999999999E-2</v>
      </c>
      <c r="L13" s="22" t="s">
        <v>82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351</v>
      </c>
      <c r="C14" s="81"/>
      <c r="D14" s="21" t="s">
        <v>363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83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353</v>
      </c>
      <c r="C15" s="82"/>
      <c r="D15" s="80" t="s">
        <v>354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84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85</v>
      </c>
      <c r="F17" s="64" t="s">
        <v>86</v>
      </c>
      <c r="G17" s="65" t="s">
        <v>87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31" t="s">
        <v>88</v>
      </c>
      <c r="E18" s="181" t="s">
        <v>89</v>
      </c>
      <c r="F18" s="182"/>
      <c r="G18" s="183"/>
      <c r="H18" s="68" t="s">
        <v>39</v>
      </c>
      <c r="I18" s="25"/>
      <c r="J18" s="131" t="s">
        <v>90</v>
      </c>
      <c r="K18" s="68" t="s">
        <v>41</v>
      </c>
      <c r="L18" s="69"/>
      <c r="M18" s="131" t="s">
        <v>90</v>
      </c>
      <c r="N18" s="68" t="s">
        <v>41</v>
      </c>
      <c r="O18" s="25"/>
      <c r="P18" s="131" t="s">
        <v>90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0.2762</v>
      </c>
      <c r="F20" s="106">
        <v>2.931</v>
      </c>
      <c r="G20" s="107">
        <f>E20+F20</f>
        <v>3.2072000000000003</v>
      </c>
      <c r="H20" s="103">
        <v>37</v>
      </c>
      <c r="I20" s="104" t="s">
        <v>43</v>
      </c>
      <c r="J20" s="76">
        <f>H20/1000/10</f>
        <v>3.6999999999999997E-3</v>
      </c>
      <c r="K20" s="103">
        <v>8</v>
      </c>
      <c r="L20" s="104" t="s">
        <v>43</v>
      </c>
      <c r="M20" s="76">
        <f t="shared" ref="M20:M83" si="0">K20/1000/10</f>
        <v>8.0000000000000004E-4</v>
      </c>
      <c r="N20" s="103">
        <v>6</v>
      </c>
      <c r="O20" s="104" t="s">
        <v>43</v>
      </c>
      <c r="P20" s="76">
        <f t="shared" ref="P20:P83" si="1">N20/1000/10</f>
        <v>6.0000000000000006E-4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0.28670000000000001</v>
      </c>
      <c r="F21" s="111">
        <v>3.036</v>
      </c>
      <c r="G21" s="107">
        <f t="shared" ref="G21:G84" si="3">E21+F21</f>
        <v>3.3227000000000002</v>
      </c>
      <c r="H21" s="108">
        <v>38</v>
      </c>
      <c r="I21" s="109" t="s">
        <v>43</v>
      </c>
      <c r="J21" s="70">
        <f t="shared" ref="J21:J84" si="4">H21/1000/10</f>
        <v>3.8E-3</v>
      </c>
      <c r="K21" s="108">
        <v>9</v>
      </c>
      <c r="L21" s="109" t="s">
        <v>43</v>
      </c>
      <c r="M21" s="70">
        <f t="shared" si="0"/>
        <v>8.9999999999999998E-4</v>
      </c>
      <c r="N21" s="108">
        <v>6</v>
      </c>
      <c r="O21" s="109" t="s">
        <v>43</v>
      </c>
      <c r="P21" s="70">
        <f t="shared" si="1"/>
        <v>6.0000000000000006E-4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0.29670000000000002</v>
      </c>
      <c r="F22" s="111">
        <v>3.137</v>
      </c>
      <c r="G22" s="107">
        <f t="shared" si="3"/>
        <v>3.4337</v>
      </c>
      <c r="H22" s="108">
        <v>39</v>
      </c>
      <c r="I22" s="109" t="s">
        <v>43</v>
      </c>
      <c r="J22" s="70">
        <f t="shared" si="4"/>
        <v>3.8999999999999998E-3</v>
      </c>
      <c r="K22" s="108">
        <v>9</v>
      </c>
      <c r="L22" s="109" t="s">
        <v>43</v>
      </c>
      <c r="M22" s="70">
        <f t="shared" si="0"/>
        <v>8.9999999999999998E-4</v>
      </c>
      <c r="N22" s="108">
        <v>6</v>
      </c>
      <c r="O22" s="109" t="s">
        <v>43</v>
      </c>
      <c r="P22" s="70">
        <f t="shared" si="1"/>
        <v>6.0000000000000006E-4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0.30649999999999999</v>
      </c>
      <c r="F23" s="111">
        <v>3.234</v>
      </c>
      <c r="G23" s="107">
        <f t="shared" si="3"/>
        <v>3.5404999999999998</v>
      </c>
      <c r="H23" s="108">
        <v>41</v>
      </c>
      <c r="I23" s="109" t="s">
        <v>43</v>
      </c>
      <c r="J23" s="70">
        <f t="shared" si="4"/>
        <v>4.1000000000000003E-3</v>
      </c>
      <c r="K23" s="108">
        <v>9</v>
      </c>
      <c r="L23" s="109" t="s">
        <v>43</v>
      </c>
      <c r="M23" s="70">
        <f t="shared" si="0"/>
        <v>8.9999999999999998E-4</v>
      </c>
      <c r="N23" s="108">
        <v>6</v>
      </c>
      <c r="O23" s="109" t="s">
        <v>43</v>
      </c>
      <c r="P23" s="70">
        <f t="shared" si="1"/>
        <v>6.0000000000000006E-4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0.31590000000000001</v>
      </c>
      <c r="F24" s="111">
        <v>3.327</v>
      </c>
      <c r="G24" s="107">
        <f t="shared" si="3"/>
        <v>3.6429</v>
      </c>
      <c r="H24" s="108">
        <v>42</v>
      </c>
      <c r="I24" s="109" t="s">
        <v>43</v>
      </c>
      <c r="J24" s="70">
        <f t="shared" si="4"/>
        <v>4.2000000000000006E-3</v>
      </c>
      <c r="K24" s="108">
        <v>9</v>
      </c>
      <c r="L24" s="109" t="s">
        <v>43</v>
      </c>
      <c r="M24" s="70">
        <f t="shared" si="0"/>
        <v>8.9999999999999998E-4</v>
      </c>
      <c r="N24" s="108">
        <v>7</v>
      </c>
      <c r="O24" s="109" t="s">
        <v>43</v>
      </c>
      <c r="P24" s="70">
        <f t="shared" si="1"/>
        <v>6.9999999999999999E-4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0.32500000000000001</v>
      </c>
      <c r="F25" s="111">
        <v>3.4159999999999999</v>
      </c>
      <c r="G25" s="107">
        <f t="shared" si="3"/>
        <v>3.7410000000000001</v>
      </c>
      <c r="H25" s="108">
        <v>43</v>
      </c>
      <c r="I25" s="109" t="s">
        <v>43</v>
      </c>
      <c r="J25" s="70">
        <f t="shared" si="4"/>
        <v>4.3E-3</v>
      </c>
      <c r="K25" s="108">
        <v>10</v>
      </c>
      <c r="L25" s="109" t="s">
        <v>43</v>
      </c>
      <c r="M25" s="70">
        <f t="shared" si="0"/>
        <v>1E-3</v>
      </c>
      <c r="N25" s="108">
        <v>7</v>
      </c>
      <c r="O25" s="109" t="s">
        <v>43</v>
      </c>
      <c r="P25" s="70">
        <f t="shared" si="1"/>
        <v>6.9999999999999999E-4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0.34260000000000002</v>
      </c>
      <c r="F26" s="111">
        <v>3.5840000000000001</v>
      </c>
      <c r="G26" s="107">
        <f t="shared" si="3"/>
        <v>3.9266000000000001</v>
      </c>
      <c r="H26" s="108">
        <v>45</v>
      </c>
      <c r="I26" s="109" t="s">
        <v>43</v>
      </c>
      <c r="J26" s="70">
        <f t="shared" si="4"/>
        <v>4.4999999999999997E-3</v>
      </c>
      <c r="K26" s="108">
        <v>10</v>
      </c>
      <c r="L26" s="109" t="s">
        <v>43</v>
      </c>
      <c r="M26" s="70">
        <f t="shared" si="0"/>
        <v>1E-3</v>
      </c>
      <c r="N26" s="108">
        <v>7</v>
      </c>
      <c r="O26" s="109" t="s">
        <v>43</v>
      </c>
      <c r="P26" s="70">
        <f t="shared" si="1"/>
        <v>6.9999999999999999E-4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0.3634</v>
      </c>
      <c r="F27" s="111">
        <v>3.7789999999999999</v>
      </c>
      <c r="G27" s="107">
        <f t="shared" si="3"/>
        <v>4.1424000000000003</v>
      </c>
      <c r="H27" s="108">
        <v>47</v>
      </c>
      <c r="I27" s="109" t="s">
        <v>43</v>
      </c>
      <c r="J27" s="70">
        <f t="shared" si="4"/>
        <v>4.7000000000000002E-3</v>
      </c>
      <c r="K27" s="108">
        <v>11</v>
      </c>
      <c r="L27" s="109" t="s">
        <v>43</v>
      </c>
      <c r="M27" s="70">
        <f t="shared" si="0"/>
        <v>1.0999999999999998E-3</v>
      </c>
      <c r="N27" s="108">
        <v>7</v>
      </c>
      <c r="O27" s="109" t="s">
        <v>43</v>
      </c>
      <c r="P27" s="70">
        <f t="shared" si="1"/>
        <v>6.9999999999999999E-4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0.3831</v>
      </c>
      <c r="F28" s="111">
        <v>3.9590000000000001</v>
      </c>
      <c r="G28" s="107">
        <f t="shared" si="3"/>
        <v>4.3421000000000003</v>
      </c>
      <c r="H28" s="108">
        <v>50</v>
      </c>
      <c r="I28" s="109" t="s">
        <v>43</v>
      </c>
      <c r="J28" s="70">
        <f t="shared" si="4"/>
        <v>5.0000000000000001E-3</v>
      </c>
      <c r="K28" s="108">
        <v>11</v>
      </c>
      <c r="L28" s="109" t="s">
        <v>43</v>
      </c>
      <c r="M28" s="70">
        <f t="shared" si="0"/>
        <v>1.0999999999999998E-3</v>
      </c>
      <c r="N28" s="108">
        <v>8</v>
      </c>
      <c r="O28" s="109" t="s">
        <v>43</v>
      </c>
      <c r="P28" s="70">
        <f t="shared" si="1"/>
        <v>8.0000000000000004E-4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0.40179999999999999</v>
      </c>
      <c r="F29" s="111">
        <v>4.1269999999999998</v>
      </c>
      <c r="G29" s="107">
        <f t="shared" si="3"/>
        <v>4.5287999999999995</v>
      </c>
      <c r="H29" s="108">
        <v>52</v>
      </c>
      <c r="I29" s="109" t="s">
        <v>43</v>
      </c>
      <c r="J29" s="70">
        <f t="shared" si="4"/>
        <v>5.1999999999999998E-3</v>
      </c>
      <c r="K29" s="108">
        <v>11</v>
      </c>
      <c r="L29" s="109" t="s">
        <v>43</v>
      </c>
      <c r="M29" s="70">
        <f t="shared" si="0"/>
        <v>1.0999999999999998E-3</v>
      </c>
      <c r="N29" s="108">
        <v>8</v>
      </c>
      <c r="O29" s="109" t="s">
        <v>43</v>
      </c>
      <c r="P29" s="70">
        <f t="shared" si="1"/>
        <v>8.0000000000000004E-4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0.41959999999999997</v>
      </c>
      <c r="F30" s="111">
        <v>4.2830000000000004</v>
      </c>
      <c r="G30" s="107">
        <f t="shared" si="3"/>
        <v>4.7026000000000003</v>
      </c>
      <c r="H30" s="108">
        <v>54</v>
      </c>
      <c r="I30" s="109" t="s">
        <v>43</v>
      </c>
      <c r="J30" s="70">
        <f t="shared" si="4"/>
        <v>5.4000000000000003E-3</v>
      </c>
      <c r="K30" s="108">
        <v>12</v>
      </c>
      <c r="L30" s="109" t="s">
        <v>43</v>
      </c>
      <c r="M30" s="70">
        <f t="shared" si="0"/>
        <v>1.2000000000000001E-3</v>
      </c>
      <c r="N30" s="108">
        <v>9</v>
      </c>
      <c r="O30" s="109" t="s">
        <v>43</v>
      </c>
      <c r="P30" s="70">
        <f t="shared" si="1"/>
        <v>8.9999999999999998E-4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0.43680000000000002</v>
      </c>
      <c r="F31" s="111">
        <v>4.43</v>
      </c>
      <c r="G31" s="107">
        <f t="shared" si="3"/>
        <v>4.8667999999999996</v>
      </c>
      <c r="H31" s="108">
        <v>56</v>
      </c>
      <c r="I31" s="109" t="s">
        <v>43</v>
      </c>
      <c r="J31" s="70">
        <f t="shared" si="4"/>
        <v>5.5999999999999999E-3</v>
      </c>
      <c r="K31" s="108">
        <v>12</v>
      </c>
      <c r="L31" s="109" t="s">
        <v>43</v>
      </c>
      <c r="M31" s="70">
        <f t="shared" si="0"/>
        <v>1.2000000000000001E-3</v>
      </c>
      <c r="N31" s="108">
        <v>9</v>
      </c>
      <c r="O31" s="109" t="s">
        <v>43</v>
      </c>
      <c r="P31" s="70">
        <f t="shared" si="1"/>
        <v>8.9999999999999998E-4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0.45319999999999999</v>
      </c>
      <c r="F32" s="111">
        <v>4.569</v>
      </c>
      <c r="G32" s="107">
        <f t="shared" si="3"/>
        <v>5.0221999999999998</v>
      </c>
      <c r="H32" s="108">
        <v>58</v>
      </c>
      <c r="I32" s="109" t="s">
        <v>43</v>
      </c>
      <c r="J32" s="70">
        <f t="shared" si="4"/>
        <v>5.8000000000000005E-3</v>
      </c>
      <c r="K32" s="108">
        <v>13</v>
      </c>
      <c r="L32" s="109" t="s">
        <v>43</v>
      </c>
      <c r="M32" s="70">
        <f t="shared" si="0"/>
        <v>1.2999999999999999E-3</v>
      </c>
      <c r="N32" s="108">
        <v>9</v>
      </c>
      <c r="O32" s="109" t="s">
        <v>43</v>
      </c>
      <c r="P32" s="70">
        <f t="shared" si="1"/>
        <v>8.9999999999999998E-4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0.46920000000000001</v>
      </c>
      <c r="F33" s="111">
        <v>4.7009999999999996</v>
      </c>
      <c r="G33" s="107">
        <f t="shared" si="3"/>
        <v>5.1701999999999995</v>
      </c>
      <c r="H33" s="108">
        <v>60</v>
      </c>
      <c r="I33" s="109" t="s">
        <v>43</v>
      </c>
      <c r="J33" s="70">
        <f t="shared" si="4"/>
        <v>6.0000000000000001E-3</v>
      </c>
      <c r="K33" s="108">
        <v>13</v>
      </c>
      <c r="L33" s="109" t="s">
        <v>43</v>
      </c>
      <c r="M33" s="70">
        <f t="shared" si="0"/>
        <v>1.2999999999999999E-3</v>
      </c>
      <c r="N33" s="108">
        <v>9</v>
      </c>
      <c r="O33" s="109" t="s">
        <v>43</v>
      </c>
      <c r="P33" s="70">
        <f t="shared" si="1"/>
        <v>8.9999999999999998E-4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0.48449999999999999</v>
      </c>
      <c r="F34" s="111">
        <v>4.8259999999999996</v>
      </c>
      <c r="G34" s="107">
        <f t="shared" si="3"/>
        <v>5.3104999999999993</v>
      </c>
      <c r="H34" s="108">
        <v>62</v>
      </c>
      <c r="I34" s="109" t="s">
        <v>43</v>
      </c>
      <c r="J34" s="70">
        <f t="shared" si="4"/>
        <v>6.1999999999999998E-3</v>
      </c>
      <c r="K34" s="108">
        <v>13</v>
      </c>
      <c r="L34" s="109" t="s">
        <v>43</v>
      </c>
      <c r="M34" s="70">
        <f t="shared" si="0"/>
        <v>1.2999999999999999E-3</v>
      </c>
      <c r="N34" s="108">
        <v>10</v>
      </c>
      <c r="O34" s="109" t="s">
        <v>43</v>
      </c>
      <c r="P34" s="70">
        <f t="shared" si="1"/>
        <v>1E-3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0.51390000000000002</v>
      </c>
      <c r="F35" s="111">
        <v>5.0579999999999998</v>
      </c>
      <c r="G35" s="107">
        <f t="shared" si="3"/>
        <v>5.5718999999999994</v>
      </c>
      <c r="H35" s="108">
        <v>66</v>
      </c>
      <c r="I35" s="109" t="s">
        <v>43</v>
      </c>
      <c r="J35" s="70">
        <f t="shared" si="4"/>
        <v>6.6E-3</v>
      </c>
      <c r="K35" s="108">
        <v>14</v>
      </c>
      <c r="L35" s="109" t="s">
        <v>43</v>
      </c>
      <c r="M35" s="70">
        <f t="shared" si="0"/>
        <v>1.4E-3</v>
      </c>
      <c r="N35" s="108">
        <v>10</v>
      </c>
      <c r="O35" s="109" t="s">
        <v>43</v>
      </c>
      <c r="P35" s="70">
        <f t="shared" si="1"/>
        <v>1E-3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0.54169999999999996</v>
      </c>
      <c r="F36" s="111">
        <v>5.27</v>
      </c>
      <c r="G36" s="107">
        <f t="shared" si="3"/>
        <v>5.8116999999999992</v>
      </c>
      <c r="H36" s="108">
        <v>70</v>
      </c>
      <c r="I36" s="109" t="s">
        <v>43</v>
      </c>
      <c r="J36" s="70">
        <f t="shared" si="4"/>
        <v>7.000000000000001E-3</v>
      </c>
      <c r="K36" s="108">
        <v>15</v>
      </c>
      <c r="L36" s="109" t="s">
        <v>43</v>
      </c>
      <c r="M36" s="70">
        <f t="shared" si="0"/>
        <v>1.5E-3</v>
      </c>
      <c r="N36" s="108">
        <v>11</v>
      </c>
      <c r="O36" s="109" t="s">
        <v>43</v>
      </c>
      <c r="P36" s="70">
        <f t="shared" si="1"/>
        <v>1.0999999999999998E-3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0.56820000000000004</v>
      </c>
      <c r="F37" s="111">
        <v>5.4649999999999999</v>
      </c>
      <c r="G37" s="107">
        <f t="shared" si="3"/>
        <v>6.0331999999999999</v>
      </c>
      <c r="H37" s="108">
        <v>73</v>
      </c>
      <c r="I37" s="109" t="s">
        <v>43</v>
      </c>
      <c r="J37" s="70">
        <f t="shared" si="4"/>
        <v>7.2999999999999992E-3</v>
      </c>
      <c r="K37" s="108">
        <v>15</v>
      </c>
      <c r="L37" s="109" t="s">
        <v>43</v>
      </c>
      <c r="M37" s="70">
        <f t="shared" si="0"/>
        <v>1.5E-3</v>
      </c>
      <c r="N37" s="108">
        <v>11</v>
      </c>
      <c r="O37" s="109" t="s">
        <v>43</v>
      </c>
      <c r="P37" s="70">
        <f t="shared" si="1"/>
        <v>1.0999999999999998E-3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0.59340000000000004</v>
      </c>
      <c r="F38" s="111">
        <v>5.6470000000000002</v>
      </c>
      <c r="G38" s="107">
        <f t="shared" si="3"/>
        <v>6.2404000000000002</v>
      </c>
      <c r="H38" s="108">
        <v>77</v>
      </c>
      <c r="I38" s="109" t="s">
        <v>43</v>
      </c>
      <c r="J38" s="70">
        <f t="shared" si="4"/>
        <v>7.7000000000000002E-3</v>
      </c>
      <c r="K38" s="108">
        <v>16</v>
      </c>
      <c r="L38" s="109" t="s">
        <v>43</v>
      </c>
      <c r="M38" s="70">
        <f t="shared" si="0"/>
        <v>1.6000000000000001E-3</v>
      </c>
      <c r="N38" s="108">
        <v>12</v>
      </c>
      <c r="O38" s="109" t="s">
        <v>43</v>
      </c>
      <c r="P38" s="70">
        <f t="shared" si="1"/>
        <v>1.2000000000000001E-3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0.61770000000000003</v>
      </c>
      <c r="F39" s="111">
        <v>5.8150000000000004</v>
      </c>
      <c r="G39" s="107">
        <f t="shared" si="3"/>
        <v>6.4327000000000005</v>
      </c>
      <c r="H39" s="108">
        <v>80</v>
      </c>
      <c r="I39" s="109" t="s">
        <v>43</v>
      </c>
      <c r="J39" s="70">
        <f t="shared" si="4"/>
        <v>8.0000000000000002E-3</v>
      </c>
      <c r="K39" s="108">
        <v>17</v>
      </c>
      <c r="L39" s="109" t="s">
        <v>43</v>
      </c>
      <c r="M39" s="70">
        <f t="shared" si="0"/>
        <v>1.7000000000000001E-3</v>
      </c>
      <c r="N39" s="108">
        <v>12</v>
      </c>
      <c r="O39" s="109" t="s">
        <v>43</v>
      </c>
      <c r="P39" s="70">
        <f t="shared" si="1"/>
        <v>1.2000000000000001E-3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0.64100000000000001</v>
      </c>
      <c r="F40" s="111">
        <v>5.9729999999999999</v>
      </c>
      <c r="G40" s="107">
        <f t="shared" si="3"/>
        <v>6.6139999999999999</v>
      </c>
      <c r="H40" s="108">
        <v>83</v>
      </c>
      <c r="I40" s="109" t="s">
        <v>43</v>
      </c>
      <c r="J40" s="70">
        <f t="shared" si="4"/>
        <v>8.3000000000000001E-3</v>
      </c>
      <c r="K40" s="108">
        <v>17</v>
      </c>
      <c r="L40" s="109" t="s">
        <v>43</v>
      </c>
      <c r="M40" s="70">
        <f t="shared" si="0"/>
        <v>1.7000000000000001E-3</v>
      </c>
      <c r="N40" s="108">
        <v>13</v>
      </c>
      <c r="O40" s="109" t="s">
        <v>43</v>
      </c>
      <c r="P40" s="70">
        <f t="shared" si="1"/>
        <v>1.2999999999999999E-3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0.68520000000000003</v>
      </c>
      <c r="F41" s="111">
        <v>6.2610000000000001</v>
      </c>
      <c r="G41" s="107">
        <f t="shared" si="3"/>
        <v>6.9462000000000002</v>
      </c>
      <c r="H41" s="108">
        <v>89</v>
      </c>
      <c r="I41" s="109" t="s">
        <v>43</v>
      </c>
      <c r="J41" s="70">
        <f t="shared" si="4"/>
        <v>8.8999999999999999E-3</v>
      </c>
      <c r="K41" s="108">
        <v>18</v>
      </c>
      <c r="L41" s="109" t="s">
        <v>43</v>
      </c>
      <c r="M41" s="70">
        <f t="shared" si="0"/>
        <v>1.8E-3</v>
      </c>
      <c r="N41" s="108">
        <v>14</v>
      </c>
      <c r="O41" s="109" t="s">
        <v>43</v>
      </c>
      <c r="P41" s="70">
        <f t="shared" si="1"/>
        <v>1.4E-3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0.7268</v>
      </c>
      <c r="F42" s="111">
        <v>6.5179999999999998</v>
      </c>
      <c r="G42" s="107">
        <f t="shared" si="3"/>
        <v>7.2447999999999997</v>
      </c>
      <c r="H42" s="108">
        <v>95</v>
      </c>
      <c r="I42" s="109" t="s">
        <v>43</v>
      </c>
      <c r="J42" s="70">
        <f t="shared" si="4"/>
        <v>9.4999999999999998E-3</v>
      </c>
      <c r="K42" s="108">
        <v>19</v>
      </c>
      <c r="L42" s="109" t="s">
        <v>43</v>
      </c>
      <c r="M42" s="70">
        <f t="shared" si="0"/>
        <v>1.9E-3</v>
      </c>
      <c r="N42" s="108">
        <v>14</v>
      </c>
      <c r="O42" s="109" t="s">
        <v>43</v>
      </c>
      <c r="P42" s="70">
        <f t="shared" si="1"/>
        <v>1.4E-3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0.7661</v>
      </c>
      <c r="F43" s="111">
        <v>6.75</v>
      </c>
      <c r="G43" s="107">
        <f t="shared" si="3"/>
        <v>7.5160999999999998</v>
      </c>
      <c r="H43" s="108">
        <v>100</v>
      </c>
      <c r="I43" s="109" t="s">
        <v>43</v>
      </c>
      <c r="J43" s="70">
        <f t="shared" si="4"/>
        <v>0.01</v>
      </c>
      <c r="K43" s="108">
        <v>20</v>
      </c>
      <c r="L43" s="109" t="s">
        <v>43</v>
      </c>
      <c r="M43" s="70">
        <f t="shared" si="0"/>
        <v>2E-3</v>
      </c>
      <c r="N43" s="108">
        <v>15</v>
      </c>
      <c r="O43" s="109" t="s">
        <v>43</v>
      </c>
      <c r="P43" s="70">
        <f t="shared" si="1"/>
        <v>1.5E-3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0.80349999999999999</v>
      </c>
      <c r="F44" s="111">
        <v>6.9610000000000003</v>
      </c>
      <c r="G44" s="107">
        <f t="shared" si="3"/>
        <v>7.7645</v>
      </c>
      <c r="H44" s="108">
        <v>106</v>
      </c>
      <c r="I44" s="109" t="s">
        <v>43</v>
      </c>
      <c r="J44" s="70">
        <f t="shared" si="4"/>
        <v>1.06E-2</v>
      </c>
      <c r="K44" s="108">
        <v>21</v>
      </c>
      <c r="L44" s="109" t="s">
        <v>43</v>
      </c>
      <c r="M44" s="70">
        <f t="shared" si="0"/>
        <v>2.1000000000000003E-3</v>
      </c>
      <c r="N44" s="108">
        <v>16</v>
      </c>
      <c r="O44" s="109" t="s">
        <v>43</v>
      </c>
      <c r="P44" s="70">
        <f t="shared" si="1"/>
        <v>1.6000000000000001E-3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0.83930000000000005</v>
      </c>
      <c r="F45" s="111">
        <v>7.1539999999999999</v>
      </c>
      <c r="G45" s="107">
        <f t="shared" si="3"/>
        <v>7.9932999999999996</v>
      </c>
      <c r="H45" s="108">
        <v>111</v>
      </c>
      <c r="I45" s="109" t="s">
        <v>43</v>
      </c>
      <c r="J45" s="70">
        <f t="shared" si="4"/>
        <v>1.11E-2</v>
      </c>
      <c r="K45" s="108">
        <v>22</v>
      </c>
      <c r="L45" s="109" t="s">
        <v>43</v>
      </c>
      <c r="M45" s="70">
        <f t="shared" si="0"/>
        <v>2.1999999999999997E-3</v>
      </c>
      <c r="N45" s="108">
        <v>17</v>
      </c>
      <c r="O45" s="109" t="s">
        <v>43</v>
      </c>
      <c r="P45" s="70">
        <f t="shared" si="1"/>
        <v>1.7000000000000001E-3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0.87350000000000005</v>
      </c>
      <c r="F46" s="111">
        <v>7.3319999999999999</v>
      </c>
      <c r="G46" s="107">
        <f t="shared" si="3"/>
        <v>8.2055000000000007</v>
      </c>
      <c r="H46" s="108">
        <v>116</v>
      </c>
      <c r="I46" s="109" t="s">
        <v>43</v>
      </c>
      <c r="J46" s="70">
        <f t="shared" si="4"/>
        <v>1.1600000000000001E-2</v>
      </c>
      <c r="K46" s="108">
        <v>23</v>
      </c>
      <c r="L46" s="109" t="s">
        <v>43</v>
      </c>
      <c r="M46" s="70">
        <f t="shared" si="0"/>
        <v>2.3E-3</v>
      </c>
      <c r="N46" s="108">
        <v>17</v>
      </c>
      <c r="O46" s="109" t="s">
        <v>43</v>
      </c>
      <c r="P46" s="70">
        <f t="shared" si="1"/>
        <v>1.7000000000000001E-3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0.90649999999999997</v>
      </c>
      <c r="F47" s="111">
        <v>7.4960000000000004</v>
      </c>
      <c r="G47" s="107">
        <f t="shared" si="3"/>
        <v>8.4024999999999999</v>
      </c>
      <c r="H47" s="108">
        <v>121</v>
      </c>
      <c r="I47" s="109" t="s">
        <v>43</v>
      </c>
      <c r="J47" s="70">
        <f t="shared" si="4"/>
        <v>1.21E-2</v>
      </c>
      <c r="K47" s="108">
        <v>23</v>
      </c>
      <c r="L47" s="109" t="s">
        <v>43</v>
      </c>
      <c r="M47" s="70">
        <f t="shared" si="0"/>
        <v>2.3E-3</v>
      </c>
      <c r="N47" s="108">
        <v>18</v>
      </c>
      <c r="O47" s="109" t="s">
        <v>43</v>
      </c>
      <c r="P47" s="70">
        <f t="shared" si="1"/>
        <v>1.8E-3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0.93830000000000002</v>
      </c>
      <c r="F48" s="111">
        <v>7.649</v>
      </c>
      <c r="G48" s="107">
        <f t="shared" si="3"/>
        <v>8.5873000000000008</v>
      </c>
      <c r="H48" s="108">
        <v>126</v>
      </c>
      <c r="I48" s="109" t="s">
        <v>43</v>
      </c>
      <c r="J48" s="70">
        <f t="shared" si="4"/>
        <v>1.26E-2</v>
      </c>
      <c r="K48" s="108">
        <v>24</v>
      </c>
      <c r="L48" s="109" t="s">
        <v>43</v>
      </c>
      <c r="M48" s="70">
        <f t="shared" si="0"/>
        <v>2.4000000000000002E-3</v>
      </c>
      <c r="N48" s="108">
        <v>19</v>
      </c>
      <c r="O48" s="109" t="s">
        <v>43</v>
      </c>
      <c r="P48" s="70">
        <f t="shared" si="1"/>
        <v>1.9E-3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0.96909999999999996</v>
      </c>
      <c r="F49" s="111">
        <v>7.7919999999999998</v>
      </c>
      <c r="G49" s="107">
        <f t="shared" si="3"/>
        <v>8.761099999999999</v>
      </c>
      <c r="H49" s="108">
        <v>131</v>
      </c>
      <c r="I49" s="109" t="s">
        <v>43</v>
      </c>
      <c r="J49" s="70">
        <f t="shared" si="4"/>
        <v>1.3100000000000001E-2</v>
      </c>
      <c r="K49" s="108">
        <v>25</v>
      </c>
      <c r="L49" s="109" t="s">
        <v>43</v>
      </c>
      <c r="M49" s="70">
        <f t="shared" si="0"/>
        <v>2.5000000000000001E-3</v>
      </c>
      <c r="N49" s="108">
        <v>20</v>
      </c>
      <c r="O49" s="109" t="s">
        <v>43</v>
      </c>
      <c r="P49" s="70">
        <f t="shared" si="1"/>
        <v>2E-3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0.99890000000000001</v>
      </c>
      <c r="F50" s="111">
        <v>7.9260000000000002</v>
      </c>
      <c r="G50" s="107">
        <f t="shared" si="3"/>
        <v>8.9249000000000009</v>
      </c>
      <c r="H50" s="108">
        <v>135</v>
      </c>
      <c r="I50" s="109" t="s">
        <v>43</v>
      </c>
      <c r="J50" s="70">
        <f t="shared" si="4"/>
        <v>1.3500000000000002E-2</v>
      </c>
      <c r="K50" s="108">
        <v>26</v>
      </c>
      <c r="L50" s="109" t="s">
        <v>43</v>
      </c>
      <c r="M50" s="70">
        <f t="shared" si="0"/>
        <v>2.5999999999999999E-3</v>
      </c>
      <c r="N50" s="108">
        <v>20</v>
      </c>
      <c r="O50" s="109" t="s">
        <v>43</v>
      </c>
      <c r="P50" s="70">
        <f t="shared" si="1"/>
        <v>2E-3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1.028</v>
      </c>
      <c r="F51" s="111">
        <v>8.0510000000000002</v>
      </c>
      <c r="G51" s="107">
        <f t="shared" si="3"/>
        <v>9.0790000000000006</v>
      </c>
      <c r="H51" s="108">
        <v>140</v>
      </c>
      <c r="I51" s="109" t="s">
        <v>43</v>
      </c>
      <c r="J51" s="70">
        <f t="shared" si="4"/>
        <v>1.4000000000000002E-2</v>
      </c>
      <c r="K51" s="108">
        <v>26</v>
      </c>
      <c r="L51" s="109" t="s">
        <v>43</v>
      </c>
      <c r="M51" s="70">
        <f t="shared" si="0"/>
        <v>2.5999999999999999E-3</v>
      </c>
      <c r="N51" s="108">
        <v>21</v>
      </c>
      <c r="O51" s="109" t="s">
        <v>43</v>
      </c>
      <c r="P51" s="70">
        <f t="shared" si="1"/>
        <v>2.1000000000000003E-3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1.083</v>
      </c>
      <c r="F52" s="111">
        <v>8.2799999999999994</v>
      </c>
      <c r="G52" s="107">
        <f t="shared" si="3"/>
        <v>9.3629999999999995</v>
      </c>
      <c r="H52" s="108">
        <v>149</v>
      </c>
      <c r="I52" s="109" t="s">
        <v>43</v>
      </c>
      <c r="J52" s="70">
        <f t="shared" si="4"/>
        <v>1.49E-2</v>
      </c>
      <c r="K52" s="108">
        <v>28</v>
      </c>
      <c r="L52" s="109" t="s">
        <v>43</v>
      </c>
      <c r="M52" s="70">
        <f t="shared" si="0"/>
        <v>2.8E-3</v>
      </c>
      <c r="N52" s="108">
        <v>22</v>
      </c>
      <c r="O52" s="109" t="s">
        <v>43</v>
      </c>
      <c r="P52" s="70">
        <f t="shared" si="1"/>
        <v>2.1999999999999997E-3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1.149</v>
      </c>
      <c r="F53" s="111">
        <v>8.5329999999999995</v>
      </c>
      <c r="G53" s="107">
        <f t="shared" si="3"/>
        <v>9.6819999999999986</v>
      </c>
      <c r="H53" s="108">
        <v>160</v>
      </c>
      <c r="I53" s="109" t="s">
        <v>43</v>
      </c>
      <c r="J53" s="70">
        <f t="shared" si="4"/>
        <v>1.6E-2</v>
      </c>
      <c r="K53" s="108">
        <v>29</v>
      </c>
      <c r="L53" s="109" t="s">
        <v>43</v>
      </c>
      <c r="M53" s="70">
        <f t="shared" si="0"/>
        <v>2.9000000000000002E-3</v>
      </c>
      <c r="N53" s="108">
        <v>24</v>
      </c>
      <c r="O53" s="109" t="s">
        <v>43</v>
      </c>
      <c r="P53" s="70">
        <f t="shared" si="1"/>
        <v>2.4000000000000002E-3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1.2110000000000001</v>
      </c>
      <c r="F54" s="111">
        <v>8.7539999999999996</v>
      </c>
      <c r="G54" s="107">
        <f t="shared" si="3"/>
        <v>9.9649999999999999</v>
      </c>
      <c r="H54" s="108">
        <v>171</v>
      </c>
      <c r="I54" s="109" t="s">
        <v>43</v>
      </c>
      <c r="J54" s="70">
        <f t="shared" si="4"/>
        <v>1.7100000000000001E-2</v>
      </c>
      <c r="K54" s="108">
        <v>31</v>
      </c>
      <c r="L54" s="109" t="s">
        <v>43</v>
      </c>
      <c r="M54" s="70">
        <f t="shared" si="0"/>
        <v>3.0999999999999999E-3</v>
      </c>
      <c r="N54" s="108">
        <v>25</v>
      </c>
      <c r="O54" s="109" t="s">
        <v>43</v>
      </c>
      <c r="P54" s="70">
        <f t="shared" si="1"/>
        <v>2.5000000000000001E-3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1.27</v>
      </c>
      <c r="F55" s="111">
        <v>8.9510000000000005</v>
      </c>
      <c r="G55" s="107">
        <f t="shared" si="3"/>
        <v>10.221</v>
      </c>
      <c r="H55" s="108">
        <v>181</v>
      </c>
      <c r="I55" s="109" t="s">
        <v>43</v>
      </c>
      <c r="J55" s="70">
        <f t="shared" si="4"/>
        <v>1.8099999999999998E-2</v>
      </c>
      <c r="K55" s="108">
        <v>33</v>
      </c>
      <c r="L55" s="109" t="s">
        <v>43</v>
      </c>
      <c r="M55" s="70">
        <f t="shared" si="0"/>
        <v>3.3E-3</v>
      </c>
      <c r="N55" s="108">
        <v>26</v>
      </c>
      <c r="O55" s="109" t="s">
        <v>43</v>
      </c>
      <c r="P55" s="70">
        <f t="shared" si="1"/>
        <v>2.5999999999999999E-3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1.327</v>
      </c>
      <c r="F56" s="111">
        <v>9.1270000000000007</v>
      </c>
      <c r="G56" s="107">
        <f t="shared" si="3"/>
        <v>10.454000000000001</v>
      </c>
      <c r="H56" s="108">
        <v>191</v>
      </c>
      <c r="I56" s="109" t="s">
        <v>43</v>
      </c>
      <c r="J56" s="70">
        <f t="shared" si="4"/>
        <v>1.9099999999999999E-2</v>
      </c>
      <c r="K56" s="108">
        <v>34</v>
      </c>
      <c r="L56" s="109" t="s">
        <v>43</v>
      </c>
      <c r="M56" s="70">
        <f t="shared" si="0"/>
        <v>3.4000000000000002E-3</v>
      </c>
      <c r="N56" s="108">
        <v>28</v>
      </c>
      <c r="O56" s="109" t="s">
        <v>43</v>
      </c>
      <c r="P56" s="70">
        <f t="shared" si="1"/>
        <v>2.8E-3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1.381</v>
      </c>
      <c r="F57" s="111">
        <v>9.2850000000000001</v>
      </c>
      <c r="G57" s="107">
        <f t="shared" si="3"/>
        <v>10.666</v>
      </c>
      <c r="H57" s="108">
        <v>201</v>
      </c>
      <c r="I57" s="109" t="s">
        <v>43</v>
      </c>
      <c r="J57" s="70">
        <f t="shared" si="4"/>
        <v>2.01E-2</v>
      </c>
      <c r="K57" s="108">
        <v>35</v>
      </c>
      <c r="L57" s="109" t="s">
        <v>43</v>
      </c>
      <c r="M57" s="70">
        <f t="shared" si="0"/>
        <v>3.5000000000000005E-3</v>
      </c>
      <c r="N57" s="108">
        <v>29</v>
      </c>
      <c r="O57" s="109" t="s">
        <v>43</v>
      </c>
      <c r="P57" s="70">
        <f t="shared" si="1"/>
        <v>2.9000000000000002E-3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1.4330000000000001</v>
      </c>
      <c r="F58" s="111">
        <v>9.4269999999999996</v>
      </c>
      <c r="G58" s="107">
        <f t="shared" si="3"/>
        <v>10.86</v>
      </c>
      <c r="H58" s="108">
        <v>211</v>
      </c>
      <c r="I58" s="109" t="s">
        <v>43</v>
      </c>
      <c r="J58" s="70">
        <f t="shared" si="4"/>
        <v>2.1100000000000001E-2</v>
      </c>
      <c r="K58" s="108">
        <v>37</v>
      </c>
      <c r="L58" s="109" t="s">
        <v>43</v>
      </c>
      <c r="M58" s="70">
        <f t="shared" si="0"/>
        <v>3.6999999999999997E-3</v>
      </c>
      <c r="N58" s="108">
        <v>30</v>
      </c>
      <c r="O58" s="109" t="s">
        <v>43</v>
      </c>
      <c r="P58" s="70">
        <f t="shared" si="1"/>
        <v>3.0000000000000001E-3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1.484</v>
      </c>
      <c r="F59" s="111">
        <v>9.5570000000000004</v>
      </c>
      <c r="G59" s="107">
        <f t="shared" si="3"/>
        <v>11.041</v>
      </c>
      <c r="H59" s="108">
        <v>220</v>
      </c>
      <c r="I59" s="109" t="s">
        <v>43</v>
      </c>
      <c r="J59" s="70">
        <f t="shared" si="4"/>
        <v>2.1999999999999999E-2</v>
      </c>
      <c r="K59" s="108">
        <v>38</v>
      </c>
      <c r="L59" s="109" t="s">
        <v>43</v>
      </c>
      <c r="M59" s="70">
        <f t="shared" si="0"/>
        <v>3.8E-3</v>
      </c>
      <c r="N59" s="108">
        <v>32</v>
      </c>
      <c r="O59" s="109" t="s">
        <v>43</v>
      </c>
      <c r="P59" s="70">
        <f t="shared" si="1"/>
        <v>3.2000000000000002E-3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1.532</v>
      </c>
      <c r="F60" s="111">
        <v>9.6750000000000007</v>
      </c>
      <c r="G60" s="107">
        <f t="shared" si="3"/>
        <v>11.207000000000001</v>
      </c>
      <c r="H60" s="108">
        <v>229</v>
      </c>
      <c r="I60" s="109" t="s">
        <v>43</v>
      </c>
      <c r="J60" s="70">
        <f t="shared" si="4"/>
        <v>2.29E-2</v>
      </c>
      <c r="K60" s="108">
        <v>40</v>
      </c>
      <c r="L60" s="109" t="s">
        <v>43</v>
      </c>
      <c r="M60" s="70">
        <f t="shared" si="0"/>
        <v>4.0000000000000001E-3</v>
      </c>
      <c r="N60" s="108">
        <v>33</v>
      </c>
      <c r="O60" s="109" t="s">
        <v>43</v>
      </c>
      <c r="P60" s="70">
        <f t="shared" si="1"/>
        <v>3.3E-3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1.625</v>
      </c>
      <c r="F61" s="111">
        <v>9.8819999999999997</v>
      </c>
      <c r="G61" s="107">
        <f t="shared" si="3"/>
        <v>11.507</v>
      </c>
      <c r="H61" s="108">
        <v>248</v>
      </c>
      <c r="I61" s="109" t="s">
        <v>43</v>
      </c>
      <c r="J61" s="70">
        <f t="shared" si="4"/>
        <v>2.4799999999999999E-2</v>
      </c>
      <c r="K61" s="108">
        <v>42</v>
      </c>
      <c r="L61" s="109" t="s">
        <v>43</v>
      </c>
      <c r="M61" s="70">
        <f t="shared" si="0"/>
        <v>4.2000000000000006E-3</v>
      </c>
      <c r="N61" s="108">
        <v>35</v>
      </c>
      <c r="O61" s="109" t="s">
        <v>43</v>
      </c>
      <c r="P61" s="70">
        <f t="shared" si="1"/>
        <v>3.5000000000000005E-3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1.7130000000000001</v>
      </c>
      <c r="F62" s="111">
        <v>10.06</v>
      </c>
      <c r="G62" s="107">
        <f t="shared" si="3"/>
        <v>11.773</v>
      </c>
      <c r="H62" s="108">
        <v>266</v>
      </c>
      <c r="I62" s="109" t="s">
        <v>43</v>
      </c>
      <c r="J62" s="70">
        <f t="shared" si="4"/>
        <v>2.6600000000000002E-2</v>
      </c>
      <c r="K62" s="108">
        <v>45</v>
      </c>
      <c r="L62" s="109" t="s">
        <v>43</v>
      </c>
      <c r="M62" s="70">
        <f t="shared" si="0"/>
        <v>4.4999999999999997E-3</v>
      </c>
      <c r="N62" s="108">
        <v>37</v>
      </c>
      <c r="O62" s="109" t="s">
        <v>43</v>
      </c>
      <c r="P62" s="70">
        <f t="shared" si="1"/>
        <v>3.6999999999999997E-3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1.7969999999999999</v>
      </c>
      <c r="F63" s="111">
        <v>10.210000000000001</v>
      </c>
      <c r="G63" s="107">
        <f t="shared" si="3"/>
        <v>12.007000000000001</v>
      </c>
      <c r="H63" s="108">
        <v>284</v>
      </c>
      <c r="I63" s="109" t="s">
        <v>43</v>
      </c>
      <c r="J63" s="70">
        <f t="shared" si="4"/>
        <v>2.8399999999999998E-2</v>
      </c>
      <c r="K63" s="108">
        <v>47</v>
      </c>
      <c r="L63" s="109" t="s">
        <v>43</v>
      </c>
      <c r="M63" s="70">
        <f t="shared" si="0"/>
        <v>4.7000000000000002E-3</v>
      </c>
      <c r="N63" s="108">
        <v>40</v>
      </c>
      <c r="O63" s="109" t="s">
        <v>43</v>
      </c>
      <c r="P63" s="70">
        <f t="shared" si="1"/>
        <v>4.0000000000000001E-3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1.877</v>
      </c>
      <c r="F64" s="111">
        <v>10.33</v>
      </c>
      <c r="G64" s="107">
        <f t="shared" si="3"/>
        <v>12.207000000000001</v>
      </c>
      <c r="H64" s="108">
        <v>301</v>
      </c>
      <c r="I64" s="109" t="s">
        <v>43</v>
      </c>
      <c r="J64" s="70">
        <f t="shared" si="4"/>
        <v>3.0099999999999998E-2</v>
      </c>
      <c r="K64" s="108">
        <v>49</v>
      </c>
      <c r="L64" s="109" t="s">
        <v>43</v>
      </c>
      <c r="M64" s="70">
        <f t="shared" si="0"/>
        <v>4.8999999999999998E-3</v>
      </c>
      <c r="N64" s="108">
        <v>42</v>
      </c>
      <c r="O64" s="109" t="s">
        <v>43</v>
      </c>
      <c r="P64" s="70">
        <f t="shared" si="1"/>
        <v>4.2000000000000006E-3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1.9530000000000001</v>
      </c>
      <c r="F65" s="111">
        <v>10.44</v>
      </c>
      <c r="G65" s="107">
        <f t="shared" si="3"/>
        <v>12.392999999999999</v>
      </c>
      <c r="H65" s="108">
        <v>318</v>
      </c>
      <c r="I65" s="109" t="s">
        <v>43</v>
      </c>
      <c r="J65" s="70">
        <f t="shared" si="4"/>
        <v>3.1800000000000002E-2</v>
      </c>
      <c r="K65" s="108">
        <v>52</v>
      </c>
      <c r="L65" s="109" t="s">
        <v>43</v>
      </c>
      <c r="M65" s="70">
        <f t="shared" si="0"/>
        <v>5.1999999999999998E-3</v>
      </c>
      <c r="N65" s="108">
        <v>44</v>
      </c>
      <c r="O65" s="109" t="s">
        <v>43</v>
      </c>
      <c r="P65" s="70">
        <f t="shared" si="1"/>
        <v>4.3999999999999994E-3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2.0270000000000001</v>
      </c>
      <c r="F66" s="111">
        <v>10.54</v>
      </c>
      <c r="G66" s="107">
        <f t="shared" si="3"/>
        <v>12.567</v>
      </c>
      <c r="H66" s="108">
        <v>335</v>
      </c>
      <c r="I66" s="109" t="s">
        <v>43</v>
      </c>
      <c r="J66" s="70">
        <f t="shared" si="4"/>
        <v>3.3500000000000002E-2</v>
      </c>
      <c r="K66" s="108">
        <v>54</v>
      </c>
      <c r="L66" s="109" t="s">
        <v>43</v>
      </c>
      <c r="M66" s="70">
        <f t="shared" si="0"/>
        <v>5.4000000000000003E-3</v>
      </c>
      <c r="N66" s="108">
        <v>46</v>
      </c>
      <c r="O66" s="109" t="s">
        <v>43</v>
      </c>
      <c r="P66" s="70">
        <f t="shared" si="1"/>
        <v>4.5999999999999999E-3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2.1669999999999998</v>
      </c>
      <c r="F67" s="111">
        <v>10.69</v>
      </c>
      <c r="G67" s="107">
        <f t="shared" si="3"/>
        <v>12.856999999999999</v>
      </c>
      <c r="H67" s="108">
        <v>368</v>
      </c>
      <c r="I67" s="109" t="s">
        <v>43</v>
      </c>
      <c r="J67" s="70">
        <f t="shared" si="4"/>
        <v>3.6799999999999999E-2</v>
      </c>
      <c r="K67" s="108">
        <v>58</v>
      </c>
      <c r="L67" s="109" t="s">
        <v>43</v>
      </c>
      <c r="M67" s="70">
        <f t="shared" si="0"/>
        <v>5.8000000000000005E-3</v>
      </c>
      <c r="N67" s="108">
        <v>50</v>
      </c>
      <c r="O67" s="109" t="s">
        <v>43</v>
      </c>
      <c r="P67" s="70">
        <f t="shared" si="1"/>
        <v>5.0000000000000001E-3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2.298</v>
      </c>
      <c r="F68" s="111">
        <v>10.81</v>
      </c>
      <c r="G68" s="107">
        <f t="shared" si="3"/>
        <v>13.108000000000001</v>
      </c>
      <c r="H68" s="108">
        <v>400</v>
      </c>
      <c r="I68" s="109" t="s">
        <v>43</v>
      </c>
      <c r="J68" s="70">
        <f t="shared" si="4"/>
        <v>0.04</v>
      </c>
      <c r="K68" s="108">
        <v>63</v>
      </c>
      <c r="L68" s="109" t="s">
        <v>43</v>
      </c>
      <c r="M68" s="70">
        <f t="shared" si="0"/>
        <v>6.3E-3</v>
      </c>
      <c r="N68" s="108">
        <v>54</v>
      </c>
      <c r="O68" s="109" t="s">
        <v>43</v>
      </c>
      <c r="P68" s="70">
        <f t="shared" si="1"/>
        <v>5.4000000000000003E-3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2.423</v>
      </c>
      <c r="F69" s="111">
        <v>10.89</v>
      </c>
      <c r="G69" s="107">
        <f t="shared" si="3"/>
        <v>13.313000000000001</v>
      </c>
      <c r="H69" s="108">
        <v>432</v>
      </c>
      <c r="I69" s="109" t="s">
        <v>43</v>
      </c>
      <c r="J69" s="70">
        <f t="shared" si="4"/>
        <v>4.3200000000000002E-2</v>
      </c>
      <c r="K69" s="108">
        <v>67</v>
      </c>
      <c r="L69" s="109" t="s">
        <v>43</v>
      </c>
      <c r="M69" s="70">
        <f t="shared" si="0"/>
        <v>6.7000000000000002E-3</v>
      </c>
      <c r="N69" s="108">
        <v>58</v>
      </c>
      <c r="O69" s="109" t="s">
        <v>43</v>
      </c>
      <c r="P69" s="70">
        <f t="shared" si="1"/>
        <v>5.8000000000000005E-3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2.5409999999999999</v>
      </c>
      <c r="F70" s="111">
        <v>10.95</v>
      </c>
      <c r="G70" s="107">
        <f t="shared" si="3"/>
        <v>13.491</v>
      </c>
      <c r="H70" s="108">
        <v>464</v>
      </c>
      <c r="I70" s="109" t="s">
        <v>43</v>
      </c>
      <c r="J70" s="70">
        <f t="shared" si="4"/>
        <v>4.6400000000000004E-2</v>
      </c>
      <c r="K70" s="108">
        <v>71</v>
      </c>
      <c r="L70" s="109" t="s">
        <v>43</v>
      </c>
      <c r="M70" s="70">
        <f t="shared" si="0"/>
        <v>7.0999999999999995E-3</v>
      </c>
      <c r="N70" s="108">
        <v>62</v>
      </c>
      <c r="O70" s="109" t="s">
        <v>43</v>
      </c>
      <c r="P70" s="70">
        <f t="shared" si="1"/>
        <v>6.1999999999999998E-3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2.6539999999999999</v>
      </c>
      <c r="F71" s="111">
        <v>11</v>
      </c>
      <c r="G71" s="107">
        <f t="shared" si="3"/>
        <v>13.654</v>
      </c>
      <c r="H71" s="108">
        <v>495</v>
      </c>
      <c r="I71" s="109" t="s">
        <v>43</v>
      </c>
      <c r="J71" s="70">
        <f t="shared" si="4"/>
        <v>4.9500000000000002E-2</v>
      </c>
      <c r="K71" s="108">
        <v>74</v>
      </c>
      <c r="L71" s="109" t="s">
        <v>43</v>
      </c>
      <c r="M71" s="70">
        <f t="shared" si="0"/>
        <v>7.3999999999999995E-3</v>
      </c>
      <c r="N71" s="108">
        <v>65</v>
      </c>
      <c r="O71" s="109" t="s">
        <v>43</v>
      </c>
      <c r="P71" s="70">
        <f t="shared" si="1"/>
        <v>6.5000000000000006E-3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2.762</v>
      </c>
      <c r="F72" s="111">
        <v>11.03</v>
      </c>
      <c r="G72" s="107">
        <f t="shared" si="3"/>
        <v>13.792</v>
      </c>
      <c r="H72" s="108">
        <v>526</v>
      </c>
      <c r="I72" s="109" t="s">
        <v>43</v>
      </c>
      <c r="J72" s="70">
        <f t="shared" si="4"/>
        <v>5.2600000000000001E-2</v>
      </c>
      <c r="K72" s="108">
        <v>78</v>
      </c>
      <c r="L72" s="109" t="s">
        <v>43</v>
      </c>
      <c r="M72" s="70">
        <f t="shared" si="0"/>
        <v>7.7999999999999996E-3</v>
      </c>
      <c r="N72" s="108">
        <v>69</v>
      </c>
      <c r="O72" s="109" t="s">
        <v>43</v>
      </c>
      <c r="P72" s="70">
        <f t="shared" si="1"/>
        <v>6.9000000000000008E-3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2.867</v>
      </c>
      <c r="F73" s="111">
        <v>11.05</v>
      </c>
      <c r="G73" s="107">
        <f t="shared" si="3"/>
        <v>13.917000000000002</v>
      </c>
      <c r="H73" s="108">
        <v>557</v>
      </c>
      <c r="I73" s="109" t="s">
        <v>43</v>
      </c>
      <c r="J73" s="70">
        <f t="shared" si="4"/>
        <v>5.5700000000000006E-2</v>
      </c>
      <c r="K73" s="108">
        <v>82</v>
      </c>
      <c r="L73" s="109" t="s">
        <v>43</v>
      </c>
      <c r="M73" s="70">
        <f t="shared" si="0"/>
        <v>8.2000000000000007E-3</v>
      </c>
      <c r="N73" s="108">
        <v>72</v>
      </c>
      <c r="O73" s="109" t="s">
        <v>43</v>
      </c>
      <c r="P73" s="70">
        <f t="shared" si="1"/>
        <v>7.1999999999999998E-3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2.9670000000000001</v>
      </c>
      <c r="F74" s="111">
        <v>11.05</v>
      </c>
      <c r="G74" s="107">
        <f t="shared" si="3"/>
        <v>14.017000000000001</v>
      </c>
      <c r="H74" s="108">
        <v>587</v>
      </c>
      <c r="I74" s="109" t="s">
        <v>43</v>
      </c>
      <c r="J74" s="70">
        <f t="shared" si="4"/>
        <v>5.8699999999999995E-2</v>
      </c>
      <c r="K74" s="108">
        <v>86</v>
      </c>
      <c r="L74" s="109" t="s">
        <v>43</v>
      </c>
      <c r="M74" s="70">
        <f t="shared" si="0"/>
        <v>8.6E-3</v>
      </c>
      <c r="N74" s="108">
        <v>76</v>
      </c>
      <c r="O74" s="109" t="s">
        <v>43</v>
      </c>
      <c r="P74" s="70">
        <f t="shared" si="1"/>
        <v>7.6E-3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3.0649999999999999</v>
      </c>
      <c r="F75" s="111">
        <v>11.05</v>
      </c>
      <c r="G75" s="107">
        <f t="shared" si="3"/>
        <v>14.115</v>
      </c>
      <c r="H75" s="108">
        <v>617</v>
      </c>
      <c r="I75" s="109" t="s">
        <v>43</v>
      </c>
      <c r="J75" s="70">
        <f t="shared" si="4"/>
        <v>6.1699999999999998E-2</v>
      </c>
      <c r="K75" s="108">
        <v>89</v>
      </c>
      <c r="L75" s="109" t="s">
        <v>43</v>
      </c>
      <c r="M75" s="70">
        <f t="shared" si="0"/>
        <v>8.8999999999999999E-3</v>
      </c>
      <c r="N75" s="108">
        <v>79</v>
      </c>
      <c r="O75" s="109" t="s">
        <v>43</v>
      </c>
      <c r="P75" s="70">
        <f t="shared" si="1"/>
        <v>7.9000000000000008E-3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3.1589999999999998</v>
      </c>
      <c r="F76" s="111">
        <v>11.04</v>
      </c>
      <c r="G76" s="107">
        <f t="shared" si="3"/>
        <v>14.198999999999998</v>
      </c>
      <c r="H76" s="108">
        <v>647</v>
      </c>
      <c r="I76" s="109" t="s">
        <v>43</v>
      </c>
      <c r="J76" s="70">
        <f t="shared" si="4"/>
        <v>6.4700000000000008E-2</v>
      </c>
      <c r="K76" s="108">
        <v>93</v>
      </c>
      <c r="L76" s="109" t="s">
        <v>43</v>
      </c>
      <c r="M76" s="70">
        <f t="shared" si="0"/>
        <v>9.2999999999999992E-3</v>
      </c>
      <c r="N76" s="108">
        <v>82</v>
      </c>
      <c r="O76" s="109" t="s">
        <v>43</v>
      </c>
      <c r="P76" s="70">
        <f t="shared" si="1"/>
        <v>8.2000000000000007E-3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3.25</v>
      </c>
      <c r="F77" s="111">
        <v>11.03</v>
      </c>
      <c r="G77" s="107">
        <f t="shared" si="3"/>
        <v>14.28</v>
      </c>
      <c r="H77" s="108">
        <v>677</v>
      </c>
      <c r="I77" s="109" t="s">
        <v>43</v>
      </c>
      <c r="J77" s="70">
        <f t="shared" si="4"/>
        <v>6.770000000000001E-2</v>
      </c>
      <c r="K77" s="108">
        <v>96</v>
      </c>
      <c r="L77" s="109" t="s">
        <v>43</v>
      </c>
      <c r="M77" s="70">
        <f t="shared" si="0"/>
        <v>9.6000000000000009E-3</v>
      </c>
      <c r="N77" s="108">
        <v>86</v>
      </c>
      <c r="O77" s="109" t="s">
        <v>43</v>
      </c>
      <c r="P77" s="70">
        <f t="shared" si="1"/>
        <v>8.6E-3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3.4260000000000002</v>
      </c>
      <c r="F78" s="111">
        <v>10.99</v>
      </c>
      <c r="G78" s="107">
        <f t="shared" si="3"/>
        <v>14.416</v>
      </c>
      <c r="H78" s="108">
        <v>736</v>
      </c>
      <c r="I78" s="109" t="s">
        <v>43</v>
      </c>
      <c r="J78" s="70">
        <f t="shared" si="4"/>
        <v>7.3599999999999999E-2</v>
      </c>
      <c r="K78" s="108">
        <v>103</v>
      </c>
      <c r="L78" s="109" t="s">
        <v>43</v>
      </c>
      <c r="M78" s="70">
        <f t="shared" si="0"/>
        <v>1.03E-2</v>
      </c>
      <c r="N78" s="108">
        <v>92</v>
      </c>
      <c r="O78" s="109" t="s">
        <v>43</v>
      </c>
      <c r="P78" s="70">
        <f t="shared" si="1"/>
        <v>9.1999999999999998E-3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3.6339999999999999</v>
      </c>
      <c r="F79" s="111">
        <v>10.92</v>
      </c>
      <c r="G79" s="107">
        <f t="shared" si="3"/>
        <v>14.554</v>
      </c>
      <c r="H79" s="108">
        <v>810</v>
      </c>
      <c r="I79" s="109" t="s">
        <v>43</v>
      </c>
      <c r="J79" s="70">
        <f t="shared" si="4"/>
        <v>8.1000000000000003E-2</v>
      </c>
      <c r="K79" s="108">
        <v>112</v>
      </c>
      <c r="L79" s="109" t="s">
        <v>43</v>
      </c>
      <c r="M79" s="70">
        <f t="shared" si="0"/>
        <v>1.12E-2</v>
      </c>
      <c r="N79" s="108">
        <v>100</v>
      </c>
      <c r="O79" s="109" t="s">
        <v>43</v>
      </c>
      <c r="P79" s="70">
        <f t="shared" si="1"/>
        <v>0.01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3.831</v>
      </c>
      <c r="F80" s="111">
        <v>10.83</v>
      </c>
      <c r="G80" s="107">
        <f t="shared" si="3"/>
        <v>14.661</v>
      </c>
      <c r="H80" s="108">
        <v>883</v>
      </c>
      <c r="I80" s="109" t="s">
        <v>43</v>
      </c>
      <c r="J80" s="70">
        <f t="shared" si="4"/>
        <v>8.8300000000000003E-2</v>
      </c>
      <c r="K80" s="108">
        <v>120</v>
      </c>
      <c r="L80" s="109" t="s">
        <v>43</v>
      </c>
      <c r="M80" s="70">
        <f t="shared" si="0"/>
        <v>1.2E-2</v>
      </c>
      <c r="N80" s="108">
        <v>108</v>
      </c>
      <c r="O80" s="109" t="s">
        <v>43</v>
      </c>
      <c r="P80" s="70">
        <f t="shared" si="1"/>
        <v>1.0800000000000001E-2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3.903</v>
      </c>
      <c r="F81" s="111">
        <v>10.73</v>
      </c>
      <c r="G81" s="107">
        <f t="shared" si="3"/>
        <v>14.633000000000001</v>
      </c>
      <c r="H81" s="108">
        <v>956</v>
      </c>
      <c r="I81" s="109" t="s">
        <v>43</v>
      </c>
      <c r="J81" s="70">
        <f t="shared" si="4"/>
        <v>9.5599999999999991E-2</v>
      </c>
      <c r="K81" s="108">
        <v>128</v>
      </c>
      <c r="L81" s="109" t="s">
        <v>43</v>
      </c>
      <c r="M81" s="70">
        <f t="shared" si="0"/>
        <v>1.2800000000000001E-2</v>
      </c>
      <c r="N81" s="108">
        <v>116</v>
      </c>
      <c r="O81" s="109" t="s">
        <v>43</v>
      </c>
      <c r="P81" s="70">
        <f t="shared" si="1"/>
        <v>1.1600000000000001E-2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3.9529999999999998</v>
      </c>
      <c r="F82" s="111">
        <v>10.62</v>
      </c>
      <c r="G82" s="107">
        <f t="shared" si="3"/>
        <v>14.572999999999999</v>
      </c>
      <c r="H82" s="108">
        <v>1029</v>
      </c>
      <c r="I82" s="109" t="s">
        <v>43</v>
      </c>
      <c r="J82" s="70">
        <f t="shared" si="4"/>
        <v>0.10289999999999999</v>
      </c>
      <c r="K82" s="108">
        <v>136</v>
      </c>
      <c r="L82" s="109" t="s">
        <v>43</v>
      </c>
      <c r="M82" s="70">
        <f t="shared" si="0"/>
        <v>1.3600000000000001E-2</v>
      </c>
      <c r="N82" s="108">
        <v>123</v>
      </c>
      <c r="O82" s="109" t="s">
        <v>43</v>
      </c>
      <c r="P82" s="70">
        <f t="shared" si="1"/>
        <v>1.23E-2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4.0259999999999998</v>
      </c>
      <c r="F83" s="111">
        <v>10.52</v>
      </c>
      <c r="G83" s="107">
        <f t="shared" si="3"/>
        <v>14.545999999999999</v>
      </c>
      <c r="H83" s="108">
        <v>1102</v>
      </c>
      <c r="I83" s="109" t="s">
        <v>43</v>
      </c>
      <c r="J83" s="70">
        <f t="shared" si="4"/>
        <v>0.11020000000000001</v>
      </c>
      <c r="K83" s="108">
        <v>144</v>
      </c>
      <c r="L83" s="109" t="s">
        <v>43</v>
      </c>
      <c r="M83" s="70">
        <f t="shared" si="0"/>
        <v>1.44E-2</v>
      </c>
      <c r="N83" s="108">
        <v>131</v>
      </c>
      <c r="O83" s="109" t="s">
        <v>43</v>
      </c>
      <c r="P83" s="70">
        <f t="shared" si="1"/>
        <v>1.3100000000000001E-2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4.1120000000000001</v>
      </c>
      <c r="F84" s="111">
        <v>10.4</v>
      </c>
      <c r="G84" s="107">
        <f t="shared" si="3"/>
        <v>14.512</v>
      </c>
      <c r="H84" s="108">
        <v>1176</v>
      </c>
      <c r="I84" s="109" t="s">
        <v>43</v>
      </c>
      <c r="J84" s="70">
        <f t="shared" si="4"/>
        <v>0.1176</v>
      </c>
      <c r="K84" s="108">
        <v>152</v>
      </c>
      <c r="L84" s="109" t="s">
        <v>43</v>
      </c>
      <c r="M84" s="70">
        <f t="shared" ref="M84:M147" si="5">K84/1000/10</f>
        <v>1.52E-2</v>
      </c>
      <c r="N84" s="108">
        <v>138</v>
      </c>
      <c r="O84" s="109" t="s">
        <v>43</v>
      </c>
      <c r="P84" s="70">
        <f t="shared" ref="P84:P147" si="6">N84/1000/10</f>
        <v>1.3800000000000002E-2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4.2060000000000004</v>
      </c>
      <c r="F85" s="111">
        <v>10.29</v>
      </c>
      <c r="G85" s="107">
        <f t="shared" ref="G85:G148" si="8">E85+F85</f>
        <v>14.495999999999999</v>
      </c>
      <c r="H85" s="108">
        <v>1250</v>
      </c>
      <c r="I85" s="109" t="s">
        <v>43</v>
      </c>
      <c r="J85" s="70">
        <f t="shared" ref="J85:J109" si="9">H85/1000/10</f>
        <v>0.125</v>
      </c>
      <c r="K85" s="108">
        <v>160</v>
      </c>
      <c r="L85" s="109" t="s">
        <v>43</v>
      </c>
      <c r="M85" s="70">
        <f t="shared" si="5"/>
        <v>1.6E-2</v>
      </c>
      <c r="N85" s="108">
        <v>145</v>
      </c>
      <c r="O85" s="109" t="s">
        <v>43</v>
      </c>
      <c r="P85" s="70">
        <f t="shared" si="6"/>
        <v>1.4499999999999999E-2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4.3040000000000003</v>
      </c>
      <c r="F86" s="111">
        <v>10.18</v>
      </c>
      <c r="G86" s="107">
        <f t="shared" si="8"/>
        <v>14.484</v>
      </c>
      <c r="H86" s="108">
        <v>1324</v>
      </c>
      <c r="I86" s="109" t="s">
        <v>43</v>
      </c>
      <c r="J86" s="70">
        <f t="shared" si="9"/>
        <v>0.13240000000000002</v>
      </c>
      <c r="K86" s="108">
        <v>167</v>
      </c>
      <c r="L86" s="109" t="s">
        <v>43</v>
      </c>
      <c r="M86" s="70">
        <f t="shared" si="5"/>
        <v>1.67E-2</v>
      </c>
      <c r="N86" s="108">
        <v>153</v>
      </c>
      <c r="O86" s="109" t="s">
        <v>43</v>
      </c>
      <c r="P86" s="70">
        <f t="shared" si="6"/>
        <v>1.5299999999999999E-2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4.5010000000000003</v>
      </c>
      <c r="F87" s="111">
        <v>9.9529999999999994</v>
      </c>
      <c r="G87" s="107">
        <f t="shared" si="8"/>
        <v>14.454000000000001</v>
      </c>
      <c r="H87" s="108">
        <v>1472</v>
      </c>
      <c r="I87" s="109" t="s">
        <v>43</v>
      </c>
      <c r="J87" s="70">
        <f t="shared" si="9"/>
        <v>0.1472</v>
      </c>
      <c r="K87" s="108">
        <v>183</v>
      </c>
      <c r="L87" s="109" t="s">
        <v>43</v>
      </c>
      <c r="M87" s="70">
        <f t="shared" si="5"/>
        <v>1.83E-2</v>
      </c>
      <c r="N87" s="108">
        <v>167</v>
      </c>
      <c r="O87" s="109" t="s">
        <v>43</v>
      </c>
      <c r="P87" s="70">
        <f t="shared" si="6"/>
        <v>1.67E-2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4.6929999999999996</v>
      </c>
      <c r="F88" s="111">
        <v>9.7330000000000005</v>
      </c>
      <c r="G88" s="107">
        <f t="shared" si="8"/>
        <v>14.426</v>
      </c>
      <c r="H88" s="108">
        <v>1621</v>
      </c>
      <c r="I88" s="109" t="s">
        <v>43</v>
      </c>
      <c r="J88" s="70">
        <f t="shared" si="9"/>
        <v>0.16209999999999999</v>
      </c>
      <c r="K88" s="108">
        <v>198</v>
      </c>
      <c r="L88" s="109" t="s">
        <v>43</v>
      </c>
      <c r="M88" s="70">
        <f t="shared" si="5"/>
        <v>1.9800000000000002E-2</v>
      </c>
      <c r="N88" s="108">
        <v>182</v>
      </c>
      <c r="O88" s="109" t="s">
        <v>43</v>
      </c>
      <c r="P88" s="70">
        <f t="shared" si="6"/>
        <v>1.8200000000000001E-2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4.8769999999999998</v>
      </c>
      <c r="F89" s="111">
        <v>9.52</v>
      </c>
      <c r="G89" s="107">
        <f t="shared" si="8"/>
        <v>14.396999999999998</v>
      </c>
      <c r="H89" s="108">
        <v>1770</v>
      </c>
      <c r="I89" s="109" t="s">
        <v>43</v>
      </c>
      <c r="J89" s="70">
        <f t="shared" si="9"/>
        <v>0.17699999999999999</v>
      </c>
      <c r="K89" s="108">
        <v>213</v>
      </c>
      <c r="L89" s="109" t="s">
        <v>43</v>
      </c>
      <c r="M89" s="70">
        <f t="shared" si="5"/>
        <v>2.1299999999999999E-2</v>
      </c>
      <c r="N89" s="108">
        <v>196</v>
      </c>
      <c r="O89" s="109" t="s">
        <v>43</v>
      </c>
      <c r="P89" s="70">
        <f t="shared" si="6"/>
        <v>1.9599999999999999E-2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5.0529999999999999</v>
      </c>
      <c r="F90" s="111">
        <v>9.3140000000000001</v>
      </c>
      <c r="G90" s="107">
        <f t="shared" si="8"/>
        <v>14.367000000000001</v>
      </c>
      <c r="H90" s="108">
        <v>1919</v>
      </c>
      <c r="I90" s="109" t="s">
        <v>43</v>
      </c>
      <c r="J90" s="70">
        <f t="shared" si="9"/>
        <v>0.19190000000000002</v>
      </c>
      <c r="K90" s="108">
        <v>227</v>
      </c>
      <c r="L90" s="109" t="s">
        <v>43</v>
      </c>
      <c r="M90" s="70">
        <f t="shared" si="5"/>
        <v>2.2700000000000001E-2</v>
      </c>
      <c r="N90" s="108">
        <v>210</v>
      </c>
      <c r="O90" s="109" t="s">
        <v>43</v>
      </c>
      <c r="P90" s="70">
        <f t="shared" si="6"/>
        <v>2.0999999999999998E-2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5.2210000000000001</v>
      </c>
      <c r="F91" s="111">
        <v>9.1170000000000009</v>
      </c>
      <c r="G91" s="107">
        <f t="shared" si="8"/>
        <v>14.338000000000001</v>
      </c>
      <c r="H91" s="108">
        <v>2069</v>
      </c>
      <c r="I91" s="109" t="s">
        <v>43</v>
      </c>
      <c r="J91" s="70">
        <f t="shared" si="9"/>
        <v>0.2069</v>
      </c>
      <c r="K91" s="108">
        <v>242</v>
      </c>
      <c r="L91" s="109" t="s">
        <v>43</v>
      </c>
      <c r="M91" s="70">
        <f t="shared" si="5"/>
        <v>2.4199999999999999E-2</v>
      </c>
      <c r="N91" s="108">
        <v>224</v>
      </c>
      <c r="O91" s="109" t="s">
        <v>43</v>
      </c>
      <c r="P91" s="70">
        <f t="shared" si="6"/>
        <v>2.24E-2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5.3810000000000002</v>
      </c>
      <c r="F92" s="111">
        <v>8.9269999999999996</v>
      </c>
      <c r="G92" s="107">
        <f t="shared" si="8"/>
        <v>14.308</v>
      </c>
      <c r="H92" s="108">
        <v>2220</v>
      </c>
      <c r="I92" s="109" t="s">
        <v>43</v>
      </c>
      <c r="J92" s="70">
        <f t="shared" si="9"/>
        <v>0.22200000000000003</v>
      </c>
      <c r="K92" s="108">
        <v>255</v>
      </c>
      <c r="L92" s="109" t="s">
        <v>43</v>
      </c>
      <c r="M92" s="70">
        <f t="shared" si="5"/>
        <v>2.5500000000000002E-2</v>
      </c>
      <c r="N92" s="108">
        <v>238</v>
      </c>
      <c r="O92" s="109" t="s">
        <v>43</v>
      </c>
      <c r="P92" s="70">
        <f t="shared" si="6"/>
        <v>2.3799999999999998E-2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5.6840000000000002</v>
      </c>
      <c r="F93" s="111">
        <v>8.5719999999999992</v>
      </c>
      <c r="G93" s="107">
        <f t="shared" si="8"/>
        <v>14.256</v>
      </c>
      <c r="H93" s="108">
        <v>2522</v>
      </c>
      <c r="I93" s="109" t="s">
        <v>43</v>
      </c>
      <c r="J93" s="70">
        <f t="shared" si="9"/>
        <v>0.25219999999999998</v>
      </c>
      <c r="K93" s="108">
        <v>284</v>
      </c>
      <c r="L93" s="109" t="s">
        <v>43</v>
      </c>
      <c r="M93" s="70">
        <f t="shared" si="5"/>
        <v>2.8399999999999998E-2</v>
      </c>
      <c r="N93" s="108">
        <v>265</v>
      </c>
      <c r="O93" s="109" t="s">
        <v>43</v>
      </c>
      <c r="P93" s="70">
        <f t="shared" si="6"/>
        <v>2.6500000000000003E-2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5.9669999999999996</v>
      </c>
      <c r="F94" s="111">
        <v>8.2460000000000004</v>
      </c>
      <c r="G94" s="107">
        <f t="shared" si="8"/>
        <v>14.213000000000001</v>
      </c>
      <c r="H94" s="108">
        <v>2826</v>
      </c>
      <c r="I94" s="109" t="s">
        <v>43</v>
      </c>
      <c r="J94" s="70">
        <f t="shared" si="9"/>
        <v>0.28260000000000002</v>
      </c>
      <c r="K94" s="108">
        <v>311</v>
      </c>
      <c r="L94" s="109" t="s">
        <v>43</v>
      </c>
      <c r="M94" s="70">
        <f t="shared" si="5"/>
        <v>3.1099999999999999E-2</v>
      </c>
      <c r="N94" s="108">
        <v>292</v>
      </c>
      <c r="O94" s="109" t="s">
        <v>43</v>
      </c>
      <c r="P94" s="70">
        <f t="shared" si="6"/>
        <v>2.9199999999999997E-2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6.2350000000000003</v>
      </c>
      <c r="F95" s="111">
        <v>7.9459999999999997</v>
      </c>
      <c r="G95" s="107">
        <f t="shared" si="8"/>
        <v>14.181000000000001</v>
      </c>
      <c r="H95" s="108">
        <v>3130</v>
      </c>
      <c r="I95" s="109" t="s">
        <v>43</v>
      </c>
      <c r="J95" s="70">
        <f t="shared" si="9"/>
        <v>0.313</v>
      </c>
      <c r="K95" s="108">
        <v>338</v>
      </c>
      <c r="L95" s="109" t="s">
        <v>43</v>
      </c>
      <c r="M95" s="70">
        <f t="shared" si="5"/>
        <v>3.3800000000000004E-2</v>
      </c>
      <c r="N95" s="108">
        <v>318</v>
      </c>
      <c r="O95" s="109" t="s">
        <v>43</v>
      </c>
      <c r="P95" s="70">
        <f t="shared" si="6"/>
        <v>3.1800000000000002E-2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6.4889999999999999</v>
      </c>
      <c r="F96" s="111">
        <v>7.6710000000000003</v>
      </c>
      <c r="G96" s="107">
        <f t="shared" si="8"/>
        <v>14.16</v>
      </c>
      <c r="H96" s="108">
        <v>3436</v>
      </c>
      <c r="I96" s="109" t="s">
        <v>43</v>
      </c>
      <c r="J96" s="70">
        <f t="shared" si="9"/>
        <v>0.34360000000000002</v>
      </c>
      <c r="K96" s="108">
        <v>363</v>
      </c>
      <c r="L96" s="109" t="s">
        <v>43</v>
      </c>
      <c r="M96" s="70">
        <f t="shared" si="5"/>
        <v>3.6299999999999999E-2</v>
      </c>
      <c r="N96" s="108">
        <v>344</v>
      </c>
      <c r="O96" s="109" t="s">
        <v>43</v>
      </c>
      <c r="P96" s="70">
        <f t="shared" si="6"/>
        <v>3.44E-2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6.73</v>
      </c>
      <c r="F97" s="111">
        <v>7.4169999999999998</v>
      </c>
      <c r="G97" s="107">
        <f t="shared" si="8"/>
        <v>14.147</v>
      </c>
      <c r="H97" s="108">
        <v>3742</v>
      </c>
      <c r="I97" s="109" t="s">
        <v>43</v>
      </c>
      <c r="J97" s="70">
        <f t="shared" si="9"/>
        <v>0.37419999999999998</v>
      </c>
      <c r="K97" s="108">
        <v>388</v>
      </c>
      <c r="L97" s="109" t="s">
        <v>43</v>
      </c>
      <c r="M97" s="70">
        <f t="shared" si="5"/>
        <v>3.8800000000000001E-2</v>
      </c>
      <c r="N97" s="108">
        <v>370</v>
      </c>
      <c r="O97" s="109" t="s">
        <v>43</v>
      </c>
      <c r="P97" s="70">
        <f t="shared" si="6"/>
        <v>3.6999999999999998E-2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6.9589999999999996</v>
      </c>
      <c r="F98" s="111">
        <v>7.181</v>
      </c>
      <c r="G98" s="107">
        <f t="shared" si="8"/>
        <v>14.14</v>
      </c>
      <c r="H98" s="108">
        <v>4049</v>
      </c>
      <c r="I98" s="109" t="s">
        <v>43</v>
      </c>
      <c r="J98" s="70">
        <f t="shared" si="9"/>
        <v>0.40490000000000004</v>
      </c>
      <c r="K98" s="108">
        <v>411</v>
      </c>
      <c r="L98" s="109" t="s">
        <v>43</v>
      </c>
      <c r="M98" s="70">
        <f t="shared" si="5"/>
        <v>4.1099999999999998E-2</v>
      </c>
      <c r="N98" s="108">
        <v>396</v>
      </c>
      <c r="O98" s="109" t="s">
        <v>43</v>
      </c>
      <c r="P98" s="70">
        <f t="shared" si="6"/>
        <v>3.9600000000000003E-2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7.1769999999999996</v>
      </c>
      <c r="F99" s="111">
        <v>6.9630000000000001</v>
      </c>
      <c r="G99" s="107">
        <f t="shared" si="8"/>
        <v>14.14</v>
      </c>
      <c r="H99" s="108">
        <v>4356</v>
      </c>
      <c r="I99" s="109" t="s">
        <v>43</v>
      </c>
      <c r="J99" s="70">
        <f t="shared" si="9"/>
        <v>0.43559999999999999</v>
      </c>
      <c r="K99" s="108">
        <v>434</v>
      </c>
      <c r="L99" s="109" t="s">
        <v>43</v>
      </c>
      <c r="M99" s="70">
        <f t="shared" si="5"/>
        <v>4.3400000000000001E-2</v>
      </c>
      <c r="N99" s="108">
        <v>421</v>
      </c>
      <c r="O99" s="109" t="s">
        <v>43</v>
      </c>
      <c r="P99" s="70">
        <f t="shared" si="6"/>
        <v>4.2099999999999999E-2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7.3849999999999998</v>
      </c>
      <c r="F100" s="111">
        <v>6.7590000000000003</v>
      </c>
      <c r="G100" s="107">
        <f t="shared" si="8"/>
        <v>14.144</v>
      </c>
      <c r="H100" s="108">
        <v>4663</v>
      </c>
      <c r="I100" s="109" t="s">
        <v>43</v>
      </c>
      <c r="J100" s="70">
        <f t="shared" si="9"/>
        <v>0.46630000000000005</v>
      </c>
      <c r="K100" s="108">
        <v>457</v>
      </c>
      <c r="L100" s="109" t="s">
        <v>43</v>
      </c>
      <c r="M100" s="70">
        <f t="shared" si="5"/>
        <v>4.5700000000000005E-2</v>
      </c>
      <c r="N100" s="108">
        <v>445</v>
      </c>
      <c r="O100" s="109" t="s">
        <v>43</v>
      </c>
      <c r="P100" s="70">
        <f t="shared" si="6"/>
        <v>4.4499999999999998E-2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7.585</v>
      </c>
      <c r="F101" s="111">
        <v>6.569</v>
      </c>
      <c r="G101" s="107">
        <f t="shared" si="8"/>
        <v>14.154</v>
      </c>
      <c r="H101" s="108">
        <v>4970</v>
      </c>
      <c r="I101" s="109" t="s">
        <v>43</v>
      </c>
      <c r="J101" s="70">
        <f t="shared" si="9"/>
        <v>0.497</v>
      </c>
      <c r="K101" s="108">
        <v>479</v>
      </c>
      <c r="L101" s="109" t="s">
        <v>43</v>
      </c>
      <c r="M101" s="70">
        <f t="shared" si="5"/>
        <v>4.7899999999999998E-2</v>
      </c>
      <c r="N101" s="108">
        <v>470</v>
      </c>
      <c r="O101" s="109" t="s">
        <v>43</v>
      </c>
      <c r="P101" s="70">
        <f t="shared" si="6"/>
        <v>4.7E-2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7.7779999999999996</v>
      </c>
      <c r="F102" s="111">
        <v>6.3920000000000003</v>
      </c>
      <c r="G102" s="107">
        <f t="shared" si="8"/>
        <v>14.17</v>
      </c>
      <c r="H102" s="108">
        <v>5277</v>
      </c>
      <c r="I102" s="109" t="s">
        <v>43</v>
      </c>
      <c r="J102" s="70">
        <f t="shared" si="9"/>
        <v>0.52770000000000006</v>
      </c>
      <c r="K102" s="108">
        <v>500</v>
      </c>
      <c r="L102" s="109" t="s">
        <v>43</v>
      </c>
      <c r="M102" s="70">
        <f t="shared" si="5"/>
        <v>0.05</v>
      </c>
      <c r="N102" s="108">
        <v>494</v>
      </c>
      <c r="O102" s="109" t="s">
        <v>43</v>
      </c>
      <c r="P102" s="70">
        <f t="shared" si="6"/>
        <v>4.9399999999999999E-2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7.9660000000000002</v>
      </c>
      <c r="F103" s="111">
        <v>6.2249999999999996</v>
      </c>
      <c r="G103" s="107">
        <f t="shared" si="8"/>
        <v>14.190999999999999</v>
      </c>
      <c r="H103" s="108">
        <v>5584</v>
      </c>
      <c r="I103" s="109" t="s">
        <v>43</v>
      </c>
      <c r="J103" s="70">
        <f t="shared" si="9"/>
        <v>0.55840000000000001</v>
      </c>
      <c r="K103" s="108">
        <v>520</v>
      </c>
      <c r="L103" s="109" t="s">
        <v>43</v>
      </c>
      <c r="M103" s="70">
        <f t="shared" si="5"/>
        <v>5.2000000000000005E-2</v>
      </c>
      <c r="N103" s="108">
        <v>518</v>
      </c>
      <c r="O103" s="109" t="s">
        <v>43</v>
      </c>
      <c r="P103" s="70">
        <f t="shared" si="6"/>
        <v>5.1799999999999999E-2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8.327</v>
      </c>
      <c r="F104" s="111">
        <v>5.92</v>
      </c>
      <c r="G104" s="107">
        <f t="shared" si="8"/>
        <v>14.247</v>
      </c>
      <c r="H104" s="108">
        <v>6197</v>
      </c>
      <c r="I104" s="109" t="s">
        <v>43</v>
      </c>
      <c r="J104" s="70">
        <f t="shared" si="9"/>
        <v>0.61970000000000003</v>
      </c>
      <c r="K104" s="108">
        <v>563</v>
      </c>
      <c r="L104" s="109" t="s">
        <v>43</v>
      </c>
      <c r="M104" s="70">
        <f t="shared" si="5"/>
        <v>5.6299999999999996E-2</v>
      </c>
      <c r="N104" s="108">
        <v>564</v>
      </c>
      <c r="O104" s="109" t="s">
        <v>43</v>
      </c>
      <c r="P104" s="70">
        <f t="shared" si="6"/>
        <v>5.6399999999999992E-2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8.7650000000000006</v>
      </c>
      <c r="F105" s="111">
        <v>5.5860000000000003</v>
      </c>
      <c r="G105" s="107">
        <f t="shared" si="8"/>
        <v>14.351000000000001</v>
      </c>
      <c r="H105" s="108">
        <v>6959</v>
      </c>
      <c r="I105" s="109" t="s">
        <v>43</v>
      </c>
      <c r="J105" s="70">
        <f t="shared" si="9"/>
        <v>0.69589999999999996</v>
      </c>
      <c r="K105" s="108">
        <v>615</v>
      </c>
      <c r="L105" s="109" t="s">
        <v>43</v>
      </c>
      <c r="M105" s="70">
        <f t="shared" si="5"/>
        <v>6.1499999999999999E-2</v>
      </c>
      <c r="N105" s="108">
        <v>621</v>
      </c>
      <c r="O105" s="109" t="s">
        <v>43</v>
      </c>
      <c r="P105" s="70">
        <f t="shared" si="6"/>
        <v>6.2100000000000002E-2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9.1920000000000002</v>
      </c>
      <c r="F106" s="111">
        <v>5.2930000000000001</v>
      </c>
      <c r="G106" s="107">
        <f t="shared" si="8"/>
        <v>14.484999999999999</v>
      </c>
      <c r="H106" s="108">
        <v>7715</v>
      </c>
      <c r="I106" s="109" t="s">
        <v>43</v>
      </c>
      <c r="J106" s="70">
        <f t="shared" si="9"/>
        <v>0.77149999999999996</v>
      </c>
      <c r="K106" s="108">
        <v>664</v>
      </c>
      <c r="L106" s="109" t="s">
        <v>43</v>
      </c>
      <c r="M106" s="70">
        <f t="shared" si="5"/>
        <v>6.6400000000000001E-2</v>
      </c>
      <c r="N106" s="108">
        <v>675</v>
      </c>
      <c r="O106" s="109" t="s">
        <v>43</v>
      </c>
      <c r="P106" s="70">
        <f t="shared" si="6"/>
        <v>6.7500000000000004E-2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9.6120000000000001</v>
      </c>
      <c r="F107" s="111">
        <v>5.0339999999999998</v>
      </c>
      <c r="G107" s="107">
        <f t="shared" si="8"/>
        <v>14.646000000000001</v>
      </c>
      <c r="H107" s="108">
        <v>8465</v>
      </c>
      <c r="I107" s="109" t="s">
        <v>43</v>
      </c>
      <c r="J107" s="71">
        <f t="shared" si="9"/>
        <v>0.84650000000000003</v>
      </c>
      <c r="K107" s="108">
        <v>709</v>
      </c>
      <c r="L107" s="109" t="s">
        <v>43</v>
      </c>
      <c r="M107" s="70">
        <f t="shared" si="5"/>
        <v>7.0899999999999991E-2</v>
      </c>
      <c r="N107" s="108">
        <v>728</v>
      </c>
      <c r="O107" s="109" t="s">
        <v>43</v>
      </c>
      <c r="P107" s="70">
        <f t="shared" si="6"/>
        <v>7.2800000000000004E-2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10.02</v>
      </c>
      <c r="F108" s="111">
        <v>4.8029999999999999</v>
      </c>
      <c r="G108" s="107">
        <f t="shared" si="8"/>
        <v>14.823</v>
      </c>
      <c r="H108" s="108">
        <v>9206</v>
      </c>
      <c r="I108" s="109" t="s">
        <v>43</v>
      </c>
      <c r="J108" s="71">
        <f t="shared" si="9"/>
        <v>0.92059999999999997</v>
      </c>
      <c r="K108" s="108">
        <v>752</v>
      </c>
      <c r="L108" s="109" t="s">
        <v>43</v>
      </c>
      <c r="M108" s="70">
        <f t="shared" si="5"/>
        <v>7.5200000000000003E-2</v>
      </c>
      <c r="N108" s="108">
        <v>779</v>
      </c>
      <c r="O108" s="109" t="s">
        <v>43</v>
      </c>
      <c r="P108" s="70">
        <f t="shared" si="6"/>
        <v>7.7899999999999997E-2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10.43</v>
      </c>
      <c r="F109" s="111">
        <v>4.5949999999999998</v>
      </c>
      <c r="G109" s="107">
        <f t="shared" si="8"/>
        <v>15.024999999999999</v>
      </c>
      <c r="H109" s="108">
        <v>9939</v>
      </c>
      <c r="I109" s="109" t="s">
        <v>43</v>
      </c>
      <c r="J109" s="71">
        <f t="shared" si="9"/>
        <v>0.99390000000000001</v>
      </c>
      <c r="K109" s="108">
        <v>792</v>
      </c>
      <c r="L109" s="109" t="s">
        <v>43</v>
      </c>
      <c r="M109" s="70">
        <f t="shared" si="5"/>
        <v>7.9200000000000007E-2</v>
      </c>
      <c r="N109" s="108">
        <v>828</v>
      </c>
      <c r="O109" s="109" t="s">
        <v>43</v>
      </c>
      <c r="P109" s="70">
        <f t="shared" si="6"/>
        <v>8.2799999999999999E-2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10.82</v>
      </c>
      <c r="F110" s="111">
        <v>4.4080000000000004</v>
      </c>
      <c r="G110" s="107">
        <f t="shared" si="8"/>
        <v>15.228000000000002</v>
      </c>
      <c r="H110" s="108">
        <v>1.07</v>
      </c>
      <c r="I110" s="118" t="s">
        <v>45</v>
      </c>
      <c r="J110" s="71">
        <f t="shared" ref="J110:J170" si="11">H110</f>
        <v>1.07</v>
      </c>
      <c r="K110" s="108">
        <v>829</v>
      </c>
      <c r="L110" s="109" t="s">
        <v>43</v>
      </c>
      <c r="M110" s="70">
        <f t="shared" si="5"/>
        <v>8.2900000000000001E-2</v>
      </c>
      <c r="N110" s="108">
        <v>875</v>
      </c>
      <c r="O110" s="109" t="s">
        <v>43</v>
      </c>
      <c r="P110" s="70">
        <f t="shared" si="6"/>
        <v>8.7499999999999994E-2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11.21</v>
      </c>
      <c r="F111" s="111">
        <v>4.2380000000000004</v>
      </c>
      <c r="G111" s="107">
        <f t="shared" si="8"/>
        <v>15.448</v>
      </c>
      <c r="H111" s="108">
        <v>1.1399999999999999</v>
      </c>
      <c r="I111" s="109" t="s">
        <v>45</v>
      </c>
      <c r="J111" s="71">
        <f t="shared" si="11"/>
        <v>1.1399999999999999</v>
      </c>
      <c r="K111" s="108">
        <v>865</v>
      </c>
      <c r="L111" s="109" t="s">
        <v>43</v>
      </c>
      <c r="M111" s="70">
        <f t="shared" si="5"/>
        <v>8.6499999999999994E-2</v>
      </c>
      <c r="N111" s="108">
        <v>921</v>
      </c>
      <c r="O111" s="109" t="s">
        <v>43</v>
      </c>
      <c r="P111" s="70">
        <f t="shared" si="6"/>
        <v>9.2100000000000001E-2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11.59</v>
      </c>
      <c r="F112" s="111">
        <v>4.0819999999999999</v>
      </c>
      <c r="G112" s="107">
        <f t="shared" si="8"/>
        <v>15.672000000000001</v>
      </c>
      <c r="H112" s="108">
        <v>1.21</v>
      </c>
      <c r="I112" s="109" t="s">
        <v>45</v>
      </c>
      <c r="J112" s="71">
        <f t="shared" si="11"/>
        <v>1.21</v>
      </c>
      <c r="K112" s="108">
        <v>898</v>
      </c>
      <c r="L112" s="109" t="s">
        <v>43</v>
      </c>
      <c r="M112" s="70">
        <f t="shared" si="5"/>
        <v>8.9800000000000005E-2</v>
      </c>
      <c r="N112" s="108">
        <v>964</v>
      </c>
      <c r="O112" s="109" t="s">
        <v>43</v>
      </c>
      <c r="P112" s="70">
        <f t="shared" si="6"/>
        <v>9.64E-2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12.31</v>
      </c>
      <c r="F113" s="111">
        <v>3.8069999999999999</v>
      </c>
      <c r="G113" s="107">
        <f t="shared" si="8"/>
        <v>16.117000000000001</v>
      </c>
      <c r="H113" s="108">
        <v>1.35</v>
      </c>
      <c r="I113" s="109" t="s">
        <v>45</v>
      </c>
      <c r="J113" s="71">
        <f t="shared" si="11"/>
        <v>1.35</v>
      </c>
      <c r="K113" s="108">
        <v>970</v>
      </c>
      <c r="L113" s="109" t="s">
        <v>43</v>
      </c>
      <c r="M113" s="70">
        <f t="shared" si="5"/>
        <v>9.7000000000000003E-2</v>
      </c>
      <c r="N113" s="108">
        <v>1048</v>
      </c>
      <c r="O113" s="109" t="s">
        <v>43</v>
      </c>
      <c r="P113" s="70">
        <f t="shared" si="6"/>
        <v>0.1048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13.01</v>
      </c>
      <c r="F114" s="111">
        <v>3.5720000000000001</v>
      </c>
      <c r="G114" s="107">
        <f t="shared" si="8"/>
        <v>16.582000000000001</v>
      </c>
      <c r="H114" s="108">
        <v>1.48</v>
      </c>
      <c r="I114" s="109" t="s">
        <v>45</v>
      </c>
      <c r="J114" s="71">
        <f t="shared" si="11"/>
        <v>1.48</v>
      </c>
      <c r="K114" s="108">
        <v>1034</v>
      </c>
      <c r="L114" s="109" t="s">
        <v>43</v>
      </c>
      <c r="M114" s="70">
        <f t="shared" si="5"/>
        <v>0.10340000000000001</v>
      </c>
      <c r="N114" s="108">
        <v>1125</v>
      </c>
      <c r="O114" s="109" t="s">
        <v>43</v>
      </c>
      <c r="P114" s="70">
        <f t="shared" si="6"/>
        <v>0.1125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13.67</v>
      </c>
      <c r="F115" s="111">
        <v>3.3679999999999999</v>
      </c>
      <c r="G115" s="107">
        <f t="shared" si="8"/>
        <v>17.038</v>
      </c>
      <c r="H115" s="108">
        <v>1.61</v>
      </c>
      <c r="I115" s="109" t="s">
        <v>45</v>
      </c>
      <c r="J115" s="71">
        <f t="shared" si="11"/>
        <v>1.61</v>
      </c>
      <c r="K115" s="108">
        <v>1092</v>
      </c>
      <c r="L115" s="109" t="s">
        <v>43</v>
      </c>
      <c r="M115" s="70">
        <f t="shared" si="5"/>
        <v>0.10920000000000001</v>
      </c>
      <c r="N115" s="108">
        <v>1198</v>
      </c>
      <c r="O115" s="109" t="s">
        <v>43</v>
      </c>
      <c r="P115" s="70">
        <f t="shared" si="6"/>
        <v>0.11979999999999999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14.31</v>
      </c>
      <c r="F116" s="111">
        <v>3.1890000000000001</v>
      </c>
      <c r="G116" s="107">
        <f t="shared" si="8"/>
        <v>17.499000000000002</v>
      </c>
      <c r="H116" s="108">
        <v>1.74</v>
      </c>
      <c r="I116" s="109" t="s">
        <v>45</v>
      </c>
      <c r="J116" s="71">
        <f t="shared" si="11"/>
        <v>1.74</v>
      </c>
      <c r="K116" s="108">
        <v>1145</v>
      </c>
      <c r="L116" s="109" t="s">
        <v>43</v>
      </c>
      <c r="M116" s="70">
        <f t="shared" si="5"/>
        <v>0.1145</v>
      </c>
      <c r="N116" s="108">
        <v>1266</v>
      </c>
      <c r="O116" s="109" t="s">
        <v>43</v>
      </c>
      <c r="P116" s="70">
        <f t="shared" si="6"/>
        <v>0.12659999999999999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14.94</v>
      </c>
      <c r="F117" s="111">
        <v>3.0310000000000001</v>
      </c>
      <c r="G117" s="107">
        <f t="shared" si="8"/>
        <v>17.971</v>
      </c>
      <c r="H117" s="108">
        <v>1.86</v>
      </c>
      <c r="I117" s="109" t="s">
        <v>45</v>
      </c>
      <c r="J117" s="71">
        <f t="shared" si="11"/>
        <v>1.86</v>
      </c>
      <c r="K117" s="108">
        <v>1193</v>
      </c>
      <c r="L117" s="109" t="s">
        <v>43</v>
      </c>
      <c r="M117" s="70">
        <f t="shared" si="5"/>
        <v>0.1193</v>
      </c>
      <c r="N117" s="108">
        <v>1330</v>
      </c>
      <c r="O117" s="109" t="s">
        <v>43</v>
      </c>
      <c r="P117" s="70">
        <f t="shared" si="6"/>
        <v>0.13300000000000001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15.54</v>
      </c>
      <c r="F118" s="111">
        <v>2.8889999999999998</v>
      </c>
      <c r="G118" s="107">
        <f t="shared" si="8"/>
        <v>18.428999999999998</v>
      </c>
      <c r="H118" s="108">
        <v>1.98</v>
      </c>
      <c r="I118" s="109" t="s">
        <v>45</v>
      </c>
      <c r="J118" s="71">
        <f t="shared" si="11"/>
        <v>1.98</v>
      </c>
      <c r="K118" s="108">
        <v>1237</v>
      </c>
      <c r="L118" s="109" t="s">
        <v>43</v>
      </c>
      <c r="M118" s="70">
        <f t="shared" si="5"/>
        <v>0.1237</v>
      </c>
      <c r="N118" s="108">
        <v>1391</v>
      </c>
      <c r="O118" s="109" t="s">
        <v>43</v>
      </c>
      <c r="P118" s="70">
        <f t="shared" si="6"/>
        <v>0.1391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16.73</v>
      </c>
      <c r="F119" s="111">
        <v>2.6480000000000001</v>
      </c>
      <c r="G119" s="107">
        <f t="shared" si="8"/>
        <v>19.378</v>
      </c>
      <c r="H119" s="108">
        <v>2.2200000000000002</v>
      </c>
      <c r="I119" s="109" t="s">
        <v>45</v>
      </c>
      <c r="J119" s="71">
        <f t="shared" si="11"/>
        <v>2.2200000000000002</v>
      </c>
      <c r="K119" s="108">
        <v>1336</v>
      </c>
      <c r="L119" s="109" t="s">
        <v>43</v>
      </c>
      <c r="M119" s="70">
        <f t="shared" si="5"/>
        <v>0.1336</v>
      </c>
      <c r="N119" s="108">
        <v>1501</v>
      </c>
      <c r="O119" s="109" t="s">
        <v>43</v>
      </c>
      <c r="P119" s="70">
        <f t="shared" si="6"/>
        <v>0.15009999999999998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17.89</v>
      </c>
      <c r="F120" s="111">
        <v>2.448</v>
      </c>
      <c r="G120" s="107">
        <f t="shared" si="8"/>
        <v>20.338000000000001</v>
      </c>
      <c r="H120" s="108">
        <v>2.44</v>
      </c>
      <c r="I120" s="109" t="s">
        <v>45</v>
      </c>
      <c r="J120" s="71">
        <f t="shared" si="11"/>
        <v>2.44</v>
      </c>
      <c r="K120" s="108">
        <v>1420</v>
      </c>
      <c r="L120" s="109" t="s">
        <v>43</v>
      </c>
      <c r="M120" s="70">
        <f t="shared" si="5"/>
        <v>0.14199999999999999</v>
      </c>
      <c r="N120" s="108">
        <v>1600</v>
      </c>
      <c r="O120" s="109" t="s">
        <v>43</v>
      </c>
      <c r="P120" s="70">
        <f t="shared" si="6"/>
        <v>0.16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19.03</v>
      </c>
      <c r="F121" s="111">
        <v>2.2789999999999999</v>
      </c>
      <c r="G121" s="107">
        <f t="shared" si="8"/>
        <v>21.309000000000001</v>
      </c>
      <c r="H121" s="108">
        <v>2.65</v>
      </c>
      <c r="I121" s="109" t="s">
        <v>45</v>
      </c>
      <c r="J121" s="71">
        <f t="shared" si="11"/>
        <v>2.65</v>
      </c>
      <c r="K121" s="108">
        <v>1493</v>
      </c>
      <c r="L121" s="109" t="s">
        <v>43</v>
      </c>
      <c r="M121" s="70">
        <f t="shared" si="5"/>
        <v>0.14930000000000002</v>
      </c>
      <c r="N121" s="108">
        <v>1689</v>
      </c>
      <c r="O121" s="109" t="s">
        <v>43</v>
      </c>
      <c r="P121" s="70">
        <f t="shared" si="6"/>
        <v>0.16889999999999999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20.16</v>
      </c>
      <c r="F122" s="111">
        <v>2.1349999999999998</v>
      </c>
      <c r="G122" s="107">
        <f t="shared" si="8"/>
        <v>22.295000000000002</v>
      </c>
      <c r="H122" s="108">
        <v>2.85</v>
      </c>
      <c r="I122" s="109" t="s">
        <v>45</v>
      </c>
      <c r="J122" s="71">
        <f t="shared" si="11"/>
        <v>2.85</v>
      </c>
      <c r="K122" s="108">
        <v>1556</v>
      </c>
      <c r="L122" s="109" t="s">
        <v>43</v>
      </c>
      <c r="M122" s="70">
        <f t="shared" si="5"/>
        <v>0.15560000000000002</v>
      </c>
      <c r="N122" s="108">
        <v>1770</v>
      </c>
      <c r="O122" s="109" t="s">
        <v>43</v>
      </c>
      <c r="P122" s="70">
        <f t="shared" si="6"/>
        <v>0.17699999999999999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21.29</v>
      </c>
      <c r="F123" s="111">
        <v>2.0099999999999998</v>
      </c>
      <c r="G123" s="107">
        <f t="shared" si="8"/>
        <v>23.299999999999997</v>
      </c>
      <c r="H123" s="108">
        <v>3.05</v>
      </c>
      <c r="I123" s="109" t="s">
        <v>45</v>
      </c>
      <c r="J123" s="71">
        <f t="shared" si="11"/>
        <v>3.05</v>
      </c>
      <c r="K123" s="108">
        <v>1612</v>
      </c>
      <c r="L123" s="109" t="s">
        <v>43</v>
      </c>
      <c r="M123" s="70">
        <f t="shared" si="5"/>
        <v>0.16120000000000001</v>
      </c>
      <c r="N123" s="108">
        <v>1843</v>
      </c>
      <c r="O123" s="109" t="s">
        <v>43</v>
      </c>
      <c r="P123" s="70">
        <f t="shared" si="6"/>
        <v>0.18429999999999999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22.42</v>
      </c>
      <c r="F124" s="111">
        <v>1.901</v>
      </c>
      <c r="G124" s="107">
        <f t="shared" si="8"/>
        <v>24.321000000000002</v>
      </c>
      <c r="H124" s="108">
        <v>3.23</v>
      </c>
      <c r="I124" s="109" t="s">
        <v>45</v>
      </c>
      <c r="J124" s="71">
        <f t="shared" si="11"/>
        <v>3.23</v>
      </c>
      <c r="K124" s="108">
        <v>1662</v>
      </c>
      <c r="L124" s="109" t="s">
        <v>43</v>
      </c>
      <c r="M124" s="70">
        <f t="shared" si="5"/>
        <v>0.16619999999999999</v>
      </c>
      <c r="N124" s="108">
        <v>1910</v>
      </c>
      <c r="O124" s="109" t="s">
        <v>43</v>
      </c>
      <c r="P124" s="70">
        <f t="shared" si="6"/>
        <v>0.191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23.53</v>
      </c>
      <c r="F125" s="111">
        <v>1.804</v>
      </c>
      <c r="G125" s="107">
        <f t="shared" si="8"/>
        <v>25.334</v>
      </c>
      <c r="H125" s="108">
        <v>3.41</v>
      </c>
      <c r="I125" s="109" t="s">
        <v>45</v>
      </c>
      <c r="J125" s="71">
        <f t="shared" si="11"/>
        <v>3.41</v>
      </c>
      <c r="K125" s="108">
        <v>1706</v>
      </c>
      <c r="L125" s="109" t="s">
        <v>43</v>
      </c>
      <c r="M125" s="70">
        <f t="shared" si="5"/>
        <v>0.1706</v>
      </c>
      <c r="N125" s="108">
        <v>1971</v>
      </c>
      <c r="O125" s="109" t="s">
        <v>43</v>
      </c>
      <c r="P125" s="70">
        <f t="shared" si="6"/>
        <v>0.1971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24.65</v>
      </c>
      <c r="F126" s="111">
        <v>1.7170000000000001</v>
      </c>
      <c r="G126" s="107">
        <f t="shared" si="8"/>
        <v>26.366999999999997</v>
      </c>
      <c r="H126" s="72">
        <v>3.58</v>
      </c>
      <c r="I126" s="74" t="s">
        <v>45</v>
      </c>
      <c r="J126" s="71">
        <f t="shared" si="11"/>
        <v>3.58</v>
      </c>
      <c r="K126" s="72">
        <v>1746</v>
      </c>
      <c r="L126" s="74" t="s">
        <v>43</v>
      </c>
      <c r="M126" s="70">
        <f t="shared" si="5"/>
        <v>0.17460000000000001</v>
      </c>
      <c r="N126" s="72">
        <v>2027</v>
      </c>
      <c r="O126" s="74" t="s">
        <v>43</v>
      </c>
      <c r="P126" s="70">
        <f t="shared" si="6"/>
        <v>0.20270000000000002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25.75</v>
      </c>
      <c r="F127" s="111">
        <v>1.64</v>
      </c>
      <c r="G127" s="107">
        <f t="shared" si="8"/>
        <v>27.39</v>
      </c>
      <c r="H127" s="72">
        <v>3.74</v>
      </c>
      <c r="I127" s="74" t="s">
        <v>45</v>
      </c>
      <c r="J127" s="71">
        <f t="shared" si="11"/>
        <v>3.74</v>
      </c>
      <c r="K127" s="72">
        <v>1783</v>
      </c>
      <c r="L127" s="74" t="s">
        <v>43</v>
      </c>
      <c r="M127" s="70">
        <f t="shared" si="5"/>
        <v>0.17829999999999999</v>
      </c>
      <c r="N127" s="72">
        <v>2078</v>
      </c>
      <c r="O127" s="74" t="s">
        <v>43</v>
      </c>
      <c r="P127" s="70">
        <f t="shared" si="6"/>
        <v>0.20779999999999998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26.85</v>
      </c>
      <c r="F128" s="111">
        <v>1.57</v>
      </c>
      <c r="G128" s="107">
        <f t="shared" si="8"/>
        <v>28.42</v>
      </c>
      <c r="H128" s="108">
        <v>3.9</v>
      </c>
      <c r="I128" s="109" t="s">
        <v>45</v>
      </c>
      <c r="J128" s="71">
        <f t="shared" si="11"/>
        <v>3.9</v>
      </c>
      <c r="K128" s="72">
        <v>1815</v>
      </c>
      <c r="L128" s="74" t="s">
        <v>43</v>
      </c>
      <c r="M128" s="70">
        <f t="shared" si="5"/>
        <v>0.18149999999999999</v>
      </c>
      <c r="N128" s="72">
        <v>2126</v>
      </c>
      <c r="O128" s="74" t="s">
        <v>43</v>
      </c>
      <c r="P128" s="70">
        <f t="shared" si="6"/>
        <v>0.21259999999999998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27.93</v>
      </c>
      <c r="F129" s="111">
        <v>1.506</v>
      </c>
      <c r="G129" s="107">
        <f t="shared" si="8"/>
        <v>29.436</v>
      </c>
      <c r="H129" s="108">
        <v>4.0599999999999996</v>
      </c>
      <c r="I129" s="109" t="s">
        <v>45</v>
      </c>
      <c r="J129" s="71">
        <f t="shared" si="11"/>
        <v>4.0599999999999996</v>
      </c>
      <c r="K129" s="72">
        <v>1846</v>
      </c>
      <c r="L129" s="74" t="s">
        <v>43</v>
      </c>
      <c r="M129" s="70">
        <f t="shared" si="5"/>
        <v>0.18460000000000001</v>
      </c>
      <c r="N129" s="72">
        <v>2170</v>
      </c>
      <c r="O129" s="74" t="s">
        <v>43</v>
      </c>
      <c r="P129" s="70">
        <f t="shared" si="6"/>
        <v>0.217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30.06</v>
      </c>
      <c r="F130" s="111">
        <v>1.3939999999999999</v>
      </c>
      <c r="G130" s="107">
        <f t="shared" si="8"/>
        <v>31.453999999999997</v>
      </c>
      <c r="H130" s="108">
        <v>4.3499999999999996</v>
      </c>
      <c r="I130" s="109" t="s">
        <v>45</v>
      </c>
      <c r="J130" s="71">
        <f t="shared" si="11"/>
        <v>4.3499999999999996</v>
      </c>
      <c r="K130" s="72">
        <v>1920</v>
      </c>
      <c r="L130" s="74" t="s">
        <v>43</v>
      </c>
      <c r="M130" s="70">
        <f t="shared" si="5"/>
        <v>0.192</v>
      </c>
      <c r="N130" s="72">
        <v>2250</v>
      </c>
      <c r="O130" s="74" t="s">
        <v>43</v>
      </c>
      <c r="P130" s="70">
        <f t="shared" si="6"/>
        <v>0.22500000000000001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32.64</v>
      </c>
      <c r="F131" s="111">
        <v>1.278</v>
      </c>
      <c r="G131" s="107">
        <f t="shared" si="8"/>
        <v>33.917999999999999</v>
      </c>
      <c r="H131" s="108">
        <v>4.68</v>
      </c>
      <c r="I131" s="109" t="s">
        <v>45</v>
      </c>
      <c r="J131" s="71">
        <f t="shared" si="11"/>
        <v>4.68</v>
      </c>
      <c r="K131" s="72">
        <v>2010</v>
      </c>
      <c r="L131" s="74" t="s">
        <v>43</v>
      </c>
      <c r="M131" s="70">
        <f t="shared" si="5"/>
        <v>0.20099999999999998</v>
      </c>
      <c r="N131" s="72">
        <v>2336</v>
      </c>
      <c r="O131" s="74" t="s">
        <v>43</v>
      </c>
      <c r="P131" s="70">
        <f t="shared" si="6"/>
        <v>0.23359999999999997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35.1</v>
      </c>
      <c r="F132" s="111">
        <v>1.1819999999999999</v>
      </c>
      <c r="G132" s="107">
        <f t="shared" si="8"/>
        <v>36.282000000000004</v>
      </c>
      <c r="H132" s="108">
        <v>5</v>
      </c>
      <c r="I132" s="109" t="s">
        <v>45</v>
      </c>
      <c r="J132" s="71">
        <f t="shared" si="11"/>
        <v>5</v>
      </c>
      <c r="K132" s="72">
        <v>2083</v>
      </c>
      <c r="L132" s="74" t="s">
        <v>43</v>
      </c>
      <c r="M132" s="70">
        <f t="shared" si="5"/>
        <v>0.20830000000000001</v>
      </c>
      <c r="N132" s="72">
        <v>2409</v>
      </c>
      <c r="O132" s="74" t="s">
        <v>43</v>
      </c>
      <c r="P132" s="70">
        <f t="shared" si="6"/>
        <v>0.24089999999999998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37.43</v>
      </c>
      <c r="F133" s="111">
        <v>1.1000000000000001</v>
      </c>
      <c r="G133" s="107">
        <f t="shared" si="8"/>
        <v>38.53</v>
      </c>
      <c r="H133" s="108">
        <v>5.3</v>
      </c>
      <c r="I133" s="109" t="s">
        <v>45</v>
      </c>
      <c r="J133" s="71">
        <f t="shared" si="11"/>
        <v>5.3</v>
      </c>
      <c r="K133" s="72">
        <v>2146</v>
      </c>
      <c r="L133" s="74" t="s">
        <v>43</v>
      </c>
      <c r="M133" s="70">
        <f t="shared" si="5"/>
        <v>0.21459999999999999</v>
      </c>
      <c r="N133" s="72">
        <v>2473</v>
      </c>
      <c r="O133" s="74" t="s">
        <v>43</v>
      </c>
      <c r="P133" s="70">
        <f t="shared" si="6"/>
        <v>0.24729999999999999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39.64</v>
      </c>
      <c r="F134" s="111">
        <v>1.03</v>
      </c>
      <c r="G134" s="107">
        <f t="shared" si="8"/>
        <v>40.67</v>
      </c>
      <c r="H134" s="108">
        <v>5.57</v>
      </c>
      <c r="I134" s="109" t="s">
        <v>45</v>
      </c>
      <c r="J134" s="71">
        <f t="shared" si="11"/>
        <v>5.57</v>
      </c>
      <c r="K134" s="72">
        <v>2200</v>
      </c>
      <c r="L134" s="74" t="s">
        <v>43</v>
      </c>
      <c r="M134" s="70">
        <f t="shared" si="5"/>
        <v>0.22000000000000003</v>
      </c>
      <c r="N134" s="72">
        <v>2529</v>
      </c>
      <c r="O134" s="74" t="s">
        <v>43</v>
      </c>
      <c r="P134" s="70">
        <f t="shared" si="6"/>
        <v>0.25290000000000001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41.73</v>
      </c>
      <c r="F135" s="111">
        <v>0.96950000000000003</v>
      </c>
      <c r="G135" s="107">
        <f t="shared" si="8"/>
        <v>42.6995</v>
      </c>
      <c r="H135" s="108">
        <v>5.84</v>
      </c>
      <c r="I135" s="109" t="s">
        <v>45</v>
      </c>
      <c r="J135" s="71">
        <f t="shared" si="11"/>
        <v>5.84</v>
      </c>
      <c r="K135" s="72">
        <v>2248</v>
      </c>
      <c r="L135" s="74" t="s">
        <v>43</v>
      </c>
      <c r="M135" s="70">
        <f t="shared" si="5"/>
        <v>0.22480000000000003</v>
      </c>
      <c r="N135" s="72">
        <v>2579</v>
      </c>
      <c r="O135" s="74" t="s">
        <v>43</v>
      </c>
      <c r="P135" s="70">
        <f t="shared" si="6"/>
        <v>0.25790000000000002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43.69</v>
      </c>
      <c r="F136" s="111">
        <v>0.91610000000000003</v>
      </c>
      <c r="G136" s="107">
        <f t="shared" si="8"/>
        <v>44.606099999999998</v>
      </c>
      <c r="H136" s="108">
        <v>6.09</v>
      </c>
      <c r="I136" s="109" t="s">
        <v>45</v>
      </c>
      <c r="J136" s="71">
        <f t="shared" si="11"/>
        <v>6.09</v>
      </c>
      <c r="K136" s="72">
        <v>2290</v>
      </c>
      <c r="L136" s="74" t="s">
        <v>43</v>
      </c>
      <c r="M136" s="70">
        <f t="shared" si="5"/>
        <v>0.22900000000000001</v>
      </c>
      <c r="N136" s="72">
        <v>2623</v>
      </c>
      <c r="O136" s="74" t="s">
        <v>43</v>
      </c>
      <c r="P136" s="70">
        <f t="shared" si="6"/>
        <v>0.26230000000000003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45.53</v>
      </c>
      <c r="F137" s="111">
        <v>0.86880000000000002</v>
      </c>
      <c r="G137" s="107">
        <f t="shared" si="8"/>
        <v>46.398800000000001</v>
      </c>
      <c r="H137" s="108">
        <v>6.34</v>
      </c>
      <c r="I137" s="109" t="s">
        <v>45</v>
      </c>
      <c r="J137" s="71">
        <f t="shared" si="11"/>
        <v>6.34</v>
      </c>
      <c r="K137" s="72">
        <v>2327</v>
      </c>
      <c r="L137" s="74" t="s">
        <v>43</v>
      </c>
      <c r="M137" s="70">
        <f t="shared" si="5"/>
        <v>0.23269999999999999</v>
      </c>
      <c r="N137" s="72">
        <v>2664</v>
      </c>
      <c r="O137" s="74" t="s">
        <v>43</v>
      </c>
      <c r="P137" s="70">
        <f t="shared" si="6"/>
        <v>0.26640000000000003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47.26</v>
      </c>
      <c r="F138" s="111">
        <v>0.82650000000000001</v>
      </c>
      <c r="G138" s="107">
        <f t="shared" si="8"/>
        <v>48.086500000000001</v>
      </c>
      <c r="H138" s="108">
        <v>6.57</v>
      </c>
      <c r="I138" s="109" t="s">
        <v>45</v>
      </c>
      <c r="J138" s="71">
        <f t="shared" si="11"/>
        <v>6.57</v>
      </c>
      <c r="K138" s="72">
        <v>2362</v>
      </c>
      <c r="L138" s="74" t="s">
        <v>43</v>
      </c>
      <c r="M138" s="70">
        <f t="shared" si="5"/>
        <v>0.23620000000000002</v>
      </c>
      <c r="N138" s="72">
        <v>2701</v>
      </c>
      <c r="O138" s="74" t="s">
        <v>43</v>
      </c>
      <c r="P138" s="70">
        <f t="shared" si="6"/>
        <v>0.27010000000000001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50.42</v>
      </c>
      <c r="F139" s="111">
        <v>0.75429999999999997</v>
      </c>
      <c r="G139" s="107">
        <f t="shared" si="8"/>
        <v>51.174300000000002</v>
      </c>
      <c r="H139" s="108">
        <v>7.02</v>
      </c>
      <c r="I139" s="109" t="s">
        <v>45</v>
      </c>
      <c r="J139" s="71">
        <f t="shared" si="11"/>
        <v>7.02</v>
      </c>
      <c r="K139" s="72">
        <v>2463</v>
      </c>
      <c r="L139" s="74" t="s">
        <v>43</v>
      </c>
      <c r="M139" s="70">
        <f t="shared" si="5"/>
        <v>0.24630000000000002</v>
      </c>
      <c r="N139" s="72">
        <v>2766</v>
      </c>
      <c r="O139" s="74" t="s">
        <v>43</v>
      </c>
      <c r="P139" s="70">
        <f t="shared" si="6"/>
        <v>0.27660000000000001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53.2</v>
      </c>
      <c r="F140" s="111">
        <v>0.69469999999999998</v>
      </c>
      <c r="G140" s="107">
        <f t="shared" si="8"/>
        <v>53.8947</v>
      </c>
      <c r="H140" s="108">
        <v>7.44</v>
      </c>
      <c r="I140" s="109" t="s">
        <v>45</v>
      </c>
      <c r="J140" s="71">
        <f t="shared" si="11"/>
        <v>7.44</v>
      </c>
      <c r="K140" s="72">
        <v>2549</v>
      </c>
      <c r="L140" s="74" t="s">
        <v>43</v>
      </c>
      <c r="M140" s="70">
        <f t="shared" si="5"/>
        <v>0.25490000000000002</v>
      </c>
      <c r="N140" s="72">
        <v>2822</v>
      </c>
      <c r="O140" s="74" t="s">
        <v>43</v>
      </c>
      <c r="P140" s="70">
        <f t="shared" si="6"/>
        <v>0.28220000000000001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55.67</v>
      </c>
      <c r="F141" s="111">
        <v>0.64449999999999996</v>
      </c>
      <c r="G141" s="107">
        <f t="shared" si="8"/>
        <v>56.314500000000002</v>
      </c>
      <c r="H141" s="72">
        <v>7.84</v>
      </c>
      <c r="I141" s="74" t="s">
        <v>45</v>
      </c>
      <c r="J141" s="71">
        <f t="shared" si="11"/>
        <v>7.84</v>
      </c>
      <c r="K141" s="72">
        <v>2625</v>
      </c>
      <c r="L141" s="74" t="s">
        <v>43</v>
      </c>
      <c r="M141" s="70">
        <f t="shared" si="5"/>
        <v>0.26250000000000001</v>
      </c>
      <c r="N141" s="72">
        <v>2871</v>
      </c>
      <c r="O141" s="74" t="s">
        <v>43</v>
      </c>
      <c r="P141" s="70">
        <f t="shared" si="6"/>
        <v>0.28710000000000002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57.86</v>
      </c>
      <c r="F142" s="111">
        <v>0.60170000000000001</v>
      </c>
      <c r="G142" s="107">
        <f t="shared" si="8"/>
        <v>58.4617</v>
      </c>
      <c r="H142" s="72">
        <v>8.23</v>
      </c>
      <c r="I142" s="74" t="s">
        <v>45</v>
      </c>
      <c r="J142" s="71">
        <f t="shared" si="11"/>
        <v>8.23</v>
      </c>
      <c r="K142" s="72">
        <v>2692</v>
      </c>
      <c r="L142" s="74" t="s">
        <v>43</v>
      </c>
      <c r="M142" s="70">
        <f t="shared" si="5"/>
        <v>0.26919999999999999</v>
      </c>
      <c r="N142" s="72">
        <v>2915</v>
      </c>
      <c r="O142" s="74" t="s">
        <v>43</v>
      </c>
      <c r="P142" s="70">
        <f t="shared" si="6"/>
        <v>0.29149999999999998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59.82</v>
      </c>
      <c r="F143" s="111">
        <v>0.56469999999999998</v>
      </c>
      <c r="G143" s="107">
        <f t="shared" si="8"/>
        <v>60.384700000000002</v>
      </c>
      <c r="H143" s="72">
        <v>8.6</v>
      </c>
      <c r="I143" s="74" t="s">
        <v>45</v>
      </c>
      <c r="J143" s="71">
        <f t="shared" si="11"/>
        <v>8.6</v>
      </c>
      <c r="K143" s="72">
        <v>2753</v>
      </c>
      <c r="L143" s="74" t="s">
        <v>43</v>
      </c>
      <c r="M143" s="70">
        <f t="shared" si="5"/>
        <v>0.27529999999999999</v>
      </c>
      <c r="N143" s="72">
        <v>2955</v>
      </c>
      <c r="O143" s="74" t="s">
        <v>43</v>
      </c>
      <c r="P143" s="70">
        <f t="shared" si="6"/>
        <v>0.29549999999999998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61.57</v>
      </c>
      <c r="F144" s="111">
        <v>0.5323</v>
      </c>
      <c r="G144" s="107">
        <f t="shared" si="8"/>
        <v>62.1023</v>
      </c>
      <c r="H144" s="72">
        <v>8.9600000000000009</v>
      </c>
      <c r="I144" s="74" t="s">
        <v>45</v>
      </c>
      <c r="J144" s="71">
        <f t="shared" si="11"/>
        <v>8.9600000000000009</v>
      </c>
      <c r="K144" s="72">
        <v>2808</v>
      </c>
      <c r="L144" s="74" t="s">
        <v>43</v>
      </c>
      <c r="M144" s="70">
        <f t="shared" si="5"/>
        <v>0.28079999999999999</v>
      </c>
      <c r="N144" s="72">
        <v>2990</v>
      </c>
      <c r="O144" s="74" t="s">
        <v>43</v>
      </c>
      <c r="P144" s="70">
        <f t="shared" si="6"/>
        <v>0.29900000000000004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64.58</v>
      </c>
      <c r="F145" s="111">
        <v>0.4783</v>
      </c>
      <c r="G145" s="107">
        <f t="shared" si="8"/>
        <v>65.058300000000003</v>
      </c>
      <c r="H145" s="72">
        <v>9.66</v>
      </c>
      <c r="I145" s="74" t="s">
        <v>45</v>
      </c>
      <c r="J145" s="71">
        <f t="shared" si="11"/>
        <v>9.66</v>
      </c>
      <c r="K145" s="72">
        <v>2991</v>
      </c>
      <c r="L145" s="74" t="s">
        <v>43</v>
      </c>
      <c r="M145" s="70">
        <f t="shared" si="5"/>
        <v>0.29910000000000003</v>
      </c>
      <c r="N145" s="72">
        <v>3054</v>
      </c>
      <c r="O145" s="74" t="s">
        <v>43</v>
      </c>
      <c r="P145" s="70">
        <f t="shared" si="6"/>
        <v>0.3054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67.06</v>
      </c>
      <c r="F146" s="111">
        <v>0.435</v>
      </c>
      <c r="G146" s="107">
        <f t="shared" si="8"/>
        <v>67.495000000000005</v>
      </c>
      <c r="H146" s="72">
        <v>10.33</v>
      </c>
      <c r="I146" s="74" t="s">
        <v>45</v>
      </c>
      <c r="J146" s="71">
        <f t="shared" si="11"/>
        <v>10.33</v>
      </c>
      <c r="K146" s="72">
        <v>3148</v>
      </c>
      <c r="L146" s="74" t="s">
        <v>43</v>
      </c>
      <c r="M146" s="70">
        <f t="shared" si="5"/>
        <v>0.31480000000000002</v>
      </c>
      <c r="N146" s="72">
        <v>3109</v>
      </c>
      <c r="O146" s="74" t="s">
        <v>43</v>
      </c>
      <c r="P146" s="70">
        <f t="shared" si="6"/>
        <v>0.31090000000000001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69.14</v>
      </c>
      <c r="F147" s="111">
        <v>0.39939999999999998</v>
      </c>
      <c r="G147" s="107">
        <f t="shared" si="8"/>
        <v>69.539400000000001</v>
      </c>
      <c r="H147" s="72">
        <v>10.98</v>
      </c>
      <c r="I147" s="74" t="s">
        <v>45</v>
      </c>
      <c r="J147" s="71">
        <f t="shared" si="11"/>
        <v>10.98</v>
      </c>
      <c r="K147" s="72">
        <v>3288</v>
      </c>
      <c r="L147" s="74" t="s">
        <v>43</v>
      </c>
      <c r="M147" s="70">
        <f t="shared" si="5"/>
        <v>0.32879999999999998</v>
      </c>
      <c r="N147" s="72">
        <v>3158</v>
      </c>
      <c r="O147" s="74" t="s">
        <v>43</v>
      </c>
      <c r="P147" s="70">
        <f t="shared" si="6"/>
        <v>0.31579999999999997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70.900000000000006</v>
      </c>
      <c r="F148" s="111">
        <v>0.36959999999999998</v>
      </c>
      <c r="G148" s="107">
        <f t="shared" si="8"/>
        <v>71.269600000000011</v>
      </c>
      <c r="H148" s="72">
        <v>11.61</v>
      </c>
      <c r="I148" s="74" t="s">
        <v>45</v>
      </c>
      <c r="J148" s="71">
        <f t="shared" si="11"/>
        <v>11.61</v>
      </c>
      <c r="K148" s="72">
        <v>3415</v>
      </c>
      <c r="L148" s="74" t="s">
        <v>43</v>
      </c>
      <c r="M148" s="70">
        <f t="shared" ref="M148:M167" si="12">K148/1000/10</f>
        <v>0.34150000000000003</v>
      </c>
      <c r="N148" s="72">
        <v>3201</v>
      </c>
      <c r="O148" s="74" t="s">
        <v>43</v>
      </c>
      <c r="P148" s="70">
        <f t="shared" ref="P148:P189" si="13">N148/1000/10</f>
        <v>0.3201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72.400000000000006</v>
      </c>
      <c r="F149" s="111">
        <v>0.34420000000000001</v>
      </c>
      <c r="G149" s="107">
        <f t="shared" ref="G149:G212" si="14">E149+F149</f>
        <v>72.744200000000006</v>
      </c>
      <c r="H149" s="72">
        <v>12.22</v>
      </c>
      <c r="I149" s="74" t="s">
        <v>45</v>
      </c>
      <c r="J149" s="71">
        <f t="shared" si="11"/>
        <v>12.22</v>
      </c>
      <c r="K149" s="72">
        <v>3532</v>
      </c>
      <c r="L149" s="74" t="s">
        <v>43</v>
      </c>
      <c r="M149" s="70">
        <f t="shared" si="12"/>
        <v>0.35320000000000001</v>
      </c>
      <c r="N149" s="72">
        <v>3241</v>
      </c>
      <c r="O149" s="74" t="s">
        <v>43</v>
      </c>
      <c r="P149" s="70">
        <f t="shared" si="13"/>
        <v>0.3241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73.7</v>
      </c>
      <c r="F150" s="111">
        <v>0.32240000000000002</v>
      </c>
      <c r="G150" s="107">
        <f t="shared" si="14"/>
        <v>74.022400000000005</v>
      </c>
      <c r="H150" s="72">
        <v>12.83</v>
      </c>
      <c r="I150" s="74" t="s">
        <v>45</v>
      </c>
      <c r="J150" s="71">
        <f t="shared" si="11"/>
        <v>12.83</v>
      </c>
      <c r="K150" s="72">
        <v>3641</v>
      </c>
      <c r="L150" s="74" t="s">
        <v>43</v>
      </c>
      <c r="M150" s="70">
        <f t="shared" si="12"/>
        <v>0.36409999999999998</v>
      </c>
      <c r="N150" s="72">
        <v>3278</v>
      </c>
      <c r="O150" s="74" t="s">
        <v>43</v>
      </c>
      <c r="P150" s="70">
        <f t="shared" si="13"/>
        <v>0.32779999999999998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74.83</v>
      </c>
      <c r="F151" s="111">
        <v>0.30330000000000001</v>
      </c>
      <c r="G151" s="107">
        <f t="shared" si="14"/>
        <v>75.133299999999991</v>
      </c>
      <c r="H151" s="72">
        <v>13.42</v>
      </c>
      <c r="I151" s="74" t="s">
        <v>45</v>
      </c>
      <c r="J151" s="71">
        <f t="shared" si="11"/>
        <v>13.42</v>
      </c>
      <c r="K151" s="72">
        <v>3743</v>
      </c>
      <c r="L151" s="74" t="s">
        <v>43</v>
      </c>
      <c r="M151" s="70">
        <f t="shared" si="12"/>
        <v>0.37429999999999997</v>
      </c>
      <c r="N151" s="72">
        <v>3312</v>
      </c>
      <c r="O151" s="74" t="s">
        <v>43</v>
      </c>
      <c r="P151" s="70">
        <f t="shared" si="13"/>
        <v>0.33119999999999999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75.819999999999993</v>
      </c>
      <c r="F152" s="111">
        <v>0.28649999999999998</v>
      </c>
      <c r="G152" s="107">
        <f t="shared" si="14"/>
        <v>76.106499999999997</v>
      </c>
      <c r="H152" s="72">
        <v>14.01</v>
      </c>
      <c r="I152" s="74" t="s">
        <v>45</v>
      </c>
      <c r="J152" s="71">
        <f t="shared" si="11"/>
        <v>14.01</v>
      </c>
      <c r="K152" s="72">
        <v>3839</v>
      </c>
      <c r="L152" s="74" t="s">
        <v>43</v>
      </c>
      <c r="M152" s="70">
        <f t="shared" si="12"/>
        <v>0.38390000000000002</v>
      </c>
      <c r="N152" s="72">
        <v>3344</v>
      </c>
      <c r="O152" s="74" t="s">
        <v>43</v>
      </c>
      <c r="P152" s="70">
        <f t="shared" si="13"/>
        <v>0.33439999999999998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76.680000000000007</v>
      </c>
      <c r="F153" s="111">
        <v>0.2717</v>
      </c>
      <c r="G153" s="107">
        <f t="shared" si="14"/>
        <v>76.951700000000002</v>
      </c>
      <c r="H153" s="72">
        <v>14.59</v>
      </c>
      <c r="I153" s="74" t="s">
        <v>45</v>
      </c>
      <c r="J153" s="71">
        <f t="shared" si="11"/>
        <v>14.59</v>
      </c>
      <c r="K153" s="72">
        <v>3930</v>
      </c>
      <c r="L153" s="74" t="s">
        <v>43</v>
      </c>
      <c r="M153" s="70">
        <f t="shared" si="12"/>
        <v>0.39300000000000002</v>
      </c>
      <c r="N153" s="72">
        <v>3375</v>
      </c>
      <c r="O153" s="74" t="s">
        <v>43</v>
      </c>
      <c r="P153" s="70">
        <f t="shared" si="13"/>
        <v>0.33750000000000002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77.44</v>
      </c>
      <c r="F154" s="111">
        <v>0.25829999999999997</v>
      </c>
      <c r="G154" s="107">
        <f t="shared" si="14"/>
        <v>77.698300000000003</v>
      </c>
      <c r="H154" s="72">
        <v>15.16</v>
      </c>
      <c r="I154" s="74" t="s">
        <v>45</v>
      </c>
      <c r="J154" s="71">
        <f t="shared" si="11"/>
        <v>15.16</v>
      </c>
      <c r="K154" s="72">
        <v>4018</v>
      </c>
      <c r="L154" s="74" t="s">
        <v>43</v>
      </c>
      <c r="M154" s="70">
        <f t="shared" si="12"/>
        <v>0.40179999999999999</v>
      </c>
      <c r="N154" s="72">
        <v>3403</v>
      </c>
      <c r="O154" s="74" t="s">
        <v>43</v>
      </c>
      <c r="P154" s="70">
        <f t="shared" si="13"/>
        <v>0.34029999999999999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78.11</v>
      </c>
      <c r="F155" s="111">
        <v>0.24640000000000001</v>
      </c>
      <c r="G155" s="107">
        <f t="shared" si="14"/>
        <v>78.356399999999994</v>
      </c>
      <c r="H155" s="72">
        <v>15.73</v>
      </c>
      <c r="I155" s="74" t="s">
        <v>45</v>
      </c>
      <c r="J155" s="71">
        <f t="shared" si="11"/>
        <v>15.73</v>
      </c>
      <c r="K155" s="72">
        <v>4102</v>
      </c>
      <c r="L155" s="74" t="s">
        <v>43</v>
      </c>
      <c r="M155" s="70">
        <f t="shared" si="12"/>
        <v>0.41020000000000001</v>
      </c>
      <c r="N155" s="72">
        <v>3431</v>
      </c>
      <c r="O155" s="74" t="s">
        <v>43</v>
      </c>
      <c r="P155" s="70">
        <f t="shared" si="13"/>
        <v>0.34310000000000002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79.22</v>
      </c>
      <c r="F156" s="111">
        <v>0.22570000000000001</v>
      </c>
      <c r="G156" s="107">
        <f t="shared" si="14"/>
        <v>79.445700000000002</v>
      </c>
      <c r="H156" s="72">
        <v>16.86</v>
      </c>
      <c r="I156" s="74" t="s">
        <v>45</v>
      </c>
      <c r="J156" s="71">
        <f t="shared" si="11"/>
        <v>16.86</v>
      </c>
      <c r="K156" s="72">
        <v>4407</v>
      </c>
      <c r="L156" s="74" t="s">
        <v>43</v>
      </c>
      <c r="M156" s="70">
        <f t="shared" si="12"/>
        <v>0.44069999999999998</v>
      </c>
      <c r="N156" s="72">
        <v>3482</v>
      </c>
      <c r="O156" s="74" t="s">
        <v>43</v>
      </c>
      <c r="P156" s="70">
        <f t="shared" si="13"/>
        <v>0.34820000000000001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80.25</v>
      </c>
      <c r="F157" s="111">
        <v>0.20449999999999999</v>
      </c>
      <c r="G157" s="107">
        <f t="shared" si="14"/>
        <v>80.454499999999996</v>
      </c>
      <c r="H157" s="72">
        <v>18.239999999999998</v>
      </c>
      <c r="I157" s="74" t="s">
        <v>45</v>
      </c>
      <c r="J157" s="71">
        <f t="shared" si="11"/>
        <v>18.239999999999998</v>
      </c>
      <c r="K157" s="72">
        <v>4832</v>
      </c>
      <c r="L157" s="74" t="s">
        <v>43</v>
      </c>
      <c r="M157" s="70">
        <f t="shared" si="12"/>
        <v>0.48319999999999996</v>
      </c>
      <c r="N157" s="72">
        <v>3541</v>
      </c>
      <c r="O157" s="74" t="s">
        <v>43</v>
      </c>
      <c r="P157" s="70">
        <f t="shared" si="13"/>
        <v>0.35409999999999997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80.989999999999995</v>
      </c>
      <c r="F158" s="111">
        <v>0.18720000000000001</v>
      </c>
      <c r="G158" s="107">
        <f t="shared" si="14"/>
        <v>81.177199999999999</v>
      </c>
      <c r="H158" s="72">
        <v>19.62</v>
      </c>
      <c r="I158" s="74" t="s">
        <v>45</v>
      </c>
      <c r="J158" s="71">
        <f t="shared" si="11"/>
        <v>19.62</v>
      </c>
      <c r="K158" s="72">
        <v>5214</v>
      </c>
      <c r="L158" s="74" t="s">
        <v>43</v>
      </c>
      <c r="M158" s="70">
        <f t="shared" si="12"/>
        <v>0.52140000000000009</v>
      </c>
      <c r="N158" s="72">
        <v>3595</v>
      </c>
      <c r="O158" s="74" t="s">
        <v>43</v>
      </c>
      <c r="P158" s="70">
        <f t="shared" si="13"/>
        <v>0.35950000000000004</v>
      </c>
    </row>
    <row r="159" spans="2:16">
      <c r="B159" s="108">
        <v>275</v>
      </c>
      <c r="C159" s="74" t="s">
        <v>44</v>
      </c>
      <c r="D159" s="70">
        <f t="shared" ref="D159:D172" si="15">B159/$C$5</f>
        <v>2.1317829457364339</v>
      </c>
      <c r="E159" s="110">
        <v>82.02</v>
      </c>
      <c r="F159" s="111">
        <v>0.17280000000000001</v>
      </c>
      <c r="G159" s="107">
        <f t="shared" si="14"/>
        <v>82.192799999999991</v>
      </c>
      <c r="H159" s="72">
        <v>20.97</v>
      </c>
      <c r="I159" s="74" t="s">
        <v>45</v>
      </c>
      <c r="J159" s="71">
        <f t="shared" si="11"/>
        <v>20.97</v>
      </c>
      <c r="K159" s="72">
        <v>5562</v>
      </c>
      <c r="L159" s="74" t="s">
        <v>43</v>
      </c>
      <c r="M159" s="70">
        <f t="shared" si="12"/>
        <v>0.55620000000000003</v>
      </c>
      <c r="N159" s="72">
        <v>3645</v>
      </c>
      <c r="O159" s="74" t="s">
        <v>43</v>
      </c>
      <c r="P159" s="70">
        <f t="shared" si="13"/>
        <v>0.36449999999999999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82.47</v>
      </c>
      <c r="F160" s="111">
        <v>0.16059999999999999</v>
      </c>
      <c r="G160" s="107">
        <f t="shared" si="14"/>
        <v>82.630600000000001</v>
      </c>
      <c r="H160" s="72">
        <v>22.32</v>
      </c>
      <c r="I160" s="74" t="s">
        <v>45</v>
      </c>
      <c r="J160" s="71">
        <f t="shared" si="11"/>
        <v>22.32</v>
      </c>
      <c r="K160" s="72">
        <v>5884</v>
      </c>
      <c r="L160" s="74" t="s">
        <v>43</v>
      </c>
      <c r="M160" s="70">
        <f t="shared" si="12"/>
        <v>0.58840000000000003</v>
      </c>
      <c r="N160" s="72">
        <v>3693</v>
      </c>
      <c r="O160" s="74" t="s">
        <v>43</v>
      </c>
      <c r="P160" s="70">
        <f t="shared" si="13"/>
        <v>0.36930000000000002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82.58</v>
      </c>
      <c r="F161" s="111">
        <v>0.15010000000000001</v>
      </c>
      <c r="G161" s="107">
        <f t="shared" si="14"/>
        <v>82.730099999999993</v>
      </c>
      <c r="H161" s="72">
        <v>23.66</v>
      </c>
      <c r="I161" s="74" t="s">
        <v>45</v>
      </c>
      <c r="J161" s="71">
        <f t="shared" si="11"/>
        <v>23.66</v>
      </c>
      <c r="K161" s="72">
        <v>6188</v>
      </c>
      <c r="L161" s="74" t="s">
        <v>43</v>
      </c>
      <c r="M161" s="70">
        <f t="shared" si="12"/>
        <v>0.61880000000000002</v>
      </c>
      <c r="N161" s="72">
        <v>3739</v>
      </c>
      <c r="O161" s="74" t="s">
        <v>43</v>
      </c>
      <c r="P161" s="70">
        <f t="shared" si="13"/>
        <v>0.37390000000000001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82.79</v>
      </c>
      <c r="F162" s="111">
        <v>0.1409</v>
      </c>
      <c r="G162" s="107">
        <f t="shared" si="14"/>
        <v>82.930900000000008</v>
      </c>
      <c r="H162" s="72">
        <v>25</v>
      </c>
      <c r="I162" s="74" t="s">
        <v>45</v>
      </c>
      <c r="J162" s="71">
        <f t="shared" si="11"/>
        <v>25</v>
      </c>
      <c r="K162" s="72">
        <v>6476</v>
      </c>
      <c r="L162" s="74" t="s">
        <v>43</v>
      </c>
      <c r="M162" s="70">
        <f t="shared" si="12"/>
        <v>0.64759999999999995</v>
      </c>
      <c r="N162" s="72">
        <v>3782</v>
      </c>
      <c r="O162" s="74" t="s">
        <v>43</v>
      </c>
      <c r="P162" s="70">
        <f t="shared" si="13"/>
        <v>0.37819999999999998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82.88</v>
      </c>
      <c r="F163" s="111">
        <v>0.13289999999999999</v>
      </c>
      <c r="G163" s="107">
        <f t="shared" si="14"/>
        <v>83.012900000000002</v>
      </c>
      <c r="H163" s="72">
        <v>26.34</v>
      </c>
      <c r="I163" s="74" t="s">
        <v>45</v>
      </c>
      <c r="J163" s="71">
        <f t="shared" si="11"/>
        <v>26.34</v>
      </c>
      <c r="K163" s="72">
        <v>6750</v>
      </c>
      <c r="L163" s="74" t="s">
        <v>43</v>
      </c>
      <c r="M163" s="70">
        <f t="shared" si="12"/>
        <v>0.67500000000000004</v>
      </c>
      <c r="N163" s="72">
        <v>3824</v>
      </c>
      <c r="O163" s="74" t="s">
        <v>43</v>
      </c>
      <c r="P163" s="70">
        <f t="shared" si="13"/>
        <v>0.38239999999999996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82.89</v>
      </c>
      <c r="F164" s="111">
        <v>0.1258</v>
      </c>
      <c r="G164" s="107">
        <f t="shared" si="14"/>
        <v>83.015799999999999</v>
      </c>
      <c r="H164" s="72">
        <v>27.68</v>
      </c>
      <c r="I164" s="74" t="s">
        <v>45</v>
      </c>
      <c r="J164" s="71">
        <f t="shared" si="11"/>
        <v>27.68</v>
      </c>
      <c r="K164" s="72">
        <v>7014</v>
      </c>
      <c r="L164" s="74" t="s">
        <v>43</v>
      </c>
      <c r="M164" s="70">
        <f t="shared" si="12"/>
        <v>0.70140000000000002</v>
      </c>
      <c r="N164" s="72">
        <v>3865</v>
      </c>
      <c r="O164" s="74" t="s">
        <v>43</v>
      </c>
      <c r="P164" s="70">
        <f t="shared" si="13"/>
        <v>0.38650000000000001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82.66</v>
      </c>
      <c r="F165" s="111">
        <v>0.1138</v>
      </c>
      <c r="G165" s="107">
        <f t="shared" si="14"/>
        <v>82.773799999999994</v>
      </c>
      <c r="H165" s="72">
        <v>30.35</v>
      </c>
      <c r="I165" s="74" t="s">
        <v>45</v>
      </c>
      <c r="J165" s="71">
        <f t="shared" si="11"/>
        <v>30.35</v>
      </c>
      <c r="K165" s="72">
        <v>7977</v>
      </c>
      <c r="L165" s="74" t="s">
        <v>43</v>
      </c>
      <c r="M165" s="71">
        <f t="shared" si="12"/>
        <v>0.79770000000000008</v>
      </c>
      <c r="N165" s="72">
        <v>3942</v>
      </c>
      <c r="O165" s="74" t="s">
        <v>43</v>
      </c>
      <c r="P165" s="70">
        <f t="shared" si="13"/>
        <v>0.39419999999999999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82.18</v>
      </c>
      <c r="F166" s="111">
        <v>0.104</v>
      </c>
      <c r="G166" s="107">
        <f t="shared" si="14"/>
        <v>82.284000000000006</v>
      </c>
      <c r="H166" s="72">
        <v>33.04</v>
      </c>
      <c r="I166" s="74" t="s">
        <v>45</v>
      </c>
      <c r="J166" s="71">
        <f t="shared" si="11"/>
        <v>33.04</v>
      </c>
      <c r="K166" s="72">
        <v>8842</v>
      </c>
      <c r="L166" s="74" t="s">
        <v>43</v>
      </c>
      <c r="M166" s="71">
        <f t="shared" si="12"/>
        <v>0.8842000000000001</v>
      </c>
      <c r="N166" s="72">
        <v>4017</v>
      </c>
      <c r="O166" s="74" t="s">
        <v>43</v>
      </c>
      <c r="P166" s="70">
        <f t="shared" si="13"/>
        <v>0.40170000000000006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81.52</v>
      </c>
      <c r="F167" s="111">
        <v>9.5829999999999999E-2</v>
      </c>
      <c r="G167" s="107">
        <f t="shared" si="14"/>
        <v>81.615830000000003</v>
      </c>
      <c r="H167" s="72">
        <v>35.75</v>
      </c>
      <c r="I167" s="74" t="s">
        <v>45</v>
      </c>
      <c r="J167" s="71">
        <f t="shared" si="11"/>
        <v>35.75</v>
      </c>
      <c r="K167" s="72">
        <v>9641</v>
      </c>
      <c r="L167" s="74" t="s">
        <v>43</v>
      </c>
      <c r="M167" s="71">
        <f t="shared" si="12"/>
        <v>0.96409999999999996</v>
      </c>
      <c r="N167" s="72">
        <v>4089</v>
      </c>
      <c r="O167" s="74" t="s">
        <v>43</v>
      </c>
      <c r="P167" s="70">
        <f t="shared" si="13"/>
        <v>0.40890000000000004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80.73</v>
      </c>
      <c r="F168" s="111">
        <v>8.8929999999999995E-2</v>
      </c>
      <c r="G168" s="107">
        <f t="shared" si="14"/>
        <v>80.818930000000009</v>
      </c>
      <c r="H168" s="72">
        <v>38.479999999999997</v>
      </c>
      <c r="I168" s="74" t="s">
        <v>45</v>
      </c>
      <c r="J168" s="71">
        <f t="shared" si="11"/>
        <v>38.479999999999997</v>
      </c>
      <c r="K168" s="72">
        <v>1.04</v>
      </c>
      <c r="L168" s="73" t="s">
        <v>45</v>
      </c>
      <c r="M168" s="71">
        <f t="shared" ref="M168:M221" si="16">K168</f>
        <v>1.04</v>
      </c>
      <c r="N168" s="72">
        <v>4160</v>
      </c>
      <c r="O168" s="74" t="s">
        <v>43</v>
      </c>
      <c r="P168" s="70">
        <f t="shared" si="13"/>
        <v>0.41600000000000004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79.84</v>
      </c>
      <c r="F169" s="111">
        <v>8.301E-2</v>
      </c>
      <c r="G169" s="107">
        <f t="shared" si="14"/>
        <v>79.923010000000005</v>
      </c>
      <c r="H169" s="72">
        <v>41.24</v>
      </c>
      <c r="I169" s="74" t="s">
        <v>45</v>
      </c>
      <c r="J169" s="71">
        <f t="shared" si="11"/>
        <v>41.24</v>
      </c>
      <c r="K169" s="72">
        <v>1.1100000000000001</v>
      </c>
      <c r="L169" s="74" t="s">
        <v>45</v>
      </c>
      <c r="M169" s="71">
        <f t="shared" si="16"/>
        <v>1.1100000000000001</v>
      </c>
      <c r="N169" s="72">
        <v>4229</v>
      </c>
      <c r="O169" s="74" t="s">
        <v>43</v>
      </c>
      <c r="P169" s="70">
        <f t="shared" si="13"/>
        <v>0.4229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78.89</v>
      </c>
      <c r="F170" s="111">
        <v>7.7869999999999995E-2</v>
      </c>
      <c r="G170" s="107">
        <f t="shared" si="14"/>
        <v>78.967870000000005</v>
      </c>
      <c r="H170" s="72">
        <v>44.04</v>
      </c>
      <c r="I170" s="74" t="s">
        <v>45</v>
      </c>
      <c r="J170" s="71">
        <f t="shared" si="11"/>
        <v>44.04</v>
      </c>
      <c r="K170" s="72">
        <v>1.18</v>
      </c>
      <c r="L170" s="74" t="s">
        <v>45</v>
      </c>
      <c r="M170" s="71">
        <f t="shared" si="16"/>
        <v>1.18</v>
      </c>
      <c r="N170" s="72">
        <v>4297</v>
      </c>
      <c r="O170" s="74" t="s">
        <v>43</v>
      </c>
      <c r="P170" s="70">
        <f t="shared" si="13"/>
        <v>0.42969999999999997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76.87</v>
      </c>
      <c r="F171" s="111">
        <v>6.9379999999999997E-2</v>
      </c>
      <c r="G171" s="107">
        <f t="shared" si="14"/>
        <v>76.93938</v>
      </c>
      <c r="H171" s="72">
        <v>49.73</v>
      </c>
      <c r="I171" s="74" t="s">
        <v>45</v>
      </c>
      <c r="J171" s="71">
        <f t="shared" ref="J171:J197" si="17">H171</f>
        <v>49.73</v>
      </c>
      <c r="K171" s="72">
        <v>1.43</v>
      </c>
      <c r="L171" s="74" t="s">
        <v>45</v>
      </c>
      <c r="M171" s="71">
        <f t="shared" si="16"/>
        <v>1.43</v>
      </c>
      <c r="N171" s="72">
        <v>4432</v>
      </c>
      <c r="O171" s="74" t="s">
        <v>43</v>
      </c>
      <c r="P171" s="70">
        <f t="shared" si="13"/>
        <v>0.44320000000000004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74.81</v>
      </c>
      <c r="F172" s="111">
        <v>6.2649999999999997E-2</v>
      </c>
      <c r="G172" s="107">
        <f t="shared" si="14"/>
        <v>74.872650000000007</v>
      </c>
      <c r="H172" s="72">
        <v>55.58</v>
      </c>
      <c r="I172" s="74" t="s">
        <v>45</v>
      </c>
      <c r="J172" s="71">
        <f t="shared" si="17"/>
        <v>55.58</v>
      </c>
      <c r="K172" s="72">
        <v>1.65</v>
      </c>
      <c r="L172" s="74" t="s">
        <v>45</v>
      </c>
      <c r="M172" s="71">
        <f t="shared" si="16"/>
        <v>1.65</v>
      </c>
      <c r="N172" s="72">
        <v>4566</v>
      </c>
      <c r="O172" s="74" t="s">
        <v>43</v>
      </c>
      <c r="P172" s="70">
        <f t="shared" si="13"/>
        <v>0.45660000000000001</v>
      </c>
    </row>
    <row r="173" spans="2:16">
      <c r="B173" s="108">
        <v>1</v>
      </c>
      <c r="C173" s="73" t="s">
        <v>46</v>
      </c>
      <c r="D173" s="70">
        <f t="shared" ref="D173:D228" si="18">B173*1000/$C$5</f>
        <v>7.7519379844961236</v>
      </c>
      <c r="E173" s="110">
        <v>72.760000000000005</v>
      </c>
      <c r="F173" s="111">
        <v>5.7169999999999999E-2</v>
      </c>
      <c r="G173" s="107">
        <f t="shared" si="14"/>
        <v>72.817170000000004</v>
      </c>
      <c r="H173" s="72">
        <v>61.59</v>
      </c>
      <c r="I173" s="74" t="s">
        <v>45</v>
      </c>
      <c r="J173" s="71">
        <f t="shared" si="17"/>
        <v>61.59</v>
      </c>
      <c r="K173" s="72">
        <v>1.86</v>
      </c>
      <c r="L173" s="74" t="s">
        <v>45</v>
      </c>
      <c r="M173" s="71">
        <f t="shared" si="16"/>
        <v>1.86</v>
      </c>
      <c r="N173" s="72">
        <v>4700</v>
      </c>
      <c r="O173" s="74" t="s">
        <v>43</v>
      </c>
      <c r="P173" s="70">
        <f t="shared" si="13"/>
        <v>0.47000000000000003</v>
      </c>
    </row>
    <row r="174" spans="2:16">
      <c r="B174" s="108">
        <v>1.1000000000000001</v>
      </c>
      <c r="C174" s="74" t="s">
        <v>46</v>
      </c>
      <c r="D174" s="70">
        <f t="shared" si="18"/>
        <v>8.5271317829457356</v>
      </c>
      <c r="E174" s="110">
        <v>70.790000000000006</v>
      </c>
      <c r="F174" s="111">
        <v>5.262E-2</v>
      </c>
      <c r="G174" s="107">
        <f t="shared" si="14"/>
        <v>70.842620000000011</v>
      </c>
      <c r="H174" s="72">
        <v>67.78</v>
      </c>
      <c r="I174" s="74" t="s">
        <v>45</v>
      </c>
      <c r="J174" s="71">
        <f t="shared" si="17"/>
        <v>67.78</v>
      </c>
      <c r="K174" s="72">
        <v>2.0499999999999998</v>
      </c>
      <c r="L174" s="74" t="s">
        <v>45</v>
      </c>
      <c r="M174" s="71">
        <f t="shared" si="16"/>
        <v>2.0499999999999998</v>
      </c>
      <c r="N174" s="72">
        <v>4837</v>
      </c>
      <c r="O174" s="74" t="s">
        <v>43</v>
      </c>
      <c r="P174" s="71">
        <f t="shared" si="13"/>
        <v>0.48369999999999996</v>
      </c>
    </row>
    <row r="175" spans="2:16">
      <c r="B175" s="108">
        <v>1.2</v>
      </c>
      <c r="C175" s="74" t="s">
        <v>46</v>
      </c>
      <c r="D175" s="70">
        <f t="shared" si="18"/>
        <v>9.3023255813953494</v>
      </c>
      <c r="E175" s="110">
        <v>68.900000000000006</v>
      </c>
      <c r="F175" s="111">
        <v>4.8770000000000001E-2</v>
      </c>
      <c r="G175" s="107">
        <f t="shared" si="14"/>
        <v>68.94877000000001</v>
      </c>
      <c r="H175" s="72">
        <v>74.13</v>
      </c>
      <c r="I175" s="74" t="s">
        <v>45</v>
      </c>
      <c r="J175" s="71">
        <f t="shared" si="17"/>
        <v>74.13</v>
      </c>
      <c r="K175" s="72">
        <v>2.2400000000000002</v>
      </c>
      <c r="L175" s="74" t="s">
        <v>45</v>
      </c>
      <c r="M175" s="71">
        <f t="shared" si="16"/>
        <v>2.2400000000000002</v>
      </c>
      <c r="N175" s="72">
        <v>4974</v>
      </c>
      <c r="O175" s="74" t="s">
        <v>43</v>
      </c>
      <c r="P175" s="71">
        <f t="shared" si="13"/>
        <v>0.49740000000000001</v>
      </c>
    </row>
    <row r="176" spans="2:16">
      <c r="B176" s="108">
        <v>1.3</v>
      </c>
      <c r="C176" s="74" t="s">
        <v>46</v>
      </c>
      <c r="D176" s="70">
        <f t="shared" si="18"/>
        <v>10.077519379844961</v>
      </c>
      <c r="E176" s="110">
        <v>67.099999999999994</v>
      </c>
      <c r="F176" s="111">
        <v>4.548E-2</v>
      </c>
      <c r="G176" s="107">
        <f t="shared" si="14"/>
        <v>67.145479999999992</v>
      </c>
      <c r="H176" s="72">
        <v>80.650000000000006</v>
      </c>
      <c r="I176" s="74" t="s">
        <v>45</v>
      </c>
      <c r="J176" s="71">
        <f t="shared" si="17"/>
        <v>80.650000000000006</v>
      </c>
      <c r="K176" s="72">
        <v>2.4300000000000002</v>
      </c>
      <c r="L176" s="74" t="s">
        <v>45</v>
      </c>
      <c r="M176" s="71">
        <f t="shared" si="16"/>
        <v>2.4300000000000002</v>
      </c>
      <c r="N176" s="72">
        <v>5115</v>
      </c>
      <c r="O176" s="74" t="s">
        <v>43</v>
      </c>
      <c r="P176" s="71">
        <f t="shared" si="13"/>
        <v>0.51150000000000007</v>
      </c>
    </row>
    <row r="177" spans="1:16">
      <c r="A177" s="4"/>
      <c r="B177" s="108">
        <v>1.4</v>
      </c>
      <c r="C177" s="74" t="s">
        <v>46</v>
      </c>
      <c r="D177" s="70">
        <f t="shared" si="18"/>
        <v>10.852713178294573</v>
      </c>
      <c r="E177" s="110">
        <v>65.41</v>
      </c>
      <c r="F177" s="111">
        <v>4.2630000000000001E-2</v>
      </c>
      <c r="G177" s="107">
        <f t="shared" si="14"/>
        <v>65.452629999999999</v>
      </c>
      <c r="H177" s="72">
        <v>87.35</v>
      </c>
      <c r="I177" s="74" t="s">
        <v>45</v>
      </c>
      <c r="J177" s="71">
        <f t="shared" si="17"/>
        <v>87.35</v>
      </c>
      <c r="K177" s="72">
        <v>2.6</v>
      </c>
      <c r="L177" s="74" t="s">
        <v>45</v>
      </c>
      <c r="M177" s="71">
        <f t="shared" si="16"/>
        <v>2.6</v>
      </c>
      <c r="N177" s="72">
        <v>5257</v>
      </c>
      <c r="O177" s="74" t="s">
        <v>43</v>
      </c>
      <c r="P177" s="71">
        <f t="shared" si="13"/>
        <v>0.52569999999999995</v>
      </c>
    </row>
    <row r="178" spans="1:16">
      <c r="B178" s="72">
        <v>1.5</v>
      </c>
      <c r="C178" s="74" t="s">
        <v>46</v>
      </c>
      <c r="D178" s="70">
        <f t="shared" si="18"/>
        <v>11.627906976744185</v>
      </c>
      <c r="E178" s="110">
        <v>63.81</v>
      </c>
      <c r="F178" s="111">
        <v>4.0129999999999999E-2</v>
      </c>
      <c r="G178" s="107">
        <f t="shared" si="14"/>
        <v>63.85013</v>
      </c>
      <c r="H178" s="72">
        <v>94.22</v>
      </c>
      <c r="I178" s="74" t="s">
        <v>45</v>
      </c>
      <c r="J178" s="71">
        <f t="shared" si="17"/>
        <v>94.22</v>
      </c>
      <c r="K178" s="72">
        <v>2.78</v>
      </c>
      <c r="L178" s="74" t="s">
        <v>45</v>
      </c>
      <c r="M178" s="71">
        <f t="shared" si="16"/>
        <v>2.78</v>
      </c>
      <c r="N178" s="72">
        <v>5403</v>
      </c>
      <c r="O178" s="74" t="s">
        <v>43</v>
      </c>
      <c r="P178" s="71">
        <f t="shared" si="13"/>
        <v>0.5403</v>
      </c>
    </row>
    <row r="179" spans="1:16">
      <c r="B179" s="108">
        <v>1.6</v>
      </c>
      <c r="C179" s="109" t="s">
        <v>46</v>
      </c>
      <c r="D179" s="70">
        <f t="shared" si="18"/>
        <v>12.403100775193799</v>
      </c>
      <c r="E179" s="110">
        <v>62.3</v>
      </c>
      <c r="F179" s="111">
        <v>3.7920000000000002E-2</v>
      </c>
      <c r="G179" s="107">
        <f t="shared" si="14"/>
        <v>62.337919999999997</v>
      </c>
      <c r="H179" s="72">
        <v>101.25</v>
      </c>
      <c r="I179" s="74" t="s">
        <v>45</v>
      </c>
      <c r="J179" s="71">
        <f t="shared" si="17"/>
        <v>101.25</v>
      </c>
      <c r="K179" s="72">
        <v>2.95</v>
      </c>
      <c r="L179" s="74" t="s">
        <v>45</v>
      </c>
      <c r="M179" s="71">
        <f t="shared" si="16"/>
        <v>2.95</v>
      </c>
      <c r="N179" s="72">
        <v>5551</v>
      </c>
      <c r="O179" s="74" t="s">
        <v>43</v>
      </c>
      <c r="P179" s="71">
        <f t="shared" si="13"/>
        <v>0.55510000000000004</v>
      </c>
    </row>
    <row r="180" spans="1:16">
      <c r="B180" s="108">
        <v>1.7</v>
      </c>
      <c r="C180" s="109" t="s">
        <v>46</v>
      </c>
      <c r="D180" s="70">
        <f t="shared" si="18"/>
        <v>13.178294573643411</v>
      </c>
      <c r="E180" s="110">
        <v>60.87</v>
      </c>
      <c r="F180" s="111">
        <v>3.5950000000000003E-2</v>
      </c>
      <c r="G180" s="107">
        <f t="shared" si="14"/>
        <v>60.905949999999997</v>
      </c>
      <c r="H180" s="72">
        <v>108.46</v>
      </c>
      <c r="I180" s="74" t="s">
        <v>45</v>
      </c>
      <c r="J180" s="71">
        <f t="shared" si="17"/>
        <v>108.46</v>
      </c>
      <c r="K180" s="72">
        <v>3.12</v>
      </c>
      <c r="L180" s="74" t="s">
        <v>45</v>
      </c>
      <c r="M180" s="71">
        <f t="shared" si="16"/>
        <v>3.12</v>
      </c>
      <c r="N180" s="72">
        <v>5703</v>
      </c>
      <c r="O180" s="74" t="s">
        <v>43</v>
      </c>
      <c r="P180" s="71">
        <f t="shared" si="13"/>
        <v>0.57030000000000003</v>
      </c>
    </row>
    <row r="181" spans="1:16">
      <c r="B181" s="108">
        <v>1.8</v>
      </c>
      <c r="C181" s="109" t="s">
        <v>46</v>
      </c>
      <c r="D181" s="70">
        <f t="shared" si="18"/>
        <v>13.953488372093023</v>
      </c>
      <c r="E181" s="110">
        <v>59.53</v>
      </c>
      <c r="F181" s="111">
        <v>3.4189999999999998E-2</v>
      </c>
      <c r="G181" s="107">
        <f t="shared" si="14"/>
        <v>59.564190000000004</v>
      </c>
      <c r="H181" s="72">
        <v>115.83</v>
      </c>
      <c r="I181" s="74" t="s">
        <v>45</v>
      </c>
      <c r="J181" s="71">
        <f t="shared" si="17"/>
        <v>115.83</v>
      </c>
      <c r="K181" s="72">
        <v>3.29</v>
      </c>
      <c r="L181" s="74" t="s">
        <v>45</v>
      </c>
      <c r="M181" s="71">
        <f t="shared" si="16"/>
        <v>3.29</v>
      </c>
      <c r="N181" s="72">
        <v>5857</v>
      </c>
      <c r="O181" s="74" t="s">
        <v>43</v>
      </c>
      <c r="P181" s="71">
        <f t="shared" si="13"/>
        <v>0.5857</v>
      </c>
    </row>
    <row r="182" spans="1:16">
      <c r="B182" s="108">
        <v>2</v>
      </c>
      <c r="C182" s="109" t="s">
        <v>46</v>
      </c>
      <c r="D182" s="70">
        <f t="shared" si="18"/>
        <v>15.503875968992247</v>
      </c>
      <c r="E182" s="110">
        <v>57.04</v>
      </c>
      <c r="F182" s="111">
        <v>3.117E-2</v>
      </c>
      <c r="G182" s="107">
        <f t="shared" si="14"/>
        <v>57.071170000000002</v>
      </c>
      <c r="H182" s="72">
        <v>131.06</v>
      </c>
      <c r="I182" s="74" t="s">
        <v>45</v>
      </c>
      <c r="J182" s="71">
        <f t="shared" si="17"/>
        <v>131.06</v>
      </c>
      <c r="K182" s="72">
        <v>3.94</v>
      </c>
      <c r="L182" s="74" t="s">
        <v>45</v>
      </c>
      <c r="M182" s="71">
        <f t="shared" si="16"/>
        <v>3.94</v>
      </c>
      <c r="N182" s="72">
        <v>6175</v>
      </c>
      <c r="O182" s="74" t="s">
        <v>43</v>
      </c>
      <c r="P182" s="71">
        <f t="shared" si="13"/>
        <v>0.61749999999999994</v>
      </c>
    </row>
    <row r="183" spans="1:16">
      <c r="B183" s="108">
        <v>2.25</v>
      </c>
      <c r="C183" s="109" t="s">
        <v>46</v>
      </c>
      <c r="D183" s="70">
        <f t="shared" si="18"/>
        <v>17.441860465116278</v>
      </c>
      <c r="E183" s="110">
        <v>54.25</v>
      </c>
      <c r="F183" s="111">
        <v>2.809E-2</v>
      </c>
      <c r="G183" s="107">
        <f t="shared" si="14"/>
        <v>54.278089999999999</v>
      </c>
      <c r="H183" s="72">
        <v>151.01</v>
      </c>
      <c r="I183" s="74" t="s">
        <v>45</v>
      </c>
      <c r="J183" s="71">
        <f t="shared" si="17"/>
        <v>151.01</v>
      </c>
      <c r="K183" s="72">
        <v>4.84</v>
      </c>
      <c r="L183" s="74" t="s">
        <v>45</v>
      </c>
      <c r="M183" s="71">
        <f t="shared" si="16"/>
        <v>4.84</v>
      </c>
      <c r="N183" s="72">
        <v>6590</v>
      </c>
      <c r="O183" s="74" t="s">
        <v>43</v>
      </c>
      <c r="P183" s="71">
        <f t="shared" si="13"/>
        <v>0.65900000000000003</v>
      </c>
    </row>
    <row r="184" spans="1:16">
      <c r="B184" s="108">
        <v>2.5</v>
      </c>
      <c r="C184" s="109" t="s">
        <v>46</v>
      </c>
      <c r="D184" s="70">
        <f t="shared" si="18"/>
        <v>19.379844961240309</v>
      </c>
      <c r="E184" s="110">
        <v>51.72</v>
      </c>
      <c r="F184" s="111">
        <v>2.5600000000000001E-2</v>
      </c>
      <c r="G184" s="107">
        <f t="shared" si="14"/>
        <v>51.745599999999996</v>
      </c>
      <c r="H184" s="72">
        <v>171.95</v>
      </c>
      <c r="I184" s="74" t="s">
        <v>45</v>
      </c>
      <c r="J184" s="71">
        <f t="shared" si="17"/>
        <v>171.95</v>
      </c>
      <c r="K184" s="72">
        <v>5.68</v>
      </c>
      <c r="L184" s="74" t="s">
        <v>45</v>
      </c>
      <c r="M184" s="71">
        <f t="shared" si="16"/>
        <v>5.68</v>
      </c>
      <c r="N184" s="72">
        <v>7025</v>
      </c>
      <c r="O184" s="74" t="s">
        <v>43</v>
      </c>
      <c r="P184" s="71">
        <f t="shared" si="13"/>
        <v>0.70250000000000001</v>
      </c>
    </row>
    <row r="185" spans="1:16">
      <c r="B185" s="108">
        <v>2.75</v>
      </c>
      <c r="C185" s="109" t="s">
        <v>46</v>
      </c>
      <c r="D185" s="70">
        <f t="shared" si="18"/>
        <v>21.31782945736434</v>
      </c>
      <c r="E185" s="110">
        <v>49.39</v>
      </c>
      <c r="F185" s="111">
        <v>2.3529999999999999E-2</v>
      </c>
      <c r="G185" s="107">
        <f t="shared" si="14"/>
        <v>49.413530000000002</v>
      </c>
      <c r="H185" s="72">
        <v>193.9</v>
      </c>
      <c r="I185" s="74" t="s">
        <v>45</v>
      </c>
      <c r="J185" s="71">
        <f t="shared" si="17"/>
        <v>193.9</v>
      </c>
      <c r="K185" s="72">
        <v>6.47</v>
      </c>
      <c r="L185" s="74" t="s">
        <v>45</v>
      </c>
      <c r="M185" s="71">
        <f t="shared" si="16"/>
        <v>6.47</v>
      </c>
      <c r="N185" s="72">
        <v>7479</v>
      </c>
      <c r="O185" s="74" t="s">
        <v>43</v>
      </c>
      <c r="P185" s="71">
        <f t="shared" si="13"/>
        <v>0.74790000000000001</v>
      </c>
    </row>
    <row r="186" spans="1:16">
      <c r="B186" s="108">
        <v>3</v>
      </c>
      <c r="C186" s="109" t="s">
        <v>46</v>
      </c>
      <c r="D186" s="70">
        <f t="shared" si="18"/>
        <v>23.255813953488371</v>
      </c>
      <c r="E186" s="110">
        <v>47.2</v>
      </c>
      <c r="F186" s="111">
        <v>2.1780000000000001E-2</v>
      </c>
      <c r="G186" s="107">
        <f t="shared" si="14"/>
        <v>47.221780000000003</v>
      </c>
      <c r="H186" s="72">
        <v>216.88</v>
      </c>
      <c r="I186" s="74" t="s">
        <v>45</v>
      </c>
      <c r="J186" s="71">
        <f t="shared" si="17"/>
        <v>216.88</v>
      </c>
      <c r="K186" s="72">
        <v>7.24</v>
      </c>
      <c r="L186" s="74" t="s">
        <v>45</v>
      </c>
      <c r="M186" s="71">
        <f t="shared" si="16"/>
        <v>7.24</v>
      </c>
      <c r="N186" s="72">
        <v>7954</v>
      </c>
      <c r="O186" s="74" t="s">
        <v>43</v>
      </c>
      <c r="P186" s="71">
        <f t="shared" si="13"/>
        <v>0.7954</v>
      </c>
    </row>
    <row r="187" spans="1:16">
      <c r="B187" s="108">
        <v>3.25</v>
      </c>
      <c r="C187" s="109" t="s">
        <v>46</v>
      </c>
      <c r="D187" s="70">
        <f t="shared" si="18"/>
        <v>25.193798449612402</v>
      </c>
      <c r="E187" s="110">
        <v>45.1</v>
      </c>
      <c r="F187" s="111">
        <v>2.0289999999999999E-2</v>
      </c>
      <c r="G187" s="107">
        <f t="shared" si="14"/>
        <v>45.120290000000004</v>
      </c>
      <c r="H187" s="72">
        <v>240.93</v>
      </c>
      <c r="I187" s="74" t="s">
        <v>45</v>
      </c>
      <c r="J187" s="71">
        <f t="shared" si="17"/>
        <v>240.93</v>
      </c>
      <c r="K187" s="72">
        <v>8</v>
      </c>
      <c r="L187" s="74" t="s">
        <v>45</v>
      </c>
      <c r="M187" s="71">
        <f t="shared" si="16"/>
        <v>8</v>
      </c>
      <c r="N187" s="72">
        <v>8451</v>
      </c>
      <c r="O187" s="74" t="s">
        <v>43</v>
      </c>
      <c r="P187" s="71">
        <f t="shared" si="13"/>
        <v>0.84510000000000007</v>
      </c>
    </row>
    <row r="188" spans="1:16">
      <c r="B188" s="108">
        <v>3.5</v>
      </c>
      <c r="C188" s="109" t="s">
        <v>46</v>
      </c>
      <c r="D188" s="70">
        <f t="shared" si="18"/>
        <v>27.131782945736433</v>
      </c>
      <c r="E188" s="110">
        <v>43.08</v>
      </c>
      <c r="F188" s="111">
        <v>1.9E-2</v>
      </c>
      <c r="G188" s="107">
        <f t="shared" si="14"/>
        <v>43.098999999999997</v>
      </c>
      <c r="H188" s="72">
        <v>266.10000000000002</v>
      </c>
      <c r="I188" s="74" t="s">
        <v>45</v>
      </c>
      <c r="J188" s="71">
        <f t="shared" si="17"/>
        <v>266.10000000000002</v>
      </c>
      <c r="K188" s="72">
        <v>8.76</v>
      </c>
      <c r="L188" s="74" t="s">
        <v>45</v>
      </c>
      <c r="M188" s="71">
        <f t="shared" si="16"/>
        <v>8.76</v>
      </c>
      <c r="N188" s="72">
        <v>8969</v>
      </c>
      <c r="O188" s="74" t="s">
        <v>43</v>
      </c>
      <c r="P188" s="71">
        <f t="shared" si="13"/>
        <v>0.89689999999999992</v>
      </c>
    </row>
    <row r="189" spans="1:16">
      <c r="B189" s="108">
        <v>3.75</v>
      </c>
      <c r="C189" s="109" t="s">
        <v>46</v>
      </c>
      <c r="D189" s="70">
        <f t="shared" si="18"/>
        <v>29.069767441860463</v>
      </c>
      <c r="E189" s="110">
        <v>41.09</v>
      </c>
      <c r="F189" s="111">
        <v>1.787E-2</v>
      </c>
      <c r="G189" s="107">
        <f t="shared" si="14"/>
        <v>41.107870000000005</v>
      </c>
      <c r="H189" s="72">
        <v>292.48</v>
      </c>
      <c r="I189" s="74" t="s">
        <v>45</v>
      </c>
      <c r="J189" s="71">
        <f t="shared" si="17"/>
        <v>292.48</v>
      </c>
      <c r="K189" s="72">
        <v>9.52</v>
      </c>
      <c r="L189" s="74" t="s">
        <v>45</v>
      </c>
      <c r="M189" s="71">
        <f t="shared" si="16"/>
        <v>9.52</v>
      </c>
      <c r="N189" s="72">
        <v>9512</v>
      </c>
      <c r="O189" s="74" t="s">
        <v>43</v>
      </c>
      <c r="P189" s="71">
        <f t="shared" si="13"/>
        <v>0.95120000000000005</v>
      </c>
    </row>
    <row r="190" spans="1:16">
      <c r="B190" s="108">
        <v>4</v>
      </c>
      <c r="C190" s="109" t="s">
        <v>46</v>
      </c>
      <c r="D190" s="70">
        <f t="shared" si="18"/>
        <v>31.007751937984494</v>
      </c>
      <c r="E190" s="110">
        <v>39.35</v>
      </c>
      <c r="F190" s="111">
        <v>1.687E-2</v>
      </c>
      <c r="G190" s="107">
        <f t="shared" si="14"/>
        <v>39.366869999999999</v>
      </c>
      <c r="H190" s="72">
        <v>320.07</v>
      </c>
      <c r="I190" s="74" t="s">
        <v>45</v>
      </c>
      <c r="J190" s="71">
        <f t="shared" si="17"/>
        <v>320.07</v>
      </c>
      <c r="K190" s="72">
        <v>10.29</v>
      </c>
      <c r="L190" s="74" t="s">
        <v>45</v>
      </c>
      <c r="M190" s="71">
        <f t="shared" si="16"/>
        <v>10.29</v>
      </c>
      <c r="N190" s="72">
        <v>1.01</v>
      </c>
      <c r="O190" s="73" t="s">
        <v>45</v>
      </c>
      <c r="P190" s="71">
        <f t="shared" ref="P190:P228" si="19">N190</f>
        <v>1.01</v>
      </c>
    </row>
    <row r="191" spans="1:16">
      <c r="B191" s="108">
        <v>4.5</v>
      </c>
      <c r="C191" s="109" t="s">
        <v>46</v>
      </c>
      <c r="D191" s="70">
        <f t="shared" si="18"/>
        <v>34.883720930232556</v>
      </c>
      <c r="E191" s="110">
        <v>36.58</v>
      </c>
      <c r="F191" s="111">
        <v>1.519E-2</v>
      </c>
      <c r="G191" s="107">
        <f t="shared" si="14"/>
        <v>36.595189999999995</v>
      </c>
      <c r="H191" s="72">
        <v>378.57</v>
      </c>
      <c r="I191" s="74" t="s">
        <v>45</v>
      </c>
      <c r="J191" s="71">
        <f t="shared" si="17"/>
        <v>378.57</v>
      </c>
      <c r="K191" s="72">
        <v>13.21</v>
      </c>
      <c r="L191" s="74" t="s">
        <v>45</v>
      </c>
      <c r="M191" s="71">
        <f t="shared" si="16"/>
        <v>13.21</v>
      </c>
      <c r="N191" s="72">
        <v>1.1299999999999999</v>
      </c>
      <c r="O191" s="74" t="s">
        <v>45</v>
      </c>
      <c r="P191" s="71">
        <f t="shared" si="19"/>
        <v>1.1299999999999999</v>
      </c>
    </row>
    <row r="192" spans="1:16">
      <c r="B192" s="108">
        <v>5</v>
      </c>
      <c r="C192" s="109" t="s">
        <v>46</v>
      </c>
      <c r="D192" s="70">
        <f t="shared" si="18"/>
        <v>38.759689922480618</v>
      </c>
      <c r="E192" s="110">
        <v>34.22</v>
      </c>
      <c r="F192" s="111">
        <v>1.383E-2</v>
      </c>
      <c r="G192" s="107">
        <f t="shared" si="14"/>
        <v>34.233829999999998</v>
      </c>
      <c r="H192" s="72">
        <v>441.29</v>
      </c>
      <c r="I192" s="74" t="s">
        <v>45</v>
      </c>
      <c r="J192" s="71">
        <f t="shared" si="17"/>
        <v>441.29</v>
      </c>
      <c r="K192" s="72">
        <v>15.91</v>
      </c>
      <c r="L192" s="74" t="s">
        <v>45</v>
      </c>
      <c r="M192" s="71">
        <f t="shared" si="16"/>
        <v>15.91</v>
      </c>
      <c r="N192" s="72">
        <v>1.26</v>
      </c>
      <c r="O192" s="74" t="s">
        <v>45</v>
      </c>
      <c r="P192" s="71">
        <f t="shared" si="19"/>
        <v>1.26</v>
      </c>
    </row>
    <row r="193" spans="2:16">
      <c r="B193" s="108">
        <v>5.5</v>
      </c>
      <c r="C193" s="109" t="s">
        <v>46</v>
      </c>
      <c r="D193" s="70">
        <f t="shared" si="18"/>
        <v>42.63565891472868</v>
      </c>
      <c r="E193" s="110">
        <v>32.18</v>
      </c>
      <c r="F193" s="111">
        <v>1.2699999999999999E-2</v>
      </c>
      <c r="G193" s="107">
        <f t="shared" si="14"/>
        <v>32.192700000000002</v>
      </c>
      <c r="H193" s="72">
        <v>508.17</v>
      </c>
      <c r="I193" s="74" t="s">
        <v>45</v>
      </c>
      <c r="J193" s="71">
        <f t="shared" si="17"/>
        <v>508.17</v>
      </c>
      <c r="K193" s="72">
        <v>18.510000000000002</v>
      </c>
      <c r="L193" s="74" t="s">
        <v>45</v>
      </c>
      <c r="M193" s="71">
        <f t="shared" si="16"/>
        <v>18.510000000000002</v>
      </c>
      <c r="N193" s="72">
        <v>1.4</v>
      </c>
      <c r="O193" s="74" t="s">
        <v>45</v>
      </c>
      <c r="P193" s="71">
        <f t="shared" si="19"/>
        <v>1.4</v>
      </c>
    </row>
    <row r="194" spans="2:16">
      <c r="B194" s="108">
        <v>6</v>
      </c>
      <c r="C194" s="109" t="s">
        <v>46</v>
      </c>
      <c r="D194" s="70">
        <f t="shared" si="18"/>
        <v>46.511627906976742</v>
      </c>
      <c r="E194" s="110">
        <v>30.4</v>
      </c>
      <c r="F194" s="111">
        <v>1.175E-2</v>
      </c>
      <c r="G194" s="107">
        <f t="shared" si="14"/>
        <v>30.411749999999998</v>
      </c>
      <c r="H194" s="72">
        <v>579.13</v>
      </c>
      <c r="I194" s="74" t="s">
        <v>45</v>
      </c>
      <c r="J194" s="71">
        <f t="shared" si="17"/>
        <v>579.13</v>
      </c>
      <c r="K194" s="72">
        <v>21.06</v>
      </c>
      <c r="L194" s="74" t="s">
        <v>45</v>
      </c>
      <c r="M194" s="71">
        <f t="shared" si="16"/>
        <v>21.06</v>
      </c>
      <c r="N194" s="72">
        <v>1.54</v>
      </c>
      <c r="O194" s="74" t="s">
        <v>45</v>
      </c>
      <c r="P194" s="71">
        <f t="shared" si="19"/>
        <v>1.54</v>
      </c>
    </row>
    <row r="195" spans="2:16">
      <c r="B195" s="108">
        <v>6.5</v>
      </c>
      <c r="C195" s="109" t="s">
        <v>46</v>
      </c>
      <c r="D195" s="70">
        <f t="shared" si="18"/>
        <v>50.387596899224803</v>
      </c>
      <c r="E195" s="110">
        <v>28.83</v>
      </c>
      <c r="F195" s="111">
        <v>1.094E-2</v>
      </c>
      <c r="G195" s="107">
        <f t="shared" si="14"/>
        <v>28.84094</v>
      </c>
      <c r="H195" s="72">
        <v>654.1</v>
      </c>
      <c r="I195" s="74" t="s">
        <v>45</v>
      </c>
      <c r="J195" s="71">
        <f t="shared" si="17"/>
        <v>654.1</v>
      </c>
      <c r="K195" s="72">
        <v>23.58</v>
      </c>
      <c r="L195" s="74" t="s">
        <v>45</v>
      </c>
      <c r="M195" s="71">
        <f t="shared" si="16"/>
        <v>23.58</v>
      </c>
      <c r="N195" s="72">
        <v>1.69</v>
      </c>
      <c r="O195" s="74" t="s">
        <v>45</v>
      </c>
      <c r="P195" s="71">
        <f t="shared" si="19"/>
        <v>1.69</v>
      </c>
    </row>
    <row r="196" spans="2:16">
      <c r="B196" s="108">
        <v>7</v>
      </c>
      <c r="C196" s="109" t="s">
        <v>46</v>
      </c>
      <c r="D196" s="70">
        <f t="shared" si="18"/>
        <v>54.263565891472865</v>
      </c>
      <c r="E196" s="110">
        <v>27.44</v>
      </c>
      <c r="F196" s="111">
        <v>1.023E-2</v>
      </c>
      <c r="G196" s="107">
        <f t="shared" si="14"/>
        <v>27.450230000000001</v>
      </c>
      <c r="H196" s="72">
        <v>732.99</v>
      </c>
      <c r="I196" s="74" t="s">
        <v>45</v>
      </c>
      <c r="J196" s="71">
        <f t="shared" si="17"/>
        <v>732.99</v>
      </c>
      <c r="K196" s="72">
        <v>26.09</v>
      </c>
      <c r="L196" s="74" t="s">
        <v>45</v>
      </c>
      <c r="M196" s="71">
        <f t="shared" si="16"/>
        <v>26.09</v>
      </c>
      <c r="N196" s="72">
        <v>1.86</v>
      </c>
      <c r="O196" s="74" t="s">
        <v>45</v>
      </c>
      <c r="P196" s="71">
        <f t="shared" si="19"/>
        <v>1.86</v>
      </c>
    </row>
    <row r="197" spans="2:16">
      <c r="B197" s="108">
        <v>8</v>
      </c>
      <c r="C197" s="109" t="s">
        <v>46</v>
      </c>
      <c r="D197" s="70">
        <f t="shared" si="18"/>
        <v>62.015503875968989</v>
      </c>
      <c r="E197" s="110">
        <v>25.09</v>
      </c>
      <c r="F197" s="111">
        <v>9.077E-3</v>
      </c>
      <c r="G197" s="107">
        <f t="shared" si="14"/>
        <v>25.099077000000001</v>
      </c>
      <c r="H197" s="72">
        <v>902.19</v>
      </c>
      <c r="I197" s="74" t="s">
        <v>45</v>
      </c>
      <c r="J197" s="75">
        <f t="shared" si="17"/>
        <v>902.19</v>
      </c>
      <c r="K197" s="72">
        <v>35.409999999999997</v>
      </c>
      <c r="L197" s="74" t="s">
        <v>45</v>
      </c>
      <c r="M197" s="71">
        <f t="shared" si="16"/>
        <v>35.409999999999997</v>
      </c>
      <c r="N197" s="72">
        <v>2.2000000000000002</v>
      </c>
      <c r="O197" s="74" t="s">
        <v>45</v>
      </c>
      <c r="P197" s="71">
        <f t="shared" si="19"/>
        <v>2.2000000000000002</v>
      </c>
    </row>
    <row r="198" spans="2:16">
      <c r="B198" s="108">
        <v>9</v>
      </c>
      <c r="C198" s="109" t="s">
        <v>46</v>
      </c>
      <c r="D198" s="70">
        <f t="shared" si="18"/>
        <v>69.767441860465112</v>
      </c>
      <c r="E198" s="110">
        <v>23.16</v>
      </c>
      <c r="F198" s="111">
        <v>8.1659999999999996E-3</v>
      </c>
      <c r="G198" s="107">
        <f t="shared" si="14"/>
        <v>23.168165999999999</v>
      </c>
      <c r="H198" s="72">
        <v>1.0900000000000001</v>
      </c>
      <c r="I198" s="73" t="s">
        <v>12</v>
      </c>
      <c r="J198" s="75">
        <f t="shared" ref="J198:J228" si="20">H198*1000</f>
        <v>1090</v>
      </c>
      <c r="K198" s="72">
        <v>43.96</v>
      </c>
      <c r="L198" s="74" t="s">
        <v>45</v>
      </c>
      <c r="M198" s="71">
        <f t="shared" si="16"/>
        <v>43.96</v>
      </c>
      <c r="N198" s="72">
        <v>2.57</v>
      </c>
      <c r="O198" s="74" t="s">
        <v>45</v>
      </c>
      <c r="P198" s="71">
        <f t="shared" si="19"/>
        <v>2.57</v>
      </c>
    </row>
    <row r="199" spans="2:16">
      <c r="B199" s="108">
        <v>10</v>
      </c>
      <c r="C199" s="109" t="s">
        <v>46</v>
      </c>
      <c r="D199" s="70">
        <f t="shared" si="18"/>
        <v>77.519379844961236</v>
      </c>
      <c r="E199" s="110">
        <v>21.56</v>
      </c>
      <c r="F199" s="111">
        <v>7.4269999999999996E-3</v>
      </c>
      <c r="G199" s="107">
        <f t="shared" si="14"/>
        <v>21.567426999999999</v>
      </c>
      <c r="H199" s="72">
        <v>1.29</v>
      </c>
      <c r="I199" s="74" t="s">
        <v>12</v>
      </c>
      <c r="J199" s="75">
        <f t="shared" si="20"/>
        <v>1290</v>
      </c>
      <c r="K199" s="72">
        <v>52.18</v>
      </c>
      <c r="L199" s="74" t="s">
        <v>45</v>
      </c>
      <c r="M199" s="71">
        <f t="shared" si="16"/>
        <v>52.18</v>
      </c>
      <c r="N199" s="72">
        <v>2.97</v>
      </c>
      <c r="O199" s="74" t="s">
        <v>45</v>
      </c>
      <c r="P199" s="71">
        <f t="shared" si="19"/>
        <v>2.97</v>
      </c>
    </row>
    <row r="200" spans="2:16">
      <c r="B200" s="108">
        <v>11</v>
      </c>
      <c r="C200" s="109" t="s">
        <v>46</v>
      </c>
      <c r="D200" s="70">
        <f t="shared" si="18"/>
        <v>85.271317829457359</v>
      </c>
      <c r="E200" s="110">
        <v>20.21</v>
      </c>
      <c r="F200" s="111">
        <v>6.816E-3</v>
      </c>
      <c r="G200" s="107">
        <f t="shared" si="14"/>
        <v>20.216816000000001</v>
      </c>
      <c r="H200" s="72">
        <v>1.5</v>
      </c>
      <c r="I200" s="74" t="s">
        <v>12</v>
      </c>
      <c r="J200" s="75">
        <f t="shared" si="20"/>
        <v>1500</v>
      </c>
      <c r="K200" s="72">
        <v>60.23</v>
      </c>
      <c r="L200" s="74" t="s">
        <v>45</v>
      </c>
      <c r="M200" s="71">
        <f t="shared" si="16"/>
        <v>60.23</v>
      </c>
      <c r="N200" s="72">
        <v>3.39</v>
      </c>
      <c r="O200" s="74" t="s">
        <v>45</v>
      </c>
      <c r="P200" s="71">
        <f t="shared" si="19"/>
        <v>3.39</v>
      </c>
    </row>
    <row r="201" spans="2:16">
      <c r="B201" s="108">
        <v>12</v>
      </c>
      <c r="C201" s="109" t="s">
        <v>46</v>
      </c>
      <c r="D201" s="70">
        <f t="shared" si="18"/>
        <v>93.023255813953483</v>
      </c>
      <c r="E201" s="110">
        <v>19.05</v>
      </c>
      <c r="F201" s="111">
        <v>6.3020000000000003E-3</v>
      </c>
      <c r="G201" s="107">
        <f t="shared" si="14"/>
        <v>19.056302000000002</v>
      </c>
      <c r="H201" s="72">
        <v>1.72</v>
      </c>
      <c r="I201" s="74" t="s">
        <v>12</v>
      </c>
      <c r="J201" s="75">
        <f t="shared" si="20"/>
        <v>1720</v>
      </c>
      <c r="K201" s="72">
        <v>68.209999999999994</v>
      </c>
      <c r="L201" s="74" t="s">
        <v>45</v>
      </c>
      <c r="M201" s="71">
        <f t="shared" si="16"/>
        <v>68.209999999999994</v>
      </c>
      <c r="N201" s="72">
        <v>3.84</v>
      </c>
      <c r="O201" s="74" t="s">
        <v>45</v>
      </c>
      <c r="P201" s="71">
        <f t="shared" si="19"/>
        <v>3.84</v>
      </c>
    </row>
    <row r="202" spans="2:16">
      <c r="B202" s="108">
        <v>13</v>
      </c>
      <c r="C202" s="109" t="s">
        <v>46</v>
      </c>
      <c r="D202" s="70">
        <f t="shared" si="18"/>
        <v>100.77519379844961</v>
      </c>
      <c r="E202" s="110">
        <v>18.05</v>
      </c>
      <c r="F202" s="111">
        <v>5.8630000000000002E-3</v>
      </c>
      <c r="G202" s="107">
        <f t="shared" si="14"/>
        <v>18.055863000000002</v>
      </c>
      <c r="H202" s="72">
        <v>1.96</v>
      </c>
      <c r="I202" s="74" t="s">
        <v>12</v>
      </c>
      <c r="J202" s="75">
        <f t="shared" si="20"/>
        <v>1960</v>
      </c>
      <c r="K202" s="72">
        <v>76.150000000000006</v>
      </c>
      <c r="L202" s="74" t="s">
        <v>45</v>
      </c>
      <c r="M202" s="71">
        <f t="shared" si="16"/>
        <v>76.150000000000006</v>
      </c>
      <c r="N202" s="72">
        <v>4.3</v>
      </c>
      <c r="O202" s="74" t="s">
        <v>45</v>
      </c>
      <c r="P202" s="71">
        <f t="shared" si="19"/>
        <v>4.3</v>
      </c>
    </row>
    <row r="203" spans="2:16">
      <c r="B203" s="108">
        <v>14</v>
      </c>
      <c r="C203" s="109" t="s">
        <v>46</v>
      </c>
      <c r="D203" s="70">
        <f t="shared" si="18"/>
        <v>108.52713178294573</v>
      </c>
      <c r="E203" s="110">
        <v>17.170000000000002</v>
      </c>
      <c r="F203" s="111">
        <v>5.483E-3</v>
      </c>
      <c r="G203" s="107">
        <f t="shared" si="14"/>
        <v>17.175483000000003</v>
      </c>
      <c r="H203" s="72">
        <v>2.2200000000000002</v>
      </c>
      <c r="I203" s="74" t="s">
        <v>12</v>
      </c>
      <c r="J203" s="75">
        <f t="shared" si="20"/>
        <v>2220</v>
      </c>
      <c r="K203" s="72">
        <v>84.09</v>
      </c>
      <c r="L203" s="74" t="s">
        <v>45</v>
      </c>
      <c r="M203" s="71">
        <f t="shared" si="16"/>
        <v>84.09</v>
      </c>
      <c r="N203" s="72">
        <v>4.79</v>
      </c>
      <c r="O203" s="74" t="s">
        <v>45</v>
      </c>
      <c r="P203" s="71">
        <f t="shared" si="19"/>
        <v>4.79</v>
      </c>
    </row>
    <row r="204" spans="2:16">
      <c r="B204" s="108">
        <v>15</v>
      </c>
      <c r="C204" s="109" t="s">
        <v>46</v>
      </c>
      <c r="D204" s="70">
        <f t="shared" si="18"/>
        <v>116.27906976744185</v>
      </c>
      <c r="E204" s="110">
        <v>16.39</v>
      </c>
      <c r="F204" s="111">
        <v>5.1520000000000003E-3</v>
      </c>
      <c r="G204" s="107">
        <f t="shared" si="14"/>
        <v>16.395152</v>
      </c>
      <c r="H204" s="72">
        <v>2.48</v>
      </c>
      <c r="I204" s="74" t="s">
        <v>12</v>
      </c>
      <c r="J204" s="75">
        <f t="shared" si="20"/>
        <v>2480</v>
      </c>
      <c r="K204" s="72">
        <v>92.05</v>
      </c>
      <c r="L204" s="74" t="s">
        <v>45</v>
      </c>
      <c r="M204" s="71">
        <f t="shared" si="16"/>
        <v>92.05</v>
      </c>
      <c r="N204" s="72">
        <v>5.3</v>
      </c>
      <c r="O204" s="74" t="s">
        <v>45</v>
      </c>
      <c r="P204" s="71">
        <f t="shared" si="19"/>
        <v>5.3</v>
      </c>
    </row>
    <row r="205" spans="2:16">
      <c r="B205" s="108">
        <v>16</v>
      </c>
      <c r="C205" s="109" t="s">
        <v>46</v>
      </c>
      <c r="D205" s="70">
        <f t="shared" si="18"/>
        <v>124.03100775193798</v>
      </c>
      <c r="E205" s="110">
        <v>15.7</v>
      </c>
      <c r="F205" s="111">
        <v>4.8589999999999996E-3</v>
      </c>
      <c r="G205" s="107">
        <f t="shared" si="14"/>
        <v>15.704858999999999</v>
      </c>
      <c r="H205" s="72">
        <v>2.76</v>
      </c>
      <c r="I205" s="74" t="s">
        <v>12</v>
      </c>
      <c r="J205" s="75">
        <f t="shared" si="20"/>
        <v>2760</v>
      </c>
      <c r="K205" s="72">
        <v>100.02</v>
      </c>
      <c r="L205" s="74" t="s">
        <v>45</v>
      </c>
      <c r="M205" s="71">
        <f t="shared" si="16"/>
        <v>100.02</v>
      </c>
      <c r="N205" s="72">
        <v>5.83</v>
      </c>
      <c r="O205" s="74" t="s">
        <v>45</v>
      </c>
      <c r="P205" s="71">
        <f t="shared" si="19"/>
        <v>5.83</v>
      </c>
    </row>
    <row r="206" spans="2:16">
      <c r="B206" s="108">
        <v>17</v>
      </c>
      <c r="C206" s="109" t="s">
        <v>46</v>
      </c>
      <c r="D206" s="70">
        <f t="shared" si="18"/>
        <v>131.7829457364341</v>
      </c>
      <c r="E206" s="110">
        <v>15.09</v>
      </c>
      <c r="F206" s="111">
        <v>4.5999999999999999E-3</v>
      </c>
      <c r="G206" s="107">
        <f t="shared" si="14"/>
        <v>15.0946</v>
      </c>
      <c r="H206" s="72">
        <v>3.04</v>
      </c>
      <c r="I206" s="74" t="s">
        <v>12</v>
      </c>
      <c r="J206" s="75">
        <f t="shared" si="20"/>
        <v>3040</v>
      </c>
      <c r="K206" s="72">
        <v>108.02</v>
      </c>
      <c r="L206" s="74" t="s">
        <v>45</v>
      </c>
      <c r="M206" s="71">
        <f t="shared" si="16"/>
        <v>108.02</v>
      </c>
      <c r="N206" s="72">
        <v>6.38</v>
      </c>
      <c r="O206" s="74" t="s">
        <v>45</v>
      </c>
      <c r="P206" s="71">
        <f t="shared" si="19"/>
        <v>6.38</v>
      </c>
    </row>
    <row r="207" spans="2:16">
      <c r="B207" s="108">
        <v>18</v>
      </c>
      <c r="C207" s="109" t="s">
        <v>46</v>
      </c>
      <c r="D207" s="70">
        <f t="shared" si="18"/>
        <v>139.53488372093022</v>
      </c>
      <c r="E207" s="110">
        <v>14.53</v>
      </c>
      <c r="F207" s="111">
        <v>4.3680000000000004E-3</v>
      </c>
      <c r="G207" s="107">
        <f t="shared" si="14"/>
        <v>14.534367999999999</v>
      </c>
      <c r="H207" s="72">
        <v>3.34</v>
      </c>
      <c r="I207" s="74" t="s">
        <v>12</v>
      </c>
      <c r="J207" s="75">
        <f t="shared" si="20"/>
        <v>3340</v>
      </c>
      <c r="K207" s="72">
        <v>116.04</v>
      </c>
      <c r="L207" s="74" t="s">
        <v>45</v>
      </c>
      <c r="M207" s="71">
        <f t="shared" si="16"/>
        <v>116.04</v>
      </c>
      <c r="N207" s="72">
        <v>6.95</v>
      </c>
      <c r="O207" s="74" t="s">
        <v>45</v>
      </c>
      <c r="P207" s="71">
        <f t="shared" si="19"/>
        <v>6.95</v>
      </c>
    </row>
    <row r="208" spans="2:16">
      <c r="B208" s="108">
        <v>20</v>
      </c>
      <c r="C208" s="109" t="s">
        <v>46</v>
      </c>
      <c r="D208" s="70">
        <f t="shared" si="18"/>
        <v>155.03875968992247</v>
      </c>
      <c r="E208" s="110">
        <v>13.57</v>
      </c>
      <c r="F208" s="111">
        <v>3.9699999999999996E-3</v>
      </c>
      <c r="G208" s="107">
        <f t="shared" si="14"/>
        <v>13.573970000000001</v>
      </c>
      <c r="H208" s="72">
        <v>3.98</v>
      </c>
      <c r="I208" s="74" t="s">
        <v>12</v>
      </c>
      <c r="J208" s="75">
        <f t="shared" si="20"/>
        <v>3980</v>
      </c>
      <c r="K208" s="72">
        <v>146.5</v>
      </c>
      <c r="L208" s="74" t="s">
        <v>45</v>
      </c>
      <c r="M208" s="71">
        <f t="shared" si="16"/>
        <v>146.5</v>
      </c>
      <c r="N208" s="72">
        <v>8.14</v>
      </c>
      <c r="O208" s="74" t="s">
        <v>45</v>
      </c>
      <c r="P208" s="71">
        <f t="shared" si="19"/>
        <v>8.14</v>
      </c>
    </row>
    <row r="209" spans="2:16">
      <c r="B209" s="108">
        <v>22.5</v>
      </c>
      <c r="C209" s="109" t="s">
        <v>46</v>
      </c>
      <c r="D209" s="70">
        <f t="shared" si="18"/>
        <v>174.41860465116278</v>
      </c>
      <c r="E209" s="110">
        <v>12.59</v>
      </c>
      <c r="F209" s="111">
        <v>3.568E-3</v>
      </c>
      <c r="G209" s="107">
        <f t="shared" si="14"/>
        <v>12.593567999999999</v>
      </c>
      <c r="H209" s="72">
        <v>4.83</v>
      </c>
      <c r="I209" s="74" t="s">
        <v>12</v>
      </c>
      <c r="J209" s="75">
        <f t="shared" si="20"/>
        <v>4830</v>
      </c>
      <c r="K209" s="72">
        <v>189.45</v>
      </c>
      <c r="L209" s="74" t="s">
        <v>45</v>
      </c>
      <c r="M209" s="71">
        <f t="shared" si="16"/>
        <v>189.45</v>
      </c>
      <c r="N209" s="72">
        <v>9.7100000000000009</v>
      </c>
      <c r="O209" s="74" t="s">
        <v>45</v>
      </c>
      <c r="P209" s="71">
        <f t="shared" si="19"/>
        <v>9.7100000000000009</v>
      </c>
    </row>
    <row r="210" spans="2:16">
      <c r="B210" s="108">
        <v>25</v>
      </c>
      <c r="C210" s="109" t="s">
        <v>46</v>
      </c>
      <c r="D210" s="70">
        <f t="shared" si="18"/>
        <v>193.79844961240309</v>
      </c>
      <c r="E210" s="110">
        <v>11.78</v>
      </c>
      <c r="F210" s="111">
        <v>3.2420000000000001E-3</v>
      </c>
      <c r="G210" s="107">
        <f t="shared" si="14"/>
        <v>11.783242</v>
      </c>
      <c r="H210" s="72">
        <v>5.74</v>
      </c>
      <c r="I210" s="74" t="s">
        <v>12</v>
      </c>
      <c r="J210" s="75">
        <f t="shared" si="20"/>
        <v>5740</v>
      </c>
      <c r="K210" s="72">
        <v>229.17</v>
      </c>
      <c r="L210" s="74" t="s">
        <v>45</v>
      </c>
      <c r="M210" s="71">
        <f t="shared" si="16"/>
        <v>229.17</v>
      </c>
      <c r="N210" s="72">
        <v>11.38</v>
      </c>
      <c r="O210" s="74" t="s">
        <v>45</v>
      </c>
      <c r="P210" s="71">
        <f t="shared" si="19"/>
        <v>11.38</v>
      </c>
    </row>
    <row r="211" spans="2:16">
      <c r="B211" s="108">
        <v>27.5</v>
      </c>
      <c r="C211" s="109" t="s">
        <v>46</v>
      </c>
      <c r="D211" s="70">
        <f t="shared" si="18"/>
        <v>213.1782945736434</v>
      </c>
      <c r="E211" s="110">
        <v>11.11</v>
      </c>
      <c r="F211" s="111">
        <v>2.9729999999999999E-3</v>
      </c>
      <c r="G211" s="107">
        <f t="shared" si="14"/>
        <v>11.112973</v>
      </c>
      <c r="H211" s="72">
        <v>6.71</v>
      </c>
      <c r="I211" s="74" t="s">
        <v>12</v>
      </c>
      <c r="J211" s="75">
        <f t="shared" si="20"/>
        <v>6710</v>
      </c>
      <c r="K211" s="72">
        <v>267.13</v>
      </c>
      <c r="L211" s="74" t="s">
        <v>45</v>
      </c>
      <c r="M211" s="71">
        <f t="shared" si="16"/>
        <v>267.13</v>
      </c>
      <c r="N211" s="72">
        <v>13.14</v>
      </c>
      <c r="O211" s="74" t="s">
        <v>45</v>
      </c>
      <c r="P211" s="71">
        <f t="shared" si="19"/>
        <v>13.14</v>
      </c>
    </row>
    <row r="212" spans="2:16">
      <c r="B212" s="108">
        <v>30</v>
      </c>
      <c r="C212" s="109" t="s">
        <v>46</v>
      </c>
      <c r="D212" s="70">
        <f t="shared" si="18"/>
        <v>232.55813953488371</v>
      </c>
      <c r="E212" s="110">
        <v>10.54</v>
      </c>
      <c r="F212" s="111">
        <v>2.7469999999999999E-3</v>
      </c>
      <c r="G212" s="107">
        <f t="shared" si="14"/>
        <v>10.542746999999999</v>
      </c>
      <c r="H212" s="72">
        <v>7.73</v>
      </c>
      <c r="I212" s="74" t="s">
        <v>12</v>
      </c>
      <c r="J212" s="75">
        <f t="shared" si="20"/>
        <v>7730</v>
      </c>
      <c r="K212" s="72">
        <v>303.97000000000003</v>
      </c>
      <c r="L212" s="74" t="s">
        <v>45</v>
      </c>
      <c r="M212" s="71">
        <f t="shared" si="16"/>
        <v>303.97000000000003</v>
      </c>
      <c r="N212" s="72">
        <v>14.97</v>
      </c>
      <c r="O212" s="74" t="s">
        <v>45</v>
      </c>
      <c r="P212" s="71">
        <f t="shared" si="19"/>
        <v>14.97</v>
      </c>
    </row>
    <row r="213" spans="2:16">
      <c r="B213" s="108">
        <v>32.5</v>
      </c>
      <c r="C213" s="109" t="s">
        <v>46</v>
      </c>
      <c r="D213" s="70">
        <f t="shared" si="18"/>
        <v>251.93798449612405</v>
      </c>
      <c r="E213" s="110">
        <v>10.06</v>
      </c>
      <c r="F213" s="111">
        <v>2.5539999999999998E-3</v>
      </c>
      <c r="G213" s="107">
        <f t="shared" ref="G213:G228" si="21">E213+F213</f>
        <v>10.062554</v>
      </c>
      <c r="H213" s="72">
        <v>8.81</v>
      </c>
      <c r="I213" s="74" t="s">
        <v>12</v>
      </c>
      <c r="J213" s="75">
        <f t="shared" si="20"/>
        <v>8810</v>
      </c>
      <c r="K213" s="72">
        <v>340.04</v>
      </c>
      <c r="L213" s="74" t="s">
        <v>45</v>
      </c>
      <c r="M213" s="71">
        <f t="shared" si="16"/>
        <v>340.04</v>
      </c>
      <c r="N213" s="72">
        <v>16.87</v>
      </c>
      <c r="O213" s="74" t="s">
        <v>45</v>
      </c>
      <c r="P213" s="71">
        <f t="shared" si="19"/>
        <v>16.87</v>
      </c>
    </row>
    <row r="214" spans="2:16">
      <c r="B214" s="108">
        <v>35</v>
      </c>
      <c r="C214" s="109" t="s">
        <v>46</v>
      </c>
      <c r="D214" s="70">
        <f t="shared" si="18"/>
        <v>271.31782945736433</v>
      </c>
      <c r="E214" s="110">
        <v>9.6449999999999996</v>
      </c>
      <c r="F214" s="111">
        <v>2.3869999999999998E-3</v>
      </c>
      <c r="G214" s="107">
        <f t="shared" si="21"/>
        <v>9.6473870000000002</v>
      </c>
      <c r="H214" s="72">
        <v>9.94</v>
      </c>
      <c r="I214" s="74" t="s">
        <v>12</v>
      </c>
      <c r="J214" s="75">
        <f t="shared" si="20"/>
        <v>9940</v>
      </c>
      <c r="K214" s="72">
        <v>375.53</v>
      </c>
      <c r="L214" s="74" t="s">
        <v>45</v>
      </c>
      <c r="M214" s="71">
        <f t="shared" si="16"/>
        <v>375.53</v>
      </c>
      <c r="N214" s="72">
        <v>18.84</v>
      </c>
      <c r="O214" s="74" t="s">
        <v>45</v>
      </c>
      <c r="P214" s="71">
        <f t="shared" si="19"/>
        <v>18.84</v>
      </c>
    </row>
    <row r="215" spans="2:16">
      <c r="B215" s="108">
        <v>37.5</v>
      </c>
      <c r="C215" s="109" t="s">
        <v>46</v>
      </c>
      <c r="D215" s="70">
        <f t="shared" si="18"/>
        <v>290.69767441860466</v>
      </c>
      <c r="E215" s="110">
        <v>9.282</v>
      </c>
      <c r="F215" s="111">
        <v>2.2409999999999999E-3</v>
      </c>
      <c r="G215" s="107">
        <f t="shared" si="21"/>
        <v>9.2842409999999997</v>
      </c>
      <c r="H215" s="72">
        <v>11.11</v>
      </c>
      <c r="I215" s="74" t="s">
        <v>12</v>
      </c>
      <c r="J215" s="75">
        <f t="shared" si="20"/>
        <v>11110</v>
      </c>
      <c r="K215" s="72">
        <v>410.55</v>
      </c>
      <c r="L215" s="74" t="s">
        <v>45</v>
      </c>
      <c r="M215" s="71">
        <f t="shared" si="16"/>
        <v>410.55</v>
      </c>
      <c r="N215" s="72">
        <v>20.87</v>
      </c>
      <c r="O215" s="74" t="s">
        <v>45</v>
      </c>
      <c r="P215" s="71">
        <f t="shared" si="19"/>
        <v>20.87</v>
      </c>
    </row>
    <row r="216" spans="2:16">
      <c r="B216" s="108">
        <v>40</v>
      </c>
      <c r="C216" s="109" t="s">
        <v>46</v>
      </c>
      <c r="D216" s="70">
        <f t="shared" si="18"/>
        <v>310.07751937984494</v>
      </c>
      <c r="E216" s="110">
        <v>8.9629999999999992</v>
      </c>
      <c r="F216" s="111">
        <v>2.1129999999999999E-3</v>
      </c>
      <c r="G216" s="107">
        <f t="shared" si="21"/>
        <v>8.9651129999999988</v>
      </c>
      <c r="H216" s="72">
        <v>12.33</v>
      </c>
      <c r="I216" s="74" t="s">
        <v>12</v>
      </c>
      <c r="J216" s="75">
        <f t="shared" si="20"/>
        <v>12330</v>
      </c>
      <c r="K216" s="72">
        <v>445.16</v>
      </c>
      <c r="L216" s="74" t="s">
        <v>45</v>
      </c>
      <c r="M216" s="71">
        <f t="shared" si="16"/>
        <v>445.16</v>
      </c>
      <c r="N216" s="72">
        <v>22.95</v>
      </c>
      <c r="O216" s="74" t="s">
        <v>45</v>
      </c>
      <c r="P216" s="71">
        <f t="shared" si="19"/>
        <v>22.95</v>
      </c>
    </row>
    <row r="217" spans="2:16">
      <c r="B217" s="108">
        <v>45</v>
      </c>
      <c r="C217" s="109" t="s">
        <v>46</v>
      </c>
      <c r="D217" s="70">
        <f t="shared" si="18"/>
        <v>348.83720930232556</v>
      </c>
      <c r="E217" s="110">
        <v>8.4290000000000003</v>
      </c>
      <c r="F217" s="111">
        <v>1.8979999999999999E-3</v>
      </c>
      <c r="G217" s="107">
        <f t="shared" si="21"/>
        <v>8.4308980000000009</v>
      </c>
      <c r="H217" s="72">
        <v>14.88</v>
      </c>
      <c r="I217" s="74" t="s">
        <v>12</v>
      </c>
      <c r="J217" s="75">
        <f t="shared" si="20"/>
        <v>14880</v>
      </c>
      <c r="K217" s="72">
        <v>573.30999999999995</v>
      </c>
      <c r="L217" s="74" t="s">
        <v>45</v>
      </c>
      <c r="M217" s="71">
        <f t="shared" si="16"/>
        <v>573.30999999999995</v>
      </c>
      <c r="N217" s="72">
        <v>27.26</v>
      </c>
      <c r="O217" s="74" t="s">
        <v>45</v>
      </c>
      <c r="P217" s="71">
        <f t="shared" si="19"/>
        <v>27.26</v>
      </c>
    </row>
    <row r="218" spans="2:16">
      <c r="B218" s="108">
        <v>50</v>
      </c>
      <c r="C218" s="109" t="s">
        <v>46</v>
      </c>
      <c r="D218" s="70">
        <f t="shared" si="18"/>
        <v>387.59689922480618</v>
      </c>
      <c r="E218" s="110">
        <v>8</v>
      </c>
      <c r="F218" s="111">
        <v>1.7240000000000001E-3</v>
      </c>
      <c r="G218" s="107">
        <f t="shared" si="21"/>
        <v>8.0017239999999994</v>
      </c>
      <c r="H218" s="72">
        <v>17.579999999999998</v>
      </c>
      <c r="I218" s="74" t="s">
        <v>12</v>
      </c>
      <c r="J218" s="75">
        <f t="shared" si="20"/>
        <v>17580</v>
      </c>
      <c r="K218" s="72">
        <v>689.11</v>
      </c>
      <c r="L218" s="74" t="s">
        <v>45</v>
      </c>
      <c r="M218" s="71">
        <f t="shared" si="16"/>
        <v>689.11</v>
      </c>
      <c r="N218" s="72">
        <v>31.74</v>
      </c>
      <c r="O218" s="74" t="s">
        <v>45</v>
      </c>
      <c r="P218" s="71">
        <f t="shared" si="19"/>
        <v>31.74</v>
      </c>
    </row>
    <row r="219" spans="2:16">
      <c r="B219" s="108">
        <v>55</v>
      </c>
      <c r="C219" s="109" t="s">
        <v>46</v>
      </c>
      <c r="D219" s="70">
        <f t="shared" si="18"/>
        <v>426.3565891472868</v>
      </c>
      <c r="E219" s="110">
        <v>7.65</v>
      </c>
      <c r="F219" s="111">
        <v>1.58E-3</v>
      </c>
      <c r="G219" s="107">
        <f t="shared" si="21"/>
        <v>7.65158</v>
      </c>
      <c r="H219" s="72">
        <v>20.420000000000002</v>
      </c>
      <c r="I219" s="74" t="s">
        <v>12</v>
      </c>
      <c r="J219" s="75">
        <f t="shared" si="20"/>
        <v>20420</v>
      </c>
      <c r="K219" s="72">
        <v>797.46</v>
      </c>
      <c r="L219" s="74" t="s">
        <v>45</v>
      </c>
      <c r="M219" s="71">
        <f t="shared" si="16"/>
        <v>797.46</v>
      </c>
      <c r="N219" s="72">
        <v>36.35</v>
      </c>
      <c r="O219" s="74" t="s">
        <v>45</v>
      </c>
      <c r="P219" s="71">
        <f t="shared" si="19"/>
        <v>36.35</v>
      </c>
    </row>
    <row r="220" spans="2:16">
      <c r="B220" s="108">
        <v>60</v>
      </c>
      <c r="C220" s="109" t="s">
        <v>46</v>
      </c>
      <c r="D220" s="70">
        <f t="shared" si="18"/>
        <v>465.11627906976742</v>
      </c>
      <c r="E220" s="110">
        <v>7.3579999999999997</v>
      </c>
      <c r="F220" s="111">
        <v>1.459E-3</v>
      </c>
      <c r="G220" s="107">
        <f t="shared" si="21"/>
        <v>7.3594589999999993</v>
      </c>
      <c r="H220" s="72">
        <v>23.38</v>
      </c>
      <c r="I220" s="74" t="s">
        <v>12</v>
      </c>
      <c r="J220" s="75">
        <f t="shared" si="20"/>
        <v>23380</v>
      </c>
      <c r="K220" s="72">
        <v>900.58</v>
      </c>
      <c r="L220" s="74" t="s">
        <v>45</v>
      </c>
      <c r="M220" s="71">
        <f t="shared" si="16"/>
        <v>900.58</v>
      </c>
      <c r="N220" s="72">
        <v>41.07</v>
      </c>
      <c r="O220" s="74" t="s">
        <v>45</v>
      </c>
      <c r="P220" s="71">
        <f t="shared" si="19"/>
        <v>41.07</v>
      </c>
    </row>
    <row r="221" spans="2:16">
      <c r="B221" s="108">
        <v>65</v>
      </c>
      <c r="C221" s="109" t="s">
        <v>46</v>
      </c>
      <c r="D221" s="70">
        <f t="shared" si="18"/>
        <v>503.87596899224809</v>
      </c>
      <c r="E221" s="110">
        <v>7.1120000000000001</v>
      </c>
      <c r="F221" s="111">
        <v>1.356E-3</v>
      </c>
      <c r="G221" s="107">
        <f t="shared" si="21"/>
        <v>7.1133560000000005</v>
      </c>
      <c r="H221" s="72">
        <v>26.45</v>
      </c>
      <c r="I221" s="74" t="s">
        <v>12</v>
      </c>
      <c r="J221" s="75">
        <f t="shared" si="20"/>
        <v>26450</v>
      </c>
      <c r="K221" s="72">
        <v>999.67</v>
      </c>
      <c r="L221" s="74" t="s">
        <v>45</v>
      </c>
      <c r="M221" s="75">
        <f t="shared" si="16"/>
        <v>999.67</v>
      </c>
      <c r="N221" s="72">
        <v>45.89</v>
      </c>
      <c r="O221" s="74" t="s">
        <v>45</v>
      </c>
      <c r="P221" s="71">
        <f t="shared" si="19"/>
        <v>45.89</v>
      </c>
    </row>
    <row r="222" spans="2:16">
      <c r="B222" s="108">
        <v>70</v>
      </c>
      <c r="C222" s="109" t="s">
        <v>46</v>
      </c>
      <c r="D222" s="70">
        <f t="shared" si="18"/>
        <v>542.63565891472865</v>
      </c>
      <c r="E222" s="110">
        <v>6.9029999999999996</v>
      </c>
      <c r="F222" s="111">
        <v>1.2669999999999999E-3</v>
      </c>
      <c r="G222" s="107">
        <f t="shared" si="21"/>
        <v>6.9042669999999999</v>
      </c>
      <c r="H222" s="72">
        <v>29.61</v>
      </c>
      <c r="I222" s="74" t="s">
        <v>12</v>
      </c>
      <c r="J222" s="75">
        <f t="shared" si="20"/>
        <v>29610</v>
      </c>
      <c r="K222" s="72">
        <v>1.1000000000000001</v>
      </c>
      <c r="L222" s="73" t="s">
        <v>12</v>
      </c>
      <c r="M222" s="75">
        <f t="shared" ref="M222:M228" si="22">K222*1000</f>
        <v>1100</v>
      </c>
      <c r="N222" s="72">
        <v>50.77</v>
      </c>
      <c r="O222" s="74" t="s">
        <v>45</v>
      </c>
      <c r="P222" s="71">
        <f t="shared" si="19"/>
        <v>50.77</v>
      </c>
    </row>
    <row r="223" spans="2:16">
      <c r="B223" s="108">
        <v>80</v>
      </c>
      <c r="C223" s="109" t="s">
        <v>46</v>
      </c>
      <c r="D223" s="70">
        <f t="shared" si="18"/>
        <v>620.15503875968989</v>
      </c>
      <c r="E223" s="110">
        <v>6.5670000000000002</v>
      </c>
      <c r="F223" s="111">
        <v>1.121E-3</v>
      </c>
      <c r="G223" s="107">
        <f t="shared" si="21"/>
        <v>6.5681210000000005</v>
      </c>
      <c r="H223" s="72">
        <v>36.21</v>
      </c>
      <c r="I223" s="74" t="s">
        <v>12</v>
      </c>
      <c r="J223" s="75">
        <f t="shared" si="20"/>
        <v>36210</v>
      </c>
      <c r="K223" s="72">
        <v>1.44</v>
      </c>
      <c r="L223" s="74" t="s">
        <v>12</v>
      </c>
      <c r="M223" s="75">
        <f t="shared" si="22"/>
        <v>1440</v>
      </c>
      <c r="N223" s="72">
        <v>60.72</v>
      </c>
      <c r="O223" s="74" t="s">
        <v>45</v>
      </c>
      <c r="P223" s="71">
        <f t="shared" si="19"/>
        <v>60.72</v>
      </c>
    </row>
    <row r="224" spans="2:16">
      <c r="B224" s="108">
        <v>90</v>
      </c>
      <c r="C224" s="109" t="s">
        <v>46</v>
      </c>
      <c r="D224" s="70">
        <f t="shared" si="18"/>
        <v>697.67441860465112</v>
      </c>
      <c r="E224" s="110">
        <v>6.3109999999999999</v>
      </c>
      <c r="F224" s="111">
        <v>1.0059999999999999E-3</v>
      </c>
      <c r="G224" s="107">
        <f t="shared" si="21"/>
        <v>6.3120060000000002</v>
      </c>
      <c r="H224" s="72">
        <v>43.1</v>
      </c>
      <c r="I224" s="74" t="s">
        <v>12</v>
      </c>
      <c r="J224" s="75">
        <f t="shared" si="20"/>
        <v>43100</v>
      </c>
      <c r="K224" s="72">
        <v>1.74</v>
      </c>
      <c r="L224" s="74" t="s">
        <v>12</v>
      </c>
      <c r="M224" s="75">
        <f t="shared" si="22"/>
        <v>1740</v>
      </c>
      <c r="N224" s="72">
        <v>70.81</v>
      </c>
      <c r="O224" s="74" t="s">
        <v>45</v>
      </c>
      <c r="P224" s="71">
        <f t="shared" si="19"/>
        <v>70.81</v>
      </c>
    </row>
    <row r="225" spans="1:16">
      <c r="B225" s="108">
        <v>100</v>
      </c>
      <c r="C225" s="109" t="s">
        <v>46</v>
      </c>
      <c r="D225" s="70">
        <f t="shared" si="18"/>
        <v>775.19379844961236</v>
      </c>
      <c r="E225" s="110">
        <v>6.1109999999999998</v>
      </c>
      <c r="F225" s="111">
        <v>9.1290000000000002E-4</v>
      </c>
      <c r="G225" s="107">
        <f t="shared" si="21"/>
        <v>6.1119129000000001</v>
      </c>
      <c r="H225" s="72">
        <v>50.25</v>
      </c>
      <c r="I225" s="74" t="s">
        <v>12</v>
      </c>
      <c r="J225" s="75">
        <f t="shared" si="20"/>
        <v>50250</v>
      </c>
      <c r="K225" s="72">
        <v>2.0099999999999998</v>
      </c>
      <c r="L225" s="74" t="s">
        <v>12</v>
      </c>
      <c r="M225" s="75">
        <f t="shared" si="22"/>
        <v>2009.9999999999998</v>
      </c>
      <c r="N225" s="72">
        <v>80.959999999999994</v>
      </c>
      <c r="O225" s="74" t="s">
        <v>45</v>
      </c>
      <c r="P225" s="71">
        <f t="shared" si="19"/>
        <v>80.959999999999994</v>
      </c>
    </row>
    <row r="226" spans="1:16">
      <c r="B226" s="108">
        <v>110</v>
      </c>
      <c r="C226" s="109" t="s">
        <v>46</v>
      </c>
      <c r="D226" s="70">
        <f t="shared" si="18"/>
        <v>852.71317829457359</v>
      </c>
      <c r="E226" s="110">
        <v>5.952</v>
      </c>
      <c r="F226" s="111">
        <v>8.363E-4</v>
      </c>
      <c r="G226" s="107">
        <f t="shared" si="21"/>
        <v>5.9528362999999995</v>
      </c>
      <c r="H226" s="72">
        <v>57.61</v>
      </c>
      <c r="I226" s="74" t="s">
        <v>12</v>
      </c>
      <c r="J226" s="75">
        <f t="shared" si="20"/>
        <v>57610</v>
      </c>
      <c r="K226" s="72">
        <v>2.2599999999999998</v>
      </c>
      <c r="L226" s="74" t="s">
        <v>12</v>
      </c>
      <c r="M226" s="75">
        <f t="shared" si="22"/>
        <v>2260</v>
      </c>
      <c r="N226" s="72">
        <v>91.14</v>
      </c>
      <c r="O226" s="74" t="s">
        <v>45</v>
      </c>
      <c r="P226" s="71">
        <f t="shared" si="19"/>
        <v>91.14</v>
      </c>
    </row>
    <row r="227" spans="1:16">
      <c r="B227" s="108">
        <v>120</v>
      </c>
      <c r="C227" s="109" t="s">
        <v>46</v>
      </c>
      <c r="D227" s="70">
        <f t="shared" si="18"/>
        <v>930.23255813953483</v>
      </c>
      <c r="E227" s="110">
        <v>5.8239999999999998</v>
      </c>
      <c r="F227" s="111">
        <v>7.7200000000000001E-4</v>
      </c>
      <c r="G227" s="107">
        <f t="shared" si="21"/>
        <v>5.8247720000000003</v>
      </c>
      <c r="H227" s="72">
        <v>65.150000000000006</v>
      </c>
      <c r="I227" s="74" t="s">
        <v>12</v>
      </c>
      <c r="J227" s="75">
        <f t="shared" si="20"/>
        <v>65150.000000000007</v>
      </c>
      <c r="K227" s="72">
        <v>2.5</v>
      </c>
      <c r="L227" s="74" t="s">
        <v>12</v>
      </c>
      <c r="M227" s="75">
        <f t="shared" si="22"/>
        <v>2500</v>
      </c>
      <c r="N227" s="72">
        <v>101.29</v>
      </c>
      <c r="O227" s="74" t="s">
        <v>45</v>
      </c>
      <c r="P227" s="71">
        <f t="shared" si="19"/>
        <v>101.29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8"/>
        <v>1000</v>
      </c>
      <c r="E228" s="110">
        <v>5.7290000000000001</v>
      </c>
      <c r="F228" s="111">
        <v>7.2230000000000005E-4</v>
      </c>
      <c r="G228" s="107">
        <f t="shared" si="21"/>
        <v>5.7297222999999997</v>
      </c>
      <c r="H228" s="72">
        <v>72.069999999999993</v>
      </c>
      <c r="I228" s="74" t="s">
        <v>12</v>
      </c>
      <c r="J228" s="75">
        <f t="shared" si="20"/>
        <v>72070</v>
      </c>
      <c r="K228" s="72">
        <v>2.69</v>
      </c>
      <c r="L228" s="74" t="s">
        <v>12</v>
      </c>
      <c r="M228" s="75">
        <f t="shared" si="22"/>
        <v>2690</v>
      </c>
      <c r="N228" s="72">
        <v>110.37</v>
      </c>
      <c r="O228" s="74" t="s">
        <v>45</v>
      </c>
      <c r="P228" s="71">
        <f t="shared" si="19"/>
        <v>110.37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1" t="s">
        <v>254</v>
      </c>
      <c r="Z1" s="25"/>
    </row>
    <row r="2" spans="1:30" ht="18.75">
      <c r="A2" s="1">
        <v>2</v>
      </c>
      <c r="B2" s="6" t="s">
        <v>57</v>
      </c>
      <c r="F2" s="7"/>
      <c r="G2" s="7"/>
      <c r="L2" s="5" t="s">
        <v>255</v>
      </c>
      <c r="M2" s="8"/>
      <c r="N2" s="9" t="s">
        <v>256</v>
      </c>
      <c r="R2" s="46"/>
      <c r="S2" s="1" t="s">
        <v>257</v>
      </c>
      <c r="Y2" s="1" t="s">
        <v>258</v>
      </c>
      <c r="AB2" s="1" t="s">
        <v>259</v>
      </c>
    </row>
    <row r="3" spans="1:30">
      <c r="A3" s="4">
        <v>3</v>
      </c>
      <c r="B3" s="12" t="s">
        <v>260</v>
      </c>
      <c r="C3" s="13" t="s">
        <v>13</v>
      </c>
      <c r="E3" s="12" t="s">
        <v>261</v>
      </c>
      <c r="F3" s="184" t="s">
        <v>262</v>
      </c>
      <c r="G3" s="14" t="s">
        <v>14</v>
      </c>
      <c r="H3" s="14"/>
      <c r="I3" s="14"/>
      <c r="K3" s="15"/>
      <c r="L3" s="5" t="s">
        <v>263</v>
      </c>
      <c r="M3" s="16"/>
      <c r="N3" s="9" t="s">
        <v>264</v>
      </c>
      <c r="O3" s="9"/>
      <c r="R3" s="25"/>
      <c r="S3" s="9"/>
      <c r="T3" s="2" t="s">
        <v>265</v>
      </c>
      <c r="U3" s="36"/>
      <c r="V3" s="9"/>
      <c r="W3" s="2" t="s">
        <v>266</v>
      </c>
      <c r="X3" s="2" t="s">
        <v>267</v>
      </c>
      <c r="Y3" s="2" t="s">
        <v>268</v>
      </c>
      <c r="Z3" s="2" t="s">
        <v>269</v>
      </c>
      <c r="AB3" s="2" t="s">
        <v>269</v>
      </c>
      <c r="AC3" s="2"/>
      <c r="AD3" s="120" t="s">
        <v>270</v>
      </c>
    </row>
    <row r="4" spans="1:30">
      <c r="A4" s="4">
        <v>4</v>
      </c>
      <c r="B4" s="12" t="s">
        <v>271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272</v>
      </c>
      <c r="L4" s="9"/>
      <c r="M4" s="9"/>
      <c r="N4" s="9"/>
      <c r="R4" s="46"/>
      <c r="S4" s="133" t="s">
        <v>273</v>
      </c>
      <c r="T4" s="134">
        <v>78.084000000000003</v>
      </c>
      <c r="U4" s="135"/>
      <c r="V4" s="133" t="s">
        <v>274</v>
      </c>
      <c r="W4" s="136">
        <f>T7*1</f>
        <v>3.9E-2</v>
      </c>
      <c r="X4" s="10">
        <v>12.010999999999999</v>
      </c>
      <c r="Y4" s="137">
        <f>W4/W8</f>
        <v>1.9586749714485454E-4</v>
      </c>
      <c r="Z4" s="138">
        <f>W4*X4/X9</f>
        <v>1.6170822836228733E-2</v>
      </c>
      <c r="AA4" s="90"/>
      <c r="AB4" s="139">
        <v>1.2400000000000001E-4</v>
      </c>
      <c r="AD4" s="140" t="s">
        <v>275</v>
      </c>
    </row>
    <row r="5" spans="1:30">
      <c r="A5" s="1">
        <v>5</v>
      </c>
      <c r="B5" s="12" t="s">
        <v>276</v>
      </c>
      <c r="C5" s="20">
        <v>129</v>
      </c>
      <c r="D5" s="21" t="s">
        <v>277</v>
      </c>
      <c r="F5" s="14" t="s">
        <v>0</v>
      </c>
      <c r="G5" s="14" t="s">
        <v>16</v>
      </c>
      <c r="H5" s="14" t="s">
        <v>278</v>
      </c>
      <c r="I5" s="14" t="s">
        <v>67</v>
      </c>
      <c r="J5" s="24" t="s">
        <v>279</v>
      </c>
      <c r="K5" s="5" t="s">
        <v>280</v>
      </c>
      <c r="L5" s="14"/>
      <c r="M5" s="14"/>
      <c r="N5" s="9"/>
      <c r="O5" s="15" t="s">
        <v>248</v>
      </c>
      <c r="P5" s="141" t="str">
        <f ca="1">RIGHT(CELL("filename",A1),LEN(CELL("filename",A1))-FIND("]",CELL("filename",A1)))</f>
        <v>srim129Xe_Air</v>
      </c>
      <c r="R5" s="46"/>
      <c r="S5" s="142" t="s">
        <v>281</v>
      </c>
      <c r="T5" s="143">
        <v>20.947600000000001</v>
      </c>
      <c r="U5" s="135"/>
      <c r="V5" s="142" t="s">
        <v>282</v>
      </c>
      <c r="W5" s="144">
        <f>T7*2+T5*2</f>
        <v>41.973200000000006</v>
      </c>
      <c r="X5" s="145">
        <v>15.999000000000001</v>
      </c>
      <c r="Y5" s="146">
        <f>W5/W8</f>
        <v>0.21079963156821566</v>
      </c>
      <c r="Z5" s="147">
        <f>W5*X5/X9</f>
        <v>23.182126119289084</v>
      </c>
      <c r="AA5" s="91"/>
      <c r="AB5" s="148">
        <v>0.23178099999999999</v>
      </c>
      <c r="AD5" s="149" t="s">
        <v>283</v>
      </c>
    </row>
    <row r="6" spans="1:30">
      <c r="A6" s="4">
        <v>6</v>
      </c>
      <c r="B6" s="12" t="s">
        <v>284</v>
      </c>
      <c r="C6" s="26" t="s">
        <v>349</v>
      </c>
      <c r="D6" s="21" t="s">
        <v>285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286</v>
      </c>
      <c r="M6" s="9"/>
      <c r="N6" s="9"/>
      <c r="O6" s="15" t="s">
        <v>287</v>
      </c>
      <c r="P6" s="130" t="s">
        <v>249</v>
      </c>
      <c r="R6" s="46"/>
      <c r="S6" s="142" t="s">
        <v>288</v>
      </c>
      <c r="T6" s="143">
        <v>0.93400000000000005</v>
      </c>
      <c r="U6" s="135"/>
      <c r="V6" s="150" t="s">
        <v>289</v>
      </c>
      <c r="W6" s="144">
        <f>T4*2</f>
        <v>156.16800000000001</v>
      </c>
      <c r="X6" s="145">
        <v>14.007</v>
      </c>
      <c r="Y6" s="146">
        <f>W6/W8</f>
        <v>0.78431372549019607</v>
      </c>
      <c r="Z6" s="147">
        <f>W6*X6/X9</f>
        <v>75.513660352068698</v>
      </c>
      <c r="AA6" s="91"/>
      <c r="AB6" s="148">
        <v>0.75526700000000002</v>
      </c>
      <c r="AD6" s="1" t="s">
        <v>290</v>
      </c>
    </row>
    <row r="7" spans="1:30">
      <c r="A7" s="1">
        <v>7</v>
      </c>
      <c r="B7" s="31"/>
      <c r="C7" s="26" t="s">
        <v>350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291</v>
      </c>
      <c r="M7" s="9"/>
      <c r="N7" s="9"/>
      <c r="R7" s="46"/>
      <c r="S7" s="151" t="s">
        <v>292</v>
      </c>
      <c r="T7" s="152">
        <v>3.9E-2</v>
      </c>
      <c r="U7" s="135"/>
      <c r="V7" s="153" t="s">
        <v>288</v>
      </c>
      <c r="W7" s="154">
        <f>T6*1</f>
        <v>0.93400000000000005</v>
      </c>
      <c r="X7" s="19">
        <v>39.948</v>
      </c>
      <c r="Y7" s="155">
        <f>W7/W8</f>
        <v>4.6907754444434398E-3</v>
      </c>
      <c r="Z7" s="156">
        <f>W7*X7/X9</f>
        <v>1.2880427058059933</v>
      </c>
      <c r="AA7" s="91"/>
      <c r="AB7" s="157">
        <v>1.2827E-2</v>
      </c>
      <c r="AD7" s="1" t="s">
        <v>293</v>
      </c>
    </row>
    <row r="8" spans="1:30">
      <c r="A8" s="1">
        <v>8</v>
      </c>
      <c r="B8" s="12" t="s">
        <v>294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295</v>
      </c>
      <c r="M8" s="9"/>
      <c r="N8" s="9"/>
      <c r="R8" s="46"/>
      <c r="S8" s="5" t="s">
        <v>296</v>
      </c>
      <c r="T8" s="87">
        <f>SUM(T4:T7)</f>
        <v>100.0046</v>
      </c>
      <c r="U8" s="158"/>
      <c r="V8" s="89" t="s">
        <v>297</v>
      </c>
      <c r="W8" s="92">
        <f>SUM(W4:W7)</f>
        <v>199.11420000000001</v>
      </c>
      <c r="Y8" s="92" t="s">
        <v>298</v>
      </c>
      <c r="AA8" s="91"/>
      <c r="AD8" s="1" t="s">
        <v>299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300</v>
      </c>
      <c r="M9" s="9"/>
      <c r="N9" s="9"/>
      <c r="R9" s="46"/>
      <c r="S9" s="41"/>
      <c r="T9" s="125"/>
      <c r="U9" s="120"/>
      <c r="V9" s="159"/>
      <c r="W9" s="5" t="s">
        <v>301</v>
      </c>
      <c r="X9" s="92">
        <f>(W4*X4+W5*X5+W6*X6+W7*X7)/100</f>
        <v>28.967542638000001</v>
      </c>
      <c r="Y9" s="160" t="s">
        <v>302</v>
      </c>
      <c r="Z9" s="124"/>
    </row>
    <row r="10" spans="1:30">
      <c r="A10" s="1">
        <v>10</v>
      </c>
      <c r="B10" s="12" t="s">
        <v>303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19</v>
      </c>
      <c r="M10" s="9"/>
      <c r="N10" s="9"/>
      <c r="R10" s="46"/>
      <c r="T10" s="58"/>
      <c r="U10" s="120"/>
      <c r="V10" s="159"/>
      <c r="W10" s="25" t="s">
        <v>304</v>
      </c>
      <c r="X10" s="40"/>
      <c r="Y10" s="40"/>
      <c r="Z10" s="124"/>
    </row>
    <row r="11" spans="1:30">
      <c r="A11" s="1">
        <v>11</v>
      </c>
      <c r="C11" s="43" t="s">
        <v>305</v>
      </c>
      <c r="D11" s="7" t="s">
        <v>306</v>
      </c>
      <c r="F11" s="32"/>
      <c r="G11" s="33"/>
      <c r="H11" s="33"/>
      <c r="I11" s="34"/>
      <c r="J11" s="4">
        <v>6</v>
      </c>
      <c r="K11" s="35">
        <v>1000</v>
      </c>
      <c r="L11" s="22" t="s">
        <v>22</v>
      </c>
      <c r="M11" s="9"/>
      <c r="N11" s="9"/>
      <c r="R11" s="46"/>
      <c r="T11" s="25"/>
      <c r="U11" s="25"/>
      <c r="V11" s="36"/>
      <c r="W11" s="120" t="s">
        <v>307</v>
      </c>
      <c r="X11" s="36"/>
      <c r="Y11" s="36"/>
      <c r="Z11" s="25"/>
    </row>
    <row r="12" spans="1:30">
      <c r="A12" s="1">
        <v>12</v>
      </c>
      <c r="B12" s="5" t="s">
        <v>23</v>
      </c>
      <c r="C12" s="44">
        <v>20</v>
      </c>
      <c r="D12" s="45">
        <f>$C$5/100</f>
        <v>1.29</v>
      </c>
      <c r="E12" s="21" t="s">
        <v>53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308</v>
      </c>
      <c r="M12" s="9"/>
      <c r="R12" s="46"/>
      <c r="S12" s="120" t="s">
        <v>309</v>
      </c>
      <c r="T12" s="25"/>
      <c r="U12" s="25"/>
      <c r="V12" s="161"/>
      <c r="W12" s="161"/>
      <c r="X12" s="161"/>
      <c r="Y12" s="161"/>
      <c r="Z12" s="25"/>
    </row>
    <row r="13" spans="1:30">
      <c r="A13" s="1">
        <v>13</v>
      </c>
      <c r="B13" s="5" t="s">
        <v>310</v>
      </c>
      <c r="C13" s="48">
        <v>228</v>
      </c>
      <c r="D13" s="45">
        <f>$C$5*1000000</f>
        <v>129000000</v>
      </c>
      <c r="E13" s="21" t="s">
        <v>81</v>
      </c>
      <c r="F13" s="49"/>
      <c r="G13" s="50"/>
      <c r="H13" s="86"/>
      <c r="I13" s="86"/>
      <c r="J13" s="4">
        <v>8</v>
      </c>
      <c r="K13" s="52">
        <v>3.4405999999999999E-2</v>
      </c>
      <c r="L13" s="22" t="s">
        <v>311</v>
      </c>
      <c r="R13" s="46"/>
      <c r="S13" s="120" t="s">
        <v>312</v>
      </c>
      <c r="T13" s="25"/>
      <c r="U13" s="46"/>
      <c r="V13" s="161"/>
      <c r="W13" s="161"/>
      <c r="X13" s="162"/>
      <c r="Y13" s="162"/>
      <c r="Z13" s="25"/>
    </row>
    <row r="14" spans="1:30" ht="13.5">
      <c r="A14" s="1">
        <v>14</v>
      </c>
      <c r="B14" s="5" t="s">
        <v>313</v>
      </c>
      <c r="C14" s="81">
        <v>101325</v>
      </c>
      <c r="D14" s="21" t="s">
        <v>314</v>
      </c>
      <c r="E14" s="79"/>
      <c r="F14" s="25"/>
      <c r="G14" s="25"/>
      <c r="H14" s="163">
        <f>SUM(H6:H13)</f>
        <v>100</v>
      </c>
      <c r="I14" s="164">
        <f>SUM(I6:I13)</f>
        <v>100.00000000000001</v>
      </c>
      <c r="J14" s="4">
        <v>0</v>
      </c>
      <c r="K14" s="53" t="s">
        <v>27</v>
      </c>
      <c r="L14" s="54"/>
      <c r="N14" s="43"/>
      <c r="O14" s="43"/>
      <c r="P14" s="43"/>
      <c r="R14" s="46"/>
      <c r="T14" s="25"/>
      <c r="U14" s="46"/>
      <c r="V14" s="165"/>
      <c r="W14" s="165"/>
      <c r="X14" s="166"/>
      <c r="Y14" s="166"/>
      <c r="Z14" s="25"/>
      <c r="AB14" s="1" t="s">
        <v>315</v>
      </c>
    </row>
    <row r="15" spans="1:30" ht="13.5">
      <c r="A15" s="1">
        <v>15</v>
      </c>
      <c r="B15" s="5" t="s">
        <v>316</v>
      </c>
      <c r="C15" s="82">
        <v>20</v>
      </c>
      <c r="D15" s="80" t="s">
        <v>317</v>
      </c>
      <c r="E15" s="167" t="s">
        <v>318</v>
      </c>
      <c r="F15" s="21"/>
      <c r="H15" s="78" t="s">
        <v>319</v>
      </c>
      <c r="I15" s="58"/>
      <c r="J15" s="168"/>
      <c r="K15" s="59"/>
      <c r="L15" s="60"/>
      <c r="M15" s="168"/>
      <c r="N15" s="21"/>
      <c r="O15" s="21"/>
      <c r="P15" s="168"/>
      <c r="R15" s="46"/>
      <c r="S15" s="46"/>
      <c r="T15" s="25"/>
      <c r="U15" s="25"/>
      <c r="V15" s="158"/>
      <c r="W15" s="158"/>
      <c r="X15" s="169"/>
      <c r="Y15" s="169"/>
      <c r="Z15" s="25"/>
      <c r="AB15" s="1" t="s">
        <v>320</v>
      </c>
    </row>
    <row r="16" spans="1:30">
      <c r="A16" s="1">
        <v>16</v>
      </c>
      <c r="B16" s="83"/>
      <c r="C16" s="170"/>
      <c r="D16" s="84"/>
      <c r="E16" s="21"/>
      <c r="F16" s="171" t="s">
        <v>321</v>
      </c>
      <c r="H16" s="78" t="s">
        <v>322</v>
      </c>
      <c r="I16" s="58"/>
      <c r="J16" s="172"/>
      <c r="K16" s="59"/>
      <c r="L16" s="60"/>
      <c r="M16" s="21"/>
      <c r="N16" s="21"/>
      <c r="O16" s="21"/>
      <c r="P16" s="21"/>
      <c r="R16" s="46"/>
      <c r="S16" s="46"/>
      <c r="T16" s="25"/>
      <c r="U16" s="25"/>
      <c r="V16" s="158"/>
      <c r="W16" s="158"/>
      <c r="X16" s="169"/>
      <c r="Y16" s="169"/>
      <c r="AB16" s="1" t="s">
        <v>323</v>
      </c>
    </row>
    <row r="17" spans="1:30">
      <c r="A17" s="1">
        <v>17</v>
      </c>
      <c r="B17" s="63" t="s">
        <v>29</v>
      </c>
      <c r="C17" s="11"/>
      <c r="D17" s="10"/>
      <c r="E17" s="63" t="s">
        <v>324</v>
      </c>
      <c r="F17" s="64" t="s">
        <v>325</v>
      </c>
      <c r="G17" s="65" t="s">
        <v>32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  <c r="Z17" s="9"/>
      <c r="AB17" s="1" t="s">
        <v>326</v>
      </c>
    </row>
    <row r="18" spans="1:30">
      <c r="A18" s="1">
        <v>18</v>
      </c>
      <c r="B18" s="68" t="s">
        <v>36</v>
      </c>
      <c r="C18" s="25"/>
      <c r="D18" s="132" t="s">
        <v>88</v>
      </c>
      <c r="E18" s="181" t="s">
        <v>327</v>
      </c>
      <c r="F18" s="182"/>
      <c r="G18" s="183"/>
      <c r="H18" s="68" t="s">
        <v>39</v>
      </c>
      <c r="I18" s="25"/>
      <c r="J18" s="132" t="s">
        <v>328</v>
      </c>
      <c r="K18" s="68" t="s">
        <v>41</v>
      </c>
      <c r="L18" s="69"/>
      <c r="M18" s="132" t="s">
        <v>329</v>
      </c>
      <c r="N18" s="68" t="s">
        <v>41</v>
      </c>
      <c r="O18" s="25"/>
      <c r="P18" s="132" t="s">
        <v>329</v>
      </c>
      <c r="Z18" s="9"/>
      <c r="AA18" s="88"/>
      <c r="AB18" s="1" t="s">
        <v>330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8"/>
      <c r="AC19" s="1" t="s">
        <v>331</v>
      </c>
    </row>
    <row r="20" spans="1:30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0.15740000000000001</v>
      </c>
      <c r="F20" s="106">
        <v>2.7770000000000001</v>
      </c>
      <c r="G20" s="107">
        <f>E20+F20</f>
        <v>2.9344000000000001</v>
      </c>
      <c r="H20" s="103">
        <v>7.42</v>
      </c>
      <c r="I20" s="104" t="s">
        <v>45</v>
      </c>
      <c r="J20" s="76">
        <f>H20</f>
        <v>7.42</v>
      </c>
      <c r="K20" s="103">
        <v>1.91</v>
      </c>
      <c r="L20" s="104" t="s">
        <v>45</v>
      </c>
      <c r="M20" s="76">
        <f>K20</f>
        <v>1.91</v>
      </c>
      <c r="N20" s="103">
        <v>1.35</v>
      </c>
      <c r="O20" s="104" t="s">
        <v>45</v>
      </c>
      <c r="P20" s="76">
        <f>N20</f>
        <v>1.35</v>
      </c>
      <c r="Z20" s="9"/>
      <c r="AA20" s="88"/>
      <c r="AC20" s="1" t="s">
        <v>332</v>
      </c>
    </row>
    <row r="21" spans="1:30">
      <c r="B21" s="108">
        <v>1.4</v>
      </c>
      <c r="C21" s="109" t="s">
        <v>42</v>
      </c>
      <c r="D21" s="95">
        <f t="shared" ref="D21:D84" si="0">B21/1000/$C$5</f>
        <v>1.0852713178294573E-5</v>
      </c>
      <c r="E21" s="110">
        <v>0.16339999999999999</v>
      </c>
      <c r="F21" s="111">
        <v>2.8780000000000001</v>
      </c>
      <c r="G21" s="107">
        <f t="shared" ref="G21:G84" si="1">E21+F21</f>
        <v>3.0414000000000003</v>
      </c>
      <c r="H21" s="108">
        <v>7.67</v>
      </c>
      <c r="I21" s="109" t="s">
        <v>45</v>
      </c>
      <c r="J21" s="70">
        <f>H21</f>
        <v>7.67</v>
      </c>
      <c r="K21" s="108">
        <v>1.97</v>
      </c>
      <c r="L21" s="109" t="s">
        <v>45</v>
      </c>
      <c r="M21" s="70">
        <f>K21</f>
        <v>1.97</v>
      </c>
      <c r="N21" s="108">
        <v>1.4</v>
      </c>
      <c r="O21" s="109" t="s">
        <v>45</v>
      </c>
      <c r="P21" s="70">
        <f>N21</f>
        <v>1.4</v>
      </c>
      <c r="Z21" s="9"/>
      <c r="AA21" s="88"/>
      <c r="AC21" s="1" t="s">
        <v>333</v>
      </c>
    </row>
    <row r="22" spans="1:30">
      <c r="B22" s="108">
        <v>1.5</v>
      </c>
      <c r="C22" s="109" t="s">
        <v>42</v>
      </c>
      <c r="D22" s="95">
        <f t="shared" si="0"/>
        <v>1.1627906976744187E-5</v>
      </c>
      <c r="E22" s="110">
        <v>0.1691</v>
      </c>
      <c r="F22" s="111">
        <v>2.9740000000000002</v>
      </c>
      <c r="G22" s="107">
        <f t="shared" si="1"/>
        <v>3.1431</v>
      </c>
      <c r="H22" s="108">
        <v>7.9</v>
      </c>
      <c r="I22" s="109" t="s">
        <v>45</v>
      </c>
      <c r="J22" s="70">
        <f t="shared" ref="J22:J85" si="2">H22</f>
        <v>7.9</v>
      </c>
      <c r="K22" s="108">
        <v>2.02</v>
      </c>
      <c r="L22" s="109" t="s">
        <v>45</v>
      </c>
      <c r="M22" s="70">
        <f t="shared" ref="M22:M85" si="3">K22</f>
        <v>2.02</v>
      </c>
      <c r="N22" s="108">
        <v>1.44</v>
      </c>
      <c r="O22" s="109" t="s">
        <v>45</v>
      </c>
      <c r="P22" s="70">
        <f t="shared" ref="P22:P85" si="4">N22</f>
        <v>1.44</v>
      </c>
      <c r="AA22" s="5"/>
      <c r="AC22" s="173" t="s">
        <v>334</v>
      </c>
    </row>
    <row r="23" spans="1:30">
      <c r="B23" s="108">
        <v>1.6</v>
      </c>
      <c r="C23" s="109" t="s">
        <v>42</v>
      </c>
      <c r="D23" s="95">
        <f t="shared" si="0"/>
        <v>1.2403100775193799E-5</v>
      </c>
      <c r="E23" s="110">
        <v>0.17469999999999999</v>
      </c>
      <c r="F23" s="111">
        <v>3.0659999999999998</v>
      </c>
      <c r="G23" s="107">
        <f t="shared" si="1"/>
        <v>3.2406999999999999</v>
      </c>
      <c r="H23" s="108">
        <v>8.14</v>
      </c>
      <c r="I23" s="109" t="s">
        <v>45</v>
      </c>
      <c r="J23" s="70">
        <f t="shared" si="2"/>
        <v>8.14</v>
      </c>
      <c r="K23" s="108">
        <v>2.08</v>
      </c>
      <c r="L23" s="109" t="s">
        <v>45</v>
      </c>
      <c r="M23" s="70">
        <f t="shared" si="3"/>
        <v>2.08</v>
      </c>
      <c r="N23" s="108">
        <v>1.48</v>
      </c>
      <c r="O23" s="109" t="s">
        <v>45</v>
      </c>
      <c r="P23" s="70">
        <f t="shared" si="4"/>
        <v>1.48</v>
      </c>
      <c r="AA23" s="87"/>
      <c r="AB23" s="1" t="s">
        <v>335</v>
      </c>
    </row>
    <row r="24" spans="1:30">
      <c r="B24" s="108">
        <v>1.7</v>
      </c>
      <c r="C24" s="109" t="s">
        <v>42</v>
      </c>
      <c r="D24" s="95">
        <f t="shared" si="0"/>
        <v>1.317829457364341E-5</v>
      </c>
      <c r="E24" s="110">
        <v>0.18</v>
      </c>
      <c r="F24" s="111">
        <v>3.1539999999999999</v>
      </c>
      <c r="G24" s="107">
        <f t="shared" si="1"/>
        <v>3.3340000000000001</v>
      </c>
      <c r="H24" s="108">
        <v>8.36</v>
      </c>
      <c r="I24" s="109" t="s">
        <v>45</v>
      </c>
      <c r="J24" s="70">
        <f t="shared" si="2"/>
        <v>8.36</v>
      </c>
      <c r="K24" s="108">
        <v>2.13</v>
      </c>
      <c r="L24" s="109" t="s">
        <v>45</v>
      </c>
      <c r="M24" s="70">
        <f t="shared" si="3"/>
        <v>2.13</v>
      </c>
      <c r="N24" s="108">
        <v>1.51</v>
      </c>
      <c r="O24" s="109" t="s">
        <v>45</v>
      </c>
      <c r="P24" s="70">
        <f t="shared" si="4"/>
        <v>1.51</v>
      </c>
      <c r="Z24" s="9"/>
      <c r="AC24" s="1" t="s">
        <v>336</v>
      </c>
    </row>
    <row r="25" spans="1:30">
      <c r="B25" s="108">
        <v>1.8</v>
      </c>
      <c r="C25" s="109" t="s">
        <v>42</v>
      </c>
      <c r="D25" s="95">
        <f t="shared" si="0"/>
        <v>1.3953488372093022E-5</v>
      </c>
      <c r="E25" s="110">
        <v>0.18529999999999999</v>
      </c>
      <c r="F25" s="111">
        <v>3.2389999999999999</v>
      </c>
      <c r="G25" s="107">
        <f t="shared" si="1"/>
        <v>3.4242999999999997</v>
      </c>
      <c r="H25" s="108">
        <v>8.58</v>
      </c>
      <c r="I25" s="109" t="s">
        <v>45</v>
      </c>
      <c r="J25" s="70">
        <f t="shared" si="2"/>
        <v>8.58</v>
      </c>
      <c r="K25" s="108">
        <v>2.1800000000000002</v>
      </c>
      <c r="L25" s="109" t="s">
        <v>45</v>
      </c>
      <c r="M25" s="70">
        <f t="shared" si="3"/>
        <v>2.1800000000000002</v>
      </c>
      <c r="N25" s="108">
        <v>1.55</v>
      </c>
      <c r="O25" s="109" t="s">
        <v>45</v>
      </c>
      <c r="P25" s="70">
        <f t="shared" si="4"/>
        <v>1.55</v>
      </c>
      <c r="Z25" s="9"/>
      <c r="AA25" s="87"/>
      <c r="AC25" s="88" t="s">
        <v>337</v>
      </c>
      <c r="AD25" s="87"/>
    </row>
    <row r="26" spans="1:30">
      <c r="B26" s="108">
        <v>2</v>
      </c>
      <c r="C26" s="109" t="s">
        <v>42</v>
      </c>
      <c r="D26" s="95">
        <f t="shared" si="0"/>
        <v>1.5503875968992248E-5</v>
      </c>
      <c r="E26" s="110">
        <v>0.1953</v>
      </c>
      <c r="F26" s="111">
        <v>3.4</v>
      </c>
      <c r="G26" s="107">
        <f t="shared" si="1"/>
        <v>3.5952999999999999</v>
      </c>
      <c r="H26" s="108">
        <v>9</v>
      </c>
      <c r="I26" s="109" t="s">
        <v>45</v>
      </c>
      <c r="J26" s="70">
        <f t="shared" si="2"/>
        <v>9</v>
      </c>
      <c r="K26" s="108">
        <v>2.2799999999999998</v>
      </c>
      <c r="L26" s="109" t="s">
        <v>45</v>
      </c>
      <c r="M26" s="70">
        <f t="shared" si="3"/>
        <v>2.2799999999999998</v>
      </c>
      <c r="N26" s="108">
        <v>1.62</v>
      </c>
      <c r="O26" s="109" t="s">
        <v>45</v>
      </c>
      <c r="P26" s="70">
        <f t="shared" si="4"/>
        <v>1.62</v>
      </c>
      <c r="Z26" s="9"/>
      <c r="AA26" s="87"/>
      <c r="AB26" s="1" t="s">
        <v>338</v>
      </c>
    </row>
    <row r="27" spans="1:30">
      <c r="B27" s="108">
        <v>2.25</v>
      </c>
      <c r="C27" s="109" t="s">
        <v>42</v>
      </c>
      <c r="D27" s="95">
        <f t="shared" si="0"/>
        <v>1.7441860465116278E-5</v>
      </c>
      <c r="E27" s="110">
        <v>0.20710000000000001</v>
      </c>
      <c r="F27" s="111">
        <v>3.585</v>
      </c>
      <c r="G27" s="107">
        <f t="shared" si="1"/>
        <v>3.7921</v>
      </c>
      <c r="H27" s="108">
        <v>9.51</v>
      </c>
      <c r="I27" s="109" t="s">
        <v>45</v>
      </c>
      <c r="J27" s="70">
        <f t="shared" si="2"/>
        <v>9.51</v>
      </c>
      <c r="K27" s="108">
        <v>2.39</v>
      </c>
      <c r="L27" s="109" t="s">
        <v>45</v>
      </c>
      <c r="M27" s="70">
        <f t="shared" si="3"/>
        <v>2.39</v>
      </c>
      <c r="N27" s="108">
        <v>1.71</v>
      </c>
      <c r="O27" s="109" t="s">
        <v>45</v>
      </c>
      <c r="P27" s="70">
        <f t="shared" si="4"/>
        <v>1.71</v>
      </c>
      <c r="AA27" s="87"/>
      <c r="AB27" s="1" t="s">
        <v>339</v>
      </c>
    </row>
    <row r="28" spans="1:30">
      <c r="B28" s="108">
        <v>2.5</v>
      </c>
      <c r="C28" s="109" t="s">
        <v>42</v>
      </c>
      <c r="D28" s="95">
        <f t="shared" si="0"/>
        <v>1.9379844961240311E-5</v>
      </c>
      <c r="E28" s="110">
        <v>0.21829999999999999</v>
      </c>
      <c r="F28" s="111">
        <v>3.7570000000000001</v>
      </c>
      <c r="G28" s="107">
        <f t="shared" si="1"/>
        <v>3.9753000000000003</v>
      </c>
      <c r="H28" s="108">
        <v>9.98</v>
      </c>
      <c r="I28" s="109" t="s">
        <v>45</v>
      </c>
      <c r="J28" s="70">
        <f t="shared" si="2"/>
        <v>9.98</v>
      </c>
      <c r="K28" s="108">
        <v>2.5</v>
      </c>
      <c r="L28" s="109" t="s">
        <v>45</v>
      </c>
      <c r="M28" s="70">
        <f t="shared" si="3"/>
        <v>2.5</v>
      </c>
      <c r="N28" s="108">
        <v>1.79</v>
      </c>
      <c r="O28" s="109" t="s">
        <v>45</v>
      </c>
      <c r="P28" s="70">
        <f t="shared" si="4"/>
        <v>1.79</v>
      </c>
      <c r="AA28" s="87"/>
      <c r="AB28" s="174" t="s">
        <v>340</v>
      </c>
      <c r="AC28" s="175">
        <v>101325</v>
      </c>
      <c r="AD28" s="87" t="s">
        <v>341</v>
      </c>
    </row>
    <row r="29" spans="1:30">
      <c r="B29" s="108">
        <v>2.75</v>
      </c>
      <c r="C29" s="109" t="s">
        <v>42</v>
      </c>
      <c r="D29" s="95">
        <f t="shared" si="0"/>
        <v>2.1317829457364341E-5</v>
      </c>
      <c r="E29" s="110">
        <v>0.22900000000000001</v>
      </c>
      <c r="F29" s="111">
        <v>3.9169999999999998</v>
      </c>
      <c r="G29" s="107">
        <f t="shared" si="1"/>
        <v>4.1459999999999999</v>
      </c>
      <c r="H29" s="108">
        <v>10.44</v>
      </c>
      <c r="I29" s="109" t="s">
        <v>45</v>
      </c>
      <c r="J29" s="70">
        <f t="shared" si="2"/>
        <v>10.44</v>
      </c>
      <c r="K29" s="108">
        <v>2.6</v>
      </c>
      <c r="L29" s="109" t="s">
        <v>45</v>
      </c>
      <c r="M29" s="70">
        <f t="shared" si="3"/>
        <v>2.6</v>
      </c>
      <c r="N29" s="108">
        <v>1.87</v>
      </c>
      <c r="O29" s="109" t="s">
        <v>45</v>
      </c>
      <c r="P29" s="70">
        <f t="shared" si="4"/>
        <v>1.87</v>
      </c>
      <c r="AA29" s="89"/>
      <c r="AB29" s="176" t="s">
        <v>342</v>
      </c>
      <c r="AC29" s="177">
        <v>20</v>
      </c>
      <c r="AD29" s="87" t="s">
        <v>343</v>
      </c>
    </row>
    <row r="30" spans="1:30">
      <c r="B30" s="108">
        <v>3</v>
      </c>
      <c r="C30" s="109" t="s">
        <v>42</v>
      </c>
      <c r="D30" s="95">
        <f t="shared" si="0"/>
        <v>2.3255813953488374E-5</v>
      </c>
      <c r="E30" s="110">
        <v>0.2392</v>
      </c>
      <c r="F30" s="111">
        <v>4.0670000000000002</v>
      </c>
      <c r="G30" s="107">
        <f t="shared" si="1"/>
        <v>4.3062000000000005</v>
      </c>
      <c r="H30" s="108">
        <v>10.88</v>
      </c>
      <c r="I30" s="109" t="s">
        <v>45</v>
      </c>
      <c r="J30" s="70">
        <f t="shared" si="2"/>
        <v>10.88</v>
      </c>
      <c r="K30" s="108">
        <v>2.7</v>
      </c>
      <c r="L30" s="109" t="s">
        <v>45</v>
      </c>
      <c r="M30" s="70">
        <f t="shared" si="3"/>
        <v>2.7</v>
      </c>
      <c r="N30" s="108">
        <v>1.94</v>
      </c>
      <c r="O30" s="109" t="s">
        <v>45</v>
      </c>
      <c r="P30" s="70">
        <f t="shared" si="4"/>
        <v>1.94</v>
      </c>
      <c r="AA30" s="87"/>
      <c r="AB30" s="5" t="s">
        <v>344</v>
      </c>
      <c r="AC30" s="178">
        <v>0</v>
      </c>
      <c r="AD30" s="1" t="s">
        <v>345</v>
      </c>
    </row>
    <row r="31" spans="1:30">
      <c r="B31" s="108">
        <v>3.25</v>
      </c>
      <c r="C31" s="109" t="s">
        <v>42</v>
      </c>
      <c r="D31" s="95">
        <f t="shared" si="0"/>
        <v>2.51937984496124E-5</v>
      </c>
      <c r="E31" s="110">
        <v>0.24890000000000001</v>
      </c>
      <c r="F31" s="111">
        <v>4.2069999999999999</v>
      </c>
      <c r="G31" s="107">
        <f t="shared" si="1"/>
        <v>4.4558999999999997</v>
      </c>
      <c r="H31" s="108">
        <v>11.31</v>
      </c>
      <c r="I31" s="109" t="s">
        <v>45</v>
      </c>
      <c r="J31" s="70">
        <f t="shared" si="2"/>
        <v>11.31</v>
      </c>
      <c r="K31" s="108">
        <v>2.79</v>
      </c>
      <c r="L31" s="109" t="s">
        <v>45</v>
      </c>
      <c r="M31" s="70">
        <f t="shared" si="3"/>
        <v>2.79</v>
      </c>
      <c r="N31" s="108">
        <v>2.0099999999999998</v>
      </c>
      <c r="O31" s="109" t="s">
        <v>45</v>
      </c>
      <c r="P31" s="70">
        <f t="shared" si="4"/>
        <v>2.0099999999999998</v>
      </c>
      <c r="AB31" s="5" t="s">
        <v>346</v>
      </c>
      <c r="AC31" s="179">
        <f xml:space="preserve"> 0.001293 * (AC28/101325) / (1 + AC29/273.15)*(1-0.378*AC30/(AC28/101325))</f>
        <v>1.2047857752004094E-3</v>
      </c>
      <c r="AD31" s="1" t="s">
        <v>347</v>
      </c>
    </row>
    <row r="32" spans="1:30">
      <c r="B32" s="108">
        <v>3.5</v>
      </c>
      <c r="C32" s="109" t="s">
        <v>42</v>
      </c>
      <c r="D32" s="95">
        <f t="shared" si="0"/>
        <v>2.7131782945736434E-5</v>
      </c>
      <c r="E32" s="110">
        <v>0.25829999999999997</v>
      </c>
      <c r="F32" s="111">
        <v>4.34</v>
      </c>
      <c r="G32" s="107">
        <f t="shared" si="1"/>
        <v>4.5983000000000001</v>
      </c>
      <c r="H32" s="108">
        <v>11.72</v>
      </c>
      <c r="I32" s="109" t="s">
        <v>45</v>
      </c>
      <c r="J32" s="70">
        <f t="shared" si="2"/>
        <v>11.72</v>
      </c>
      <c r="K32" s="108">
        <v>2.88</v>
      </c>
      <c r="L32" s="109" t="s">
        <v>45</v>
      </c>
      <c r="M32" s="70">
        <f t="shared" si="3"/>
        <v>2.88</v>
      </c>
      <c r="N32" s="108">
        <v>2.08</v>
      </c>
      <c r="O32" s="109" t="s">
        <v>45</v>
      </c>
      <c r="P32" s="70">
        <f t="shared" si="4"/>
        <v>2.08</v>
      </c>
      <c r="AB32" s="149" t="s">
        <v>348</v>
      </c>
      <c r="AC32" s="175"/>
      <c r="AD32" s="87"/>
    </row>
    <row r="33" spans="2:30">
      <c r="B33" s="108">
        <v>3.75</v>
      </c>
      <c r="C33" s="109" t="s">
        <v>42</v>
      </c>
      <c r="D33" s="95">
        <f t="shared" si="0"/>
        <v>2.9069767441860463E-5</v>
      </c>
      <c r="E33" s="110">
        <v>0.26740000000000003</v>
      </c>
      <c r="F33" s="111">
        <v>4.4660000000000002</v>
      </c>
      <c r="G33" s="107">
        <f t="shared" si="1"/>
        <v>4.7334000000000005</v>
      </c>
      <c r="H33" s="108">
        <v>12.12</v>
      </c>
      <c r="I33" s="109" t="s">
        <v>45</v>
      </c>
      <c r="J33" s="70">
        <f t="shared" si="2"/>
        <v>12.12</v>
      </c>
      <c r="K33" s="108">
        <v>2.96</v>
      </c>
      <c r="L33" s="109" t="s">
        <v>45</v>
      </c>
      <c r="M33" s="70">
        <f t="shared" si="3"/>
        <v>2.96</v>
      </c>
      <c r="N33" s="108">
        <v>2.15</v>
      </c>
      <c r="O33" s="109" t="s">
        <v>45</v>
      </c>
      <c r="P33" s="70">
        <f t="shared" si="4"/>
        <v>2.15</v>
      </c>
      <c r="AA33" s="90"/>
      <c r="AB33" s="89"/>
      <c r="AC33" s="177"/>
      <c r="AD33" s="87"/>
    </row>
    <row r="34" spans="2:30">
      <c r="B34" s="108">
        <v>4</v>
      </c>
      <c r="C34" s="109" t="s">
        <v>42</v>
      </c>
      <c r="D34" s="95">
        <f t="shared" si="0"/>
        <v>3.1007751937984497E-5</v>
      </c>
      <c r="E34" s="110">
        <v>0.2762</v>
      </c>
      <c r="F34" s="111">
        <v>4.585</v>
      </c>
      <c r="G34" s="107">
        <f t="shared" si="1"/>
        <v>4.8612000000000002</v>
      </c>
      <c r="H34" s="108">
        <v>12.51</v>
      </c>
      <c r="I34" s="109" t="s">
        <v>45</v>
      </c>
      <c r="J34" s="70">
        <f t="shared" si="2"/>
        <v>12.51</v>
      </c>
      <c r="K34" s="108">
        <v>3.04</v>
      </c>
      <c r="L34" s="109" t="s">
        <v>45</v>
      </c>
      <c r="M34" s="70">
        <f t="shared" si="3"/>
        <v>3.04</v>
      </c>
      <c r="N34" s="108">
        <v>2.21</v>
      </c>
      <c r="O34" s="109" t="s">
        <v>45</v>
      </c>
      <c r="P34" s="70">
        <f t="shared" si="4"/>
        <v>2.21</v>
      </c>
      <c r="AA34" s="92"/>
      <c r="AB34" s="5"/>
      <c r="AC34" s="88"/>
    </row>
    <row r="35" spans="2:30">
      <c r="B35" s="108">
        <v>4.5</v>
      </c>
      <c r="C35" s="109" t="s">
        <v>42</v>
      </c>
      <c r="D35" s="95">
        <f t="shared" si="0"/>
        <v>3.4883720930232556E-5</v>
      </c>
      <c r="E35" s="110">
        <v>0.29289999999999999</v>
      </c>
      <c r="F35" s="111">
        <v>4.8070000000000004</v>
      </c>
      <c r="G35" s="107">
        <f t="shared" si="1"/>
        <v>5.0999000000000008</v>
      </c>
      <c r="H35" s="108">
        <v>13.26</v>
      </c>
      <c r="I35" s="109" t="s">
        <v>45</v>
      </c>
      <c r="J35" s="70">
        <f t="shared" si="2"/>
        <v>13.26</v>
      </c>
      <c r="K35" s="108">
        <v>3.2</v>
      </c>
      <c r="L35" s="109" t="s">
        <v>45</v>
      </c>
      <c r="M35" s="70">
        <f t="shared" si="3"/>
        <v>3.2</v>
      </c>
      <c r="N35" s="108">
        <v>2.33</v>
      </c>
      <c r="O35" s="109" t="s">
        <v>45</v>
      </c>
      <c r="P35" s="70">
        <f t="shared" si="4"/>
        <v>2.33</v>
      </c>
      <c r="AA35" s="92"/>
      <c r="AB35" s="5"/>
      <c r="AC35" s="179"/>
    </row>
    <row r="36" spans="2:30">
      <c r="B36" s="108">
        <v>5</v>
      </c>
      <c r="C36" s="109" t="s">
        <v>42</v>
      </c>
      <c r="D36" s="95">
        <f t="shared" si="0"/>
        <v>3.8759689922480622E-5</v>
      </c>
      <c r="E36" s="110">
        <v>0.30880000000000002</v>
      </c>
      <c r="F36" s="111">
        <v>5.01</v>
      </c>
      <c r="G36" s="107">
        <f t="shared" si="1"/>
        <v>5.3187999999999995</v>
      </c>
      <c r="H36" s="108">
        <v>13.98</v>
      </c>
      <c r="I36" s="109" t="s">
        <v>45</v>
      </c>
      <c r="J36" s="70">
        <f t="shared" si="2"/>
        <v>13.98</v>
      </c>
      <c r="K36" s="108">
        <v>3.35</v>
      </c>
      <c r="L36" s="109" t="s">
        <v>45</v>
      </c>
      <c r="M36" s="70">
        <f t="shared" si="3"/>
        <v>3.35</v>
      </c>
      <c r="N36" s="108">
        <v>2.4500000000000002</v>
      </c>
      <c r="O36" s="109" t="s">
        <v>45</v>
      </c>
      <c r="P36" s="70">
        <f t="shared" si="4"/>
        <v>2.4500000000000002</v>
      </c>
      <c r="AA36" s="92"/>
    </row>
    <row r="37" spans="2:30">
      <c r="B37" s="108">
        <v>5.5</v>
      </c>
      <c r="C37" s="109" t="s">
        <v>42</v>
      </c>
      <c r="D37" s="95">
        <f t="shared" si="0"/>
        <v>4.2635658914728682E-5</v>
      </c>
      <c r="E37" s="110">
        <v>0.32379999999999998</v>
      </c>
      <c r="F37" s="111">
        <v>5.1980000000000004</v>
      </c>
      <c r="G37" s="107">
        <f t="shared" si="1"/>
        <v>5.5218000000000007</v>
      </c>
      <c r="H37" s="108">
        <v>14.67</v>
      </c>
      <c r="I37" s="109" t="s">
        <v>45</v>
      </c>
      <c r="J37" s="70">
        <f t="shared" si="2"/>
        <v>14.67</v>
      </c>
      <c r="K37" s="108">
        <v>3.49</v>
      </c>
      <c r="L37" s="109" t="s">
        <v>45</v>
      </c>
      <c r="M37" s="70">
        <f t="shared" si="3"/>
        <v>3.49</v>
      </c>
      <c r="N37" s="108">
        <v>2.57</v>
      </c>
      <c r="O37" s="109" t="s">
        <v>45</v>
      </c>
      <c r="P37" s="70">
        <f t="shared" si="4"/>
        <v>2.57</v>
      </c>
      <c r="AA37" s="92"/>
    </row>
    <row r="38" spans="2:30">
      <c r="B38" s="108">
        <v>6</v>
      </c>
      <c r="C38" s="109" t="s">
        <v>42</v>
      </c>
      <c r="D38" s="95">
        <f t="shared" si="0"/>
        <v>4.6511627906976748E-5</v>
      </c>
      <c r="E38" s="110">
        <v>0.3382</v>
      </c>
      <c r="F38" s="111">
        <v>5.3710000000000004</v>
      </c>
      <c r="G38" s="107">
        <f t="shared" si="1"/>
        <v>5.7092000000000001</v>
      </c>
      <c r="H38" s="108">
        <v>15.34</v>
      </c>
      <c r="I38" s="109" t="s">
        <v>45</v>
      </c>
      <c r="J38" s="70">
        <f t="shared" si="2"/>
        <v>15.34</v>
      </c>
      <c r="K38" s="108">
        <v>3.62</v>
      </c>
      <c r="L38" s="109" t="s">
        <v>45</v>
      </c>
      <c r="M38" s="70">
        <f t="shared" si="3"/>
        <v>3.62</v>
      </c>
      <c r="N38" s="108">
        <v>2.67</v>
      </c>
      <c r="O38" s="109" t="s">
        <v>45</v>
      </c>
      <c r="P38" s="70">
        <f t="shared" si="4"/>
        <v>2.67</v>
      </c>
    </row>
    <row r="39" spans="2:30">
      <c r="B39" s="108">
        <v>6.5</v>
      </c>
      <c r="C39" s="109" t="s">
        <v>42</v>
      </c>
      <c r="D39" s="95">
        <f t="shared" si="0"/>
        <v>5.0387596899224801E-5</v>
      </c>
      <c r="E39" s="110">
        <v>0.35210000000000002</v>
      </c>
      <c r="F39" s="111">
        <v>5.5330000000000004</v>
      </c>
      <c r="G39" s="107">
        <f t="shared" si="1"/>
        <v>5.8851000000000004</v>
      </c>
      <c r="H39" s="108">
        <v>15.99</v>
      </c>
      <c r="I39" s="109" t="s">
        <v>45</v>
      </c>
      <c r="J39" s="70">
        <f t="shared" si="2"/>
        <v>15.99</v>
      </c>
      <c r="K39" s="108">
        <v>3.75</v>
      </c>
      <c r="L39" s="109" t="s">
        <v>45</v>
      </c>
      <c r="M39" s="70">
        <f t="shared" si="3"/>
        <v>3.75</v>
      </c>
      <c r="N39" s="108">
        <v>2.78</v>
      </c>
      <c r="O39" s="109" t="s">
        <v>45</v>
      </c>
      <c r="P39" s="70">
        <f t="shared" si="4"/>
        <v>2.78</v>
      </c>
    </row>
    <row r="40" spans="2:30">
      <c r="B40" s="108">
        <v>7</v>
      </c>
      <c r="C40" s="109" t="s">
        <v>42</v>
      </c>
      <c r="D40" s="95">
        <f t="shared" si="0"/>
        <v>5.4263565891472867E-5</v>
      </c>
      <c r="E40" s="110">
        <v>0.36530000000000001</v>
      </c>
      <c r="F40" s="111">
        <v>5.6840000000000002</v>
      </c>
      <c r="G40" s="107">
        <f t="shared" si="1"/>
        <v>6.0493000000000006</v>
      </c>
      <c r="H40" s="108">
        <v>16.62</v>
      </c>
      <c r="I40" s="109" t="s">
        <v>45</v>
      </c>
      <c r="J40" s="70">
        <f t="shared" si="2"/>
        <v>16.62</v>
      </c>
      <c r="K40" s="108">
        <v>3.88</v>
      </c>
      <c r="L40" s="109" t="s">
        <v>45</v>
      </c>
      <c r="M40" s="70">
        <f t="shared" si="3"/>
        <v>3.88</v>
      </c>
      <c r="N40" s="108">
        <v>2.88</v>
      </c>
      <c r="O40" s="109" t="s">
        <v>45</v>
      </c>
      <c r="P40" s="70">
        <f t="shared" si="4"/>
        <v>2.88</v>
      </c>
    </row>
    <row r="41" spans="2:30">
      <c r="B41" s="108">
        <v>8</v>
      </c>
      <c r="C41" s="109" t="s">
        <v>42</v>
      </c>
      <c r="D41" s="95">
        <f t="shared" si="0"/>
        <v>6.2015503875968993E-5</v>
      </c>
      <c r="E41" s="110">
        <v>0.3906</v>
      </c>
      <c r="F41" s="111">
        <v>5.9610000000000003</v>
      </c>
      <c r="G41" s="107">
        <f t="shared" si="1"/>
        <v>6.3516000000000004</v>
      </c>
      <c r="H41" s="108">
        <v>17.84</v>
      </c>
      <c r="I41" s="109" t="s">
        <v>45</v>
      </c>
      <c r="J41" s="70">
        <f t="shared" si="2"/>
        <v>17.84</v>
      </c>
      <c r="K41" s="108">
        <v>4.12</v>
      </c>
      <c r="L41" s="109" t="s">
        <v>45</v>
      </c>
      <c r="M41" s="70">
        <f t="shared" si="3"/>
        <v>4.12</v>
      </c>
      <c r="N41" s="108">
        <v>3.08</v>
      </c>
      <c r="O41" s="109" t="s">
        <v>45</v>
      </c>
      <c r="P41" s="70">
        <f t="shared" si="4"/>
        <v>3.08</v>
      </c>
    </row>
    <row r="42" spans="2:30">
      <c r="B42" s="108">
        <v>9</v>
      </c>
      <c r="C42" s="109" t="s">
        <v>42</v>
      </c>
      <c r="D42" s="95">
        <f t="shared" si="0"/>
        <v>6.9767441860465112E-5</v>
      </c>
      <c r="E42" s="110">
        <v>0.4143</v>
      </c>
      <c r="F42" s="111">
        <v>6.2080000000000002</v>
      </c>
      <c r="G42" s="107">
        <f t="shared" si="1"/>
        <v>6.6223000000000001</v>
      </c>
      <c r="H42" s="108">
        <v>19</v>
      </c>
      <c r="I42" s="109" t="s">
        <v>45</v>
      </c>
      <c r="J42" s="70">
        <f t="shared" si="2"/>
        <v>19</v>
      </c>
      <c r="K42" s="108">
        <v>4.34</v>
      </c>
      <c r="L42" s="109" t="s">
        <v>45</v>
      </c>
      <c r="M42" s="70">
        <f t="shared" si="3"/>
        <v>4.34</v>
      </c>
      <c r="N42" s="108">
        <v>3.27</v>
      </c>
      <c r="O42" s="109" t="s">
        <v>45</v>
      </c>
      <c r="P42" s="70">
        <f t="shared" si="4"/>
        <v>3.27</v>
      </c>
    </row>
    <row r="43" spans="2:30">
      <c r="B43" s="108">
        <v>10</v>
      </c>
      <c r="C43" s="109" t="s">
        <v>42</v>
      </c>
      <c r="D43" s="95">
        <f t="shared" si="0"/>
        <v>7.7519379844961245E-5</v>
      </c>
      <c r="E43" s="110">
        <v>0.43669999999999998</v>
      </c>
      <c r="F43" s="111">
        <v>6.431</v>
      </c>
      <c r="G43" s="107">
        <f t="shared" si="1"/>
        <v>6.8677000000000001</v>
      </c>
      <c r="H43" s="108">
        <v>20.12</v>
      </c>
      <c r="I43" s="109" t="s">
        <v>45</v>
      </c>
      <c r="J43" s="70">
        <f t="shared" si="2"/>
        <v>20.12</v>
      </c>
      <c r="K43" s="108">
        <v>4.55</v>
      </c>
      <c r="L43" s="109" t="s">
        <v>45</v>
      </c>
      <c r="M43" s="70">
        <f t="shared" si="3"/>
        <v>4.55</v>
      </c>
      <c r="N43" s="108">
        <v>3.44</v>
      </c>
      <c r="O43" s="109" t="s">
        <v>45</v>
      </c>
      <c r="P43" s="70">
        <f t="shared" si="4"/>
        <v>3.44</v>
      </c>
    </row>
    <row r="44" spans="2:30">
      <c r="B44" s="108">
        <v>11</v>
      </c>
      <c r="C44" s="109" t="s">
        <v>42</v>
      </c>
      <c r="D44" s="95">
        <f t="shared" si="0"/>
        <v>8.5271317829457364E-5</v>
      </c>
      <c r="E44" s="110">
        <v>0.45800000000000002</v>
      </c>
      <c r="F44" s="111">
        <v>6.6340000000000003</v>
      </c>
      <c r="G44" s="107">
        <f t="shared" si="1"/>
        <v>7.0920000000000005</v>
      </c>
      <c r="H44" s="108">
        <v>21.21</v>
      </c>
      <c r="I44" s="109" t="s">
        <v>45</v>
      </c>
      <c r="J44" s="70">
        <f t="shared" si="2"/>
        <v>21.21</v>
      </c>
      <c r="K44" s="108">
        <v>4.75</v>
      </c>
      <c r="L44" s="109" t="s">
        <v>45</v>
      </c>
      <c r="M44" s="70">
        <f t="shared" si="3"/>
        <v>4.75</v>
      </c>
      <c r="N44" s="108">
        <v>3.62</v>
      </c>
      <c r="O44" s="109" t="s">
        <v>45</v>
      </c>
      <c r="P44" s="70">
        <f t="shared" si="4"/>
        <v>3.62</v>
      </c>
    </row>
    <row r="45" spans="2:30">
      <c r="B45" s="108">
        <v>12</v>
      </c>
      <c r="C45" s="109" t="s">
        <v>42</v>
      </c>
      <c r="D45" s="95">
        <f t="shared" si="0"/>
        <v>9.3023255813953496E-5</v>
      </c>
      <c r="E45" s="110">
        <v>0.47839999999999999</v>
      </c>
      <c r="F45" s="111">
        <v>6.82</v>
      </c>
      <c r="G45" s="107">
        <f t="shared" si="1"/>
        <v>7.2984</v>
      </c>
      <c r="H45" s="108">
        <v>22.26</v>
      </c>
      <c r="I45" s="109" t="s">
        <v>45</v>
      </c>
      <c r="J45" s="70">
        <f t="shared" si="2"/>
        <v>22.26</v>
      </c>
      <c r="K45" s="108">
        <v>4.95</v>
      </c>
      <c r="L45" s="109" t="s">
        <v>45</v>
      </c>
      <c r="M45" s="70">
        <f t="shared" si="3"/>
        <v>4.95</v>
      </c>
      <c r="N45" s="108">
        <v>3.78</v>
      </c>
      <c r="O45" s="109" t="s">
        <v>45</v>
      </c>
      <c r="P45" s="70">
        <f t="shared" si="4"/>
        <v>3.78</v>
      </c>
    </row>
    <row r="46" spans="2:30">
      <c r="B46" s="108">
        <v>13</v>
      </c>
      <c r="C46" s="109" t="s">
        <v>42</v>
      </c>
      <c r="D46" s="95">
        <f t="shared" si="0"/>
        <v>1.007751937984496E-4</v>
      </c>
      <c r="E46" s="110">
        <v>0.49790000000000001</v>
      </c>
      <c r="F46" s="111">
        <v>6.9909999999999997</v>
      </c>
      <c r="G46" s="107">
        <f t="shared" si="1"/>
        <v>7.4888999999999992</v>
      </c>
      <c r="H46" s="108">
        <v>23.29</v>
      </c>
      <c r="I46" s="109" t="s">
        <v>45</v>
      </c>
      <c r="J46" s="70">
        <f t="shared" si="2"/>
        <v>23.29</v>
      </c>
      <c r="K46" s="108">
        <v>5.14</v>
      </c>
      <c r="L46" s="109" t="s">
        <v>45</v>
      </c>
      <c r="M46" s="70">
        <f t="shared" si="3"/>
        <v>5.14</v>
      </c>
      <c r="N46" s="108">
        <v>3.94</v>
      </c>
      <c r="O46" s="109" t="s">
        <v>45</v>
      </c>
      <c r="P46" s="70">
        <f t="shared" si="4"/>
        <v>3.94</v>
      </c>
    </row>
    <row r="47" spans="2:30">
      <c r="B47" s="108">
        <v>14</v>
      </c>
      <c r="C47" s="109" t="s">
        <v>42</v>
      </c>
      <c r="D47" s="95">
        <f t="shared" si="0"/>
        <v>1.0852713178294573E-4</v>
      </c>
      <c r="E47" s="110">
        <v>0.51670000000000005</v>
      </c>
      <c r="F47" s="111">
        <v>7.15</v>
      </c>
      <c r="G47" s="107">
        <f t="shared" si="1"/>
        <v>7.6667000000000005</v>
      </c>
      <c r="H47" s="108">
        <v>24.29</v>
      </c>
      <c r="I47" s="109" t="s">
        <v>45</v>
      </c>
      <c r="J47" s="70">
        <f t="shared" si="2"/>
        <v>24.29</v>
      </c>
      <c r="K47" s="108">
        <v>5.32</v>
      </c>
      <c r="L47" s="109" t="s">
        <v>45</v>
      </c>
      <c r="M47" s="70">
        <f t="shared" si="3"/>
        <v>5.32</v>
      </c>
      <c r="N47" s="108">
        <v>4.0999999999999996</v>
      </c>
      <c r="O47" s="109" t="s">
        <v>45</v>
      </c>
      <c r="P47" s="70">
        <f t="shared" si="4"/>
        <v>4.0999999999999996</v>
      </c>
    </row>
    <row r="48" spans="2:30">
      <c r="B48" s="108">
        <v>15</v>
      </c>
      <c r="C48" s="109" t="s">
        <v>42</v>
      </c>
      <c r="D48" s="95">
        <f t="shared" si="0"/>
        <v>1.1627906976744185E-4</v>
      </c>
      <c r="E48" s="110">
        <v>0.53480000000000005</v>
      </c>
      <c r="F48" s="111">
        <v>7.2969999999999997</v>
      </c>
      <c r="G48" s="107">
        <f t="shared" si="1"/>
        <v>7.8317999999999994</v>
      </c>
      <c r="H48" s="108">
        <v>25.27</v>
      </c>
      <c r="I48" s="109" t="s">
        <v>45</v>
      </c>
      <c r="J48" s="70">
        <f t="shared" si="2"/>
        <v>25.27</v>
      </c>
      <c r="K48" s="108">
        <v>5.49</v>
      </c>
      <c r="L48" s="109" t="s">
        <v>45</v>
      </c>
      <c r="M48" s="70">
        <f t="shared" si="3"/>
        <v>5.49</v>
      </c>
      <c r="N48" s="108">
        <v>4.25</v>
      </c>
      <c r="O48" s="109" t="s">
        <v>45</v>
      </c>
      <c r="P48" s="70">
        <f t="shared" si="4"/>
        <v>4.25</v>
      </c>
    </row>
    <row r="49" spans="2:16">
      <c r="B49" s="108">
        <v>16</v>
      </c>
      <c r="C49" s="109" t="s">
        <v>42</v>
      </c>
      <c r="D49" s="95">
        <f t="shared" si="0"/>
        <v>1.2403100775193799E-4</v>
      </c>
      <c r="E49" s="110">
        <v>0.5524</v>
      </c>
      <c r="F49" s="111">
        <v>7.4349999999999996</v>
      </c>
      <c r="G49" s="107">
        <f t="shared" si="1"/>
        <v>7.9873999999999992</v>
      </c>
      <c r="H49" s="108">
        <v>26.23</v>
      </c>
      <c r="I49" s="109" t="s">
        <v>45</v>
      </c>
      <c r="J49" s="70">
        <f t="shared" si="2"/>
        <v>26.23</v>
      </c>
      <c r="K49" s="108">
        <v>5.67</v>
      </c>
      <c r="L49" s="109" t="s">
        <v>45</v>
      </c>
      <c r="M49" s="70">
        <f t="shared" si="3"/>
        <v>5.67</v>
      </c>
      <c r="N49" s="108">
        <v>4.4000000000000004</v>
      </c>
      <c r="O49" s="109" t="s">
        <v>45</v>
      </c>
      <c r="P49" s="70">
        <f t="shared" si="4"/>
        <v>4.4000000000000004</v>
      </c>
    </row>
    <row r="50" spans="2:16">
      <c r="B50" s="108">
        <v>17</v>
      </c>
      <c r="C50" s="109" t="s">
        <v>42</v>
      </c>
      <c r="D50" s="95">
        <f t="shared" si="0"/>
        <v>1.3178294573643412E-4</v>
      </c>
      <c r="E50" s="110">
        <v>0.56940000000000002</v>
      </c>
      <c r="F50" s="111">
        <v>7.5640000000000001</v>
      </c>
      <c r="G50" s="107">
        <f t="shared" si="1"/>
        <v>8.1334</v>
      </c>
      <c r="H50" s="108">
        <v>27.18</v>
      </c>
      <c r="I50" s="109" t="s">
        <v>45</v>
      </c>
      <c r="J50" s="70">
        <f t="shared" si="2"/>
        <v>27.18</v>
      </c>
      <c r="K50" s="108">
        <v>5.83</v>
      </c>
      <c r="L50" s="109" t="s">
        <v>45</v>
      </c>
      <c r="M50" s="70">
        <f t="shared" si="3"/>
        <v>5.83</v>
      </c>
      <c r="N50" s="108">
        <v>4.55</v>
      </c>
      <c r="O50" s="109" t="s">
        <v>45</v>
      </c>
      <c r="P50" s="70">
        <f t="shared" si="4"/>
        <v>4.55</v>
      </c>
    </row>
    <row r="51" spans="2:16">
      <c r="B51" s="108">
        <v>18</v>
      </c>
      <c r="C51" s="109" t="s">
        <v>42</v>
      </c>
      <c r="D51" s="95">
        <f t="shared" si="0"/>
        <v>1.3953488372093022E-4</v>
      </c>
      <c r="E51" s="110">
        <v>0.58589999999999998</v>
      </c>
      <c r="F51" s="111">
        <v>7.6849999999999996</v>
      </c>
      <c r="G51" s="107">
        <f t="shared" si="1"/>
        <v>8.2708999999999993</v>
      </c>
      <c r="H51" s="108">
        <v>28.11</v>
      </c>
      <c r="I51" s="109" t="s">
        <v>45</v>
      </c>
      <c r="J51" s="70">
        <f t="shared" si="2"/>
        <v>28.11</v>
      </c>
      <c r="K51" s="108">
        <v>5.99</v>
      </c>
      <c r="L51" s="109" t="s">
        <v>45</v>
      </c>
      <c r="M51" s="70">
        <f t="shared" si="3"/>
        <v>5.99</v>
      </c>
      <c r="N51" s="108">
        <v>4.6900000000000004</v>
      </c>
      <c r="O51" s="109" t="s">
        <v>45</v>
      </c>
      <c r="P51" s="70">
        <f t="shared" si="4"/>
        <v>4.6900000000000004</v>
      </c>
    </row>
    <row r="52" spans="2:16">
      <c r="B52" s="108">
        <v>20</v>
      </c>
      <c r="C52" s="109" t="s">
        <v>42</v>
      </c>
      <c r="D52" s="95">
        <f t="shared" si="0"/>
        <v>1.5503875968992249E-4</v>
      </c>
      <c r="E52" s="110">
        <v>0.61750000000000005</v>
      </c>
      <c r="F52" s="111">
        <v>7.907</v>
      </c>
      <c r="G52" s="107">
        <f t="shared" si="1"/>
        <v>8.5244999999999997</v>
      </c>
      <c r="H52" s="108">
        <v>29.93</v>
      </c>
      <c r="I52" s="109" t="s">
        <v>45</v>
      </c>
      <c r="J52" s="70">
        <f t="shared" si="2"/>
        <v>29.93</v>
      </c>
      <c r="K52" s="108">
        <v>6.31</v>
      </c>
      <c r="L52" s="109" t="s">
        <v>45</v>
      </c>
      <c r="M52" s="70">
        <f t="shared" si="3"/>
        <v>6.31</v>
      </c>
      <c r="N52" s="108">
        <v>4.97</v>
      </c>
      <c r="O52" s="109" t="s">
        <v>45</v>
      </c>
      <c r="P52" s="70">
        <f t="shared" si="4"/>
        <v>4.97</v>
      </c>
    </row>
    <row r="53" spans="2:16">
      <c r="B53" s="108">
        <v>22.5</v>
      </c>
      <c r="C53" s="109" t="s">
        <v>42</v>
      </c>
      <c r="D53" s="95">
        <f t="shared" si="0"/>
        <v>1.7441860465116279E-4</v>
      </c>
      <c r="E53" s="110">
        <v>0.65500000000000003</v>
      </c>
      <c r="F53" s="111">
        <v>8.1509999999999998</v>
      </c>
      <c r="G53" s="107">
        <f t="shared" si="1"/>
        <v>8.8059999999999992</v>
      </c>
      <c r="H53" s="108">
        <v>32.130000000000003</v>
      </c>
      <c r="I53" s="109" t="s">
        <v>45</v>
      </c>
      <c r="J53" s="70">
        <f t="shared" si="2"/>
        <v>32.130000000000003</v>
      </c>
      <c r="K53" s="108">
        <v>6.69</v>
      </c>
      <c r="L53" s="109" t="s">
        <v>45</v>
      </c>
      <c r="M53" s="70">
        <f t="shared" si="3"/>
        <v>6.69</v>
      </c>
      <c r="N53" s="108">
        <v>5.31</v>
      </c>
      <c r="O53" s="109" t="s">
        <v>45</v>
      </c>
      <c r="P53" s="70">
        <f t="shared" si="4"/>
        <v>5.31</v>
      </c>
    </row>
    <row r="54" spans="2:16">
      <c r="B54" s="108">
        <v>25</v>
      </c>
      <c r="C54" s="109" t="s">
        <v>42</v>
      </c>
      <c r="D54" s="95">
        <f t="shared" si="0"/>
        <v>1.937984496124031E-4</v>
      </c>
      <c r="E54" s="110">
        <v>0.69040000000000001</v>
      </c>
      <c r="F54" s="111">
        <v>8.3659999999999997</v>
      </c>
      <c r="G54" s="107">
        <f t="shared" si="1"/>
        <v>9.0564</v>
      </c>
      <c r="H54" s="108">
        <v>34.270000000000003</v>
      </c>
      <c r="I54" s="109" t="s">
        <v>45</v>
      </c>
      <c r="J54" s="70">
        <f t="shared" si="2"/>
        <v>34.270000000000003</v>
      </c>
      <c r="K54" s="108">
        <v>7.06</v>
      </c>
      <c r="L54" s="109" t="s">
        <v>45</v>
      </c>
      <c r="M54" s="70">
        <f t="shared" si="3"/>
        <v>7.06</v>
      </c>
      <c r="N54" s="108">
        <v>5.63</v>
      </c>
      <c r="O54" s="109" t="s">
        <v>45</v>
      </c>
      <c r="P54" s="70">
        <f t="shared" si="4"/>
        <v>5.63</v>
      </c>
    </row>
    <row r="55" spans="2:16">
      <c r="B55" s="108">
        <v>27.5</v>
      </c>
      <c r="C55" s="109" t="s">
        <v>42</v>
      </c>
      <c r="D55" s="95">
        <f t="shared" si="0"/>
        <v>2.131782945736434E-4</v>
      </c>
      <c r="E55" s="110">
        <v>0.72409999999999997</v>
      </c>
      <c r="F55" s="111">
        <v>8.5579999999999998</v>
      </c>
      <c r="G55" s="107">
        <f t="shared" si="1"/>
        <v>9.2820999999999998</v>
      </c>
      <c r="H55" s="108">
        <v>36.36</v>
      </c>
      <c r="I55" s="109" t="s">
        <v>45</v>
      </c>
      <c r="J55" s="70">
        <f t="shared" si="2"/>
        <v>36.36</v>
      </c>
      <c r="K55" s="108">
        <v>7.41</v>
      </c>
      <c r="L55" s="109" t="s">
        <v>45</v>
      </c>
      <c r="M55" s="70">
        <f t="shared" si="3"/>
        <v>7.41</v>
      </c>
      <c r="N55" s="108">
        <v>5.95</v>
      </c>
      <c r="O55" s="109" t="s">
        <v>45</v>
      </c>
      <c r="P55" s="70">
        <f t="shared" si="4"/>
        <v>5.95</v>
      </c>
    </row>
    <row r="56" spans="2:16">
      <c r="B56" s="108">
        <v>30</v>
      </c>
      <c r="C56" s="109" t="s">
        <v>42</v>
      </c>
      <c r="D56" s="95">
        <f t="shared" si="0"/>
        <v>2.3255813953488371E-4</v>
      </c>
      <c r="E56" s="110">
        <v>0.75629999999999997</v>
      </c>
      <c r="F56" s="111">
        <v>8.7279999999999998</v>
      </c>
      <c r="G56" s="107">
        <f t="shared" si="1"/>
        <v>9.4842999999999993</v>
      </c>
      <c r="H56" s="108">
        <v>38.4</v>
      </c>
      <c r="I56" s="109" t="s">
        <v>45</v>
      </c>
      <c r="J56" s="70">
        <f t="shared" si="2"/>
        <v>38.4</v>
      </c>
      <c r="K56" s="108">
        <v>7.75</v>
      </c>
      <c r="L56" s="109" t="s">
        <v>45</v>
      </c>
      <c r="M56" s="70">
        <f t="shared" si="3"/>
        <v>7.75</v>
      </c>
      <c r="N56" s="108">
        <v>6.25</v>
      </c>
      <c r="O56" s="109" t="s">
        <v>45</v>
      </c>
      <c r="P56" s="70">
        <f t="shared" si="4"/>
        <v>6.25</v>
      </c>
    </row>
    <row r="57" spans="2:16">
      <c r="B57" s="108">
        <v>32.5</v>
      </c>
      <c r="C57" s="109" t="s">
        <v>42</v>
      </c>
      <c r="D57" s="95">
        <f t="shared" si="0"/>
        <v>2.5193798449612404E-4</v>
      </c>
      <c r="E57" s="110">
        <v>0.78720000000000001</v>
      </c>
      <c r="F57" s="111">
        <v>8.8819999999999997</v>
      </c>
      <c r="G57" s="107">
        <f t="shared" si="1"/>
        <v>9.6692</v>
      </c>
      <c r="H57" s="108">
        <v>40.409999999999997</v>
      </c>
      <c r="I57" s="109" t="s">
        <v>45</v>
      </c>
      <c r="J57" s="70">
        <f t="shared" si="2"/>
        <v>40.409999999999997</v>
      </c>
      <c r="K57" s="108">
        <v>8.08</v>
      </c>
      <c r="L57" s="109" t="s">
        <v>45</v>
      </c>
      <c r="M57" s="70">
        <f t="shared" si="3"/>
        <v>8.08</v>
      </c>
      <c r="N57" s="108">
        <v>6.55</v>
      </c>
      <c r="O57" s="109" t="s">
        <v>45</v>
      </c>
      <c r="P57" s="70">
        <f t="shared" si="4"/>
        <v>6.55</v>
      </c>
    </row>
    <row r="58" spans="2:16">
      <c r="B58" s="108">
        <v>35</v>
      </c>
      <c r="C58" s="109" t="s">
        <v>42</v>
      </c>
      <c r="D58" s="95">
        <f t="shared" si="0"/>
        <v>2.7131782945736437E-4</v>
      </c>
      <c r="E58" s="110">
        <v>0.81689999999999996</v>
      </c>
      <c r="F58" s="111">
        <v>9.0210000000000008</v>
      </c>
      <c r="G58" s="107">
        <f t="shared" si="1"/>
        <v>9.8379000000000012</v>
      </c>
      <c r="H58" s="108">
        <v>42.38</v>
      </c>
      <c r="I58" s="109" t="s">
        <v>45</v>
      </c>
      <c r="J58" s="70">
        <f t="shared" si="2"/>
        <v>42.38</v>
      </c>
      <c r="K58" s="108">
        <v>8.4</v>
      </c>
      <c r="L58" s="109" t="s">
        <v>45</v>
      </c>
      <c r="M58" s="70">
        <f t="shared" si="3"/>
        <v>8.4</v>
      </c>
      <c r="N58" s="108">
        <v>6.84</v>
      </c>
      <c r="O58" s="109" t="s">
        <v>45</v>
      </c>
      <c r="P58" s="70">
        <f t="shared" si="4"/>
        <v>6.84</v>
      </c>
    </row>
    <row r="59" spans="2:16">
      <c r="B59" s="108">
        <v>37.5</v>
      </c>
      <c r="C59" s="109" t="s">
        <v>42</v>
      </c>
      <c r="D59" s="95">
        <f t="shared" si="0"/>
        <v>2.9069767441860465E-4</v>
      </c>
      <c r="E59" s="110">
        <v>0.84560000000000002</v>
      </c>
      <c r="F59" s="111">
        <v>9.1479999999999997</v>
      </c>
      <c r="G59" s="107">
        <f t="shared" si="1"/>
        <v>9.9935999999999989</v>
      </c>
      <c r="H59" s="108">
        <v>44.32</v>
      </c>
      <c r="I59" s="109" t="s">
        <v>45</v>
      </c>
      <c r="J59" s="70">
        <f t="shared" si="2"/>
        <v>44.32</v>
      </c>
      <c r="K59" s="108">
        <v>8.7200000000000006</v>
      </c>
      <c r="L59" s="109" t="s">
        <v>45</v>
      </c>
      <c r="M59" s="70">
        <f t="shared" si="3"/>
        <v>8.7200000000000006</v>
      </c>
      <c r="N59" s="108">
        <v>7.12</v>
      </c>
      <c r="O59" s="109" t="s">
        <v>45</v>
      </c>
      <c r="P59" s="70">
        <f t="shared" si="4"/>
        <v>7.12</v>
      </c>
    </row>
    <row r="60" spans="2:16">
      <c r="B60" s="108">
        <v>40</v>
      </c>
      <c r="C60" s="109" t="s">
        <v>42</v>
      </c>
      <c r="D60" s="95">
        <f t="shared" si="0"/>
        <v>3.1007751937984498E-4</v>
      </c>
      <c r="E60" s="110">
        <v>0.87329999999999997</v>
      </c>
      <c r="F60" s="111">
        <v>9.2629999999999999</v>
      </c>
      <c r="G60" s="107">
        <f t="shared" si="1"/>
        <v>10.1363</v>
      </c>
      <c r="H60" s="108">
        <v>46.23</v>
      </c>
      <c r="I60" s="109" t="s">
        <v>45</v>
      </c>
      <c r="J60" s="70">
        <f t="shared" si="2"/>
        <v>46.23</v>
      </c>
      <c r="K60" s="108">
        <v>9.02</v>
      </c>
      <c r="L60" s="109" t="s">
        <v>45</v>
      </c>
      <c r="M60" s="70">
        <f t="shared" si="3"/>
        <v>9.02</v>
      </c>
      <c r="N60" s="108">
        <v>7.4</v>
      </c>
      <c r="O60" s="109" t="s">
        <v>45</v>
      </c>
      <c r="P60" s="70">
        <f t="shared" si="4"/>
        <v>7.4</v>
      </c>
    </row>
    <row r="61" spans="2:16">
      <c r="B61" s="108">
        <v>45</v>
      </c>
      <c r="C61" s="109" t="s">
        <v>42</v>
      </c>
      <c r="D61" s="95">
        <f t="shared" si="0"/>
        <v>3.4883720930232559E-4</v>
      </c>
      <c r="E61" s="110">
        <v>0.92630000000000001</v>
      </c>
      <c r="F61" s="111">
        <v>9.4659999999999993</v>
      </c>
      <c r="G61" s="107">
        <f t="shared" si="1"/>
        <v>10.392299999999999</v>
      </c>
      <c r="H61" s="108">
        <v>49.98</v>
      </c>
      <c r="I61" s="109" t="s">
        <v>45</v>
      </c>
      <c r="J61" s="70">
        <f t="shared" si="2"/>
        <v>49.98</v>
      </c>
      <c r="K61" s="108">
        <v>9.6300000000000008</v>
      </c>
      <c r="L61" s="109" t="s">
        <v>45</v>
      </c>
      <c r="M61" s="70">
        <f t="shared" si="3"/>
        <v>9.6300000000000008</v>
      </c>
      <c r="N61" s="108">
        <v>7.94</v>
      </c>
      <c r="O61" s="109" t="s">
        <v>45</v>
      </c>
      <c r="P61" s="70">
        <f t="shared" si="4"/>
        <v>7.94</v>
      </c>
    </row>
    <row r="62" spans="2:16">
      <c r="B62" s="108">
        <v>50</v>
      </c>
      <c r="C62" s="109" t="s">
        <v>42</v>
      </c>
      <c r="D62" s="95">
        <f t="shared" si="0"/>
        <v>3.875968992248062E-4</v>
      </c>
      <c r="E62" s="110">
        <v>0.97640000000000005</v>
      </c>
      <c r="F62" s="111">
        <v>9.6370000000000005</v>
      </c>
      <c r="G62" s="107">
        <f t="shared" si="1"/>
        <v>10.6134</v>
      </c>
      <c r="H62" s="108">
        <v>53.66</v>
      </c>
      <c r="I62" s="109" t="s">
        <v>45</v>
      </c>
      <c r="J62" s="70">
        <f t="shared" si="2"/>
        <v>53.66</v>
      </c>
      <c r="K62" s="108">
        <v>10.210000000000001</v>
      </c>
      <c r="L62" s="109" t="s">
        <v>45</v>
      </c>
      <c r="M62" s="70">
        <f t="shared" si="3"/>
        <v>10.210000000000001</v>
      </c>
      <c r="N62" s="108">
        <v>8.4700000000000006</v>
      </c>
      <c r="O62" s="109" t="s">
        <v>45</v>
      </c>
      <c r="P62" s="70">
        <f t="shared" si="4"/>
        <v>8.4700000000000006</v>
      </c>
    </row>
    <row r="63" spans="2:16">
      <c r="B63" s="108">
        <v>55</v>
      </c>
      <c r="C63" s="109" t="s">
        <v>42</v>
      </c>
      <c r="D63" s="95">
        <f t="shared" si="0"/>
        <v>4.263565891472868E-4</v>
      </c>
      <c r="E63" s="110">
        <v>1.024</v>
      </c>
      <c r="F63" s="111">
        <v>9.7840000000000007</v>
      </c>
      <c r="G63" s="107">
        <f t="shared" si="1"/>
        <v>10.808</v>
      </c>
      <c r="H63" s="108">
        <v>57.26</v>
      </c>
      <c r="I63" s="109" t="s">
        <v>45</v>
      </c>
      <c r="J63" s="70">
        <f t="shared" si="2"/>
        <v>57.26</v>
      </c>
      <c r="K63" s="108">
        <v>10.77</v>
      </c>
      <c r="L63" s="109" t="s">
        <v>45</v>
      </c>
      <c r="M63" s="70">
        <f t="shared" si="3"/>
        <v>10.77</v>
      </c>
      <c r="N63" s="108">
        <v>8.98</v>
      </c>
      <c r="O63" s="109" t="s">
        <v>45</v>
      </c>
      <c r="P63" s="70">
        <f t="shared" si="4"/>
        <v>8.98</v>
      </c>
    </row>
    <row r="64" spans="2:16">
      <c r="B64" s="108">
        <v>60</v>
      </c>
      <c r="C64" s="109" t="s">
        <v>42</v>
      </c>
      <c r="D64" s="95">
        <f t="shared" si="0"/>
        <v>4.6511627906976741E-4</v>
      </c>
      <c r="E64" s="110">
        <v>1.07</v>
      </c>
      <c r="F64" s="111">
        <v>9.91</v>
      </c>
      <c r="G64" s="107">
        <f t="shared" si="1"/>
        <v>10.98</v>
      </c>
      <c r="H64" s="108">
        <v>60.82</v>
      </c>
      <c r="I64" s="109" t="s">
        <v>45</v>
      </c>
      <c r="J64" s="70">
        <f t="shared" si="2"/>
        <v>60.82</v>
      </c>
      <c r="K64" s="108">
        <v>11.33</v>
      </c>
      <c r="L64" s="109" t="s">
        <v>45</v>
      </c>
      <c r="M64" s="70">
        <f t="shared" si="3"/>
        <v>11.33</v>
      </c>
      <c r="N64" s="108">
        <v>9.48</v>
      </c>
      <c r="O64" s="109" t="s">
        <v>45</v>
      </c>
      <c r="P64" s="70">
        <f t="shared" si="4"/>
        <v>9.48</v>
      </c>
    </row>
    <row r="65" spans="2:16">
      <c r="B65" s="108">
        <v>65</v>
      </c>
      <c r="C65" s="109" t="s">
        <v>42</v>
      </c>
      <c r="D65" s="95">
        <f t="shared" si="0"/>
        <v>5.0387596899224808E-4</v>
      </c>
      <c r="E65" s="110">
        <v>1.113</v>
      </c>
      <c r="F65" s="111">
        <v>10.02</v>
      </c>
      <c r="G65" s="107">
        <f t="shared" si="1"/>
        <v>11.132999999999999</v>
      </c>
      <c r="H65" s="108">
        <v>64.319999999999993</v>
      </c>
      <c r="I65" s="109" t="s">
        <v>45</v>
      </c>
      <c r="J65" s="70">
        <f t="shared" si="2"/>
        <v>64.319999999999993</v>
      </c>
      <c r="K65" s="108">
        <v>11.86</v>
      </c>
      <c r="L65" s="109" t="s">
        <v>45</v>
      </c>
      <c r="M65" s="70">
        <f t="shared" si="3"/>
        <v>11.86</v>
      </c>
      <c r="N65" s="108">
        <v>9.9700000000000006</v>
      </c>
      <c r="O65" s="109" t="s">
        <v>45</v>
      </c>
      <c r="P65" s="70">
        <f t="shared" si="4"/>
        <v>9.9700000000000006</v>
      </c>
    </row>
    <row r="66" spans="2:16">
      <c r="B66" s="108">
        <v>70</v>
      </c>
      <c r="C66" s="109" t="s">
        <v>42</v>
      </c>
      <c r="D66" s="95">
        <f t="shared" si="0"/>
        <v>5.4263565891472874E-4</v>
      </c>
      <c r="E66" s="110">
        <v>1.155</v>
      </c>
      <c r="F66" s="111">
        <v>10.11</v>
      </c>
      <c r="G66" s="107">
        <f t="shared" si="1"/>
        <v>11.264999999999999</v>
      </c>
      <c r="H66" s="108">
        <v>67.78</v>
      </c>
      <c r="I66" s="109" t="s">
        <v>45</v>
      </c>
      <c r="J66" s="70">
        <f t="shared" si="2"/>
        <v>67.78</v>
      </c>
      <c r="K66" s="108">
        <v>12.39</v>
      </c>
      <c r="L66" s="109" t="s">
        <v>45</v>
      </c>
      <c r="M66" s="70">
        <f t="shared" si="3"/>
        <v>12.39</v>
      </c>
      <c r="N66" s="108">
        <v>10.45</v>
      </c>
      <c r="O66" s="109" t="s">
        <v>45</v>
      </c>
      <c r="P66" s="70">
        <f t="shared" si="4"/>
        <v>10.45</v>
      </c>
    </row>
    <row r="67" spans="2:16">
      <c r="B67" s="108">
        <v>80</v>
      </c>
      <c r="C67" s="109" t="s">
        <v>42</v>
      </c>
      <c r="D67" s="95">
        <f t="shared" si="0"/>
        <v>6.2015503875968996E-4</v>
      </c>
      <c r="E67" s="110">
        <v>1.2350000000000001</v>
      </c>
      <c r="F67" s="111">
        <v>10.27</v>
      </c>
      <c r="G67" s="107">
        <f t="shared" si="1"/>
        <v>11.504999999999999</v>
      </c>
      <c r="H67" s="108">
        <v>74.599999999999994</v>
      </c>
      <c r="I67" s="109" t="s">
        <v>45</v>
      </c>
      <c r="J67" s="70">
        <f t="shared" si="2"/>
        <v>74.599999999999994</v>
      </c>
      <c r="K67" s="108">
        <v>13.43</v>
      </c>
      <c r="L67" s="109" t="s">
        <v>45</v>
      </c>
      <c r="M67" s="70">
        <f t="shared" si="3"/>
        <v>13.43</v>
      </c>
      <c r="N67" s="108">
        <v>11.39</v>
      </c>
      <c r="O67" s="109" t="s">
        <v>45</v>
      </c>
      <c r="P67" s="70">
        <f t="shared" si="4"/>
        <v>11.39</v>
      </c>
    </row>
    <row r="68" spans="2:16">
      <c r="B68" s="108">
        <v>90</v>
      </c>
      <c r="C68" s="109" t="s">
        <v>42</v>
      </c>
      <c r="D68" s="95">
        <f t="shared" si="0"/>
        <v>6.9767441860465117E-4</v>
      </c>
      <c r="E68" s="110">
        <v>1.31</v>
      </c>
      <c r="F68" s="111">
        <v>10.38</v>
      </c>
      <c r="G68" s="107">
        <f t="shared" si="1"/>
        <v>11.690000000000001</v>
      </c>
      <c r="H68" s="108">
        <v>81.3</v>
      </c>
      <c r="I68" s="109" t="s">
        <v>45</v>
      </c>
      <c r="J68" s="70">
        <f t="shared" si="2"/>
        <v>81.3</v>
      </c>
      <c r="K68" s="108">
        <v>14.44</v>
      </c>
      <c r="L68" s="109" t="s">
        <v>45</v>
      </c>
      <c r="M68" s="70">
        <f t="shared" si="3"/>
        <v>14.44</v>
      </c>
      <c r="N68" s="108">
        <v>12.3</v>
      </c>
      <c r="O68" s="109" t="s">
        <v>45</v>
      </c>
      <c r="P68" s="70">
        <f t="shared" si="4"/>
        <v>12.3</v>
      </c>
    </row>
    <row r="69" spans="2:16">
      <c r="B69" s="108">
        <v>100</v>
      </c>
      <c r="C69" s="109" t="s">
        <v>42</v>
      </c>
      <c r="D69" s="95">
        <f t="shared" si="0"/>
        <v>7.7519379844961239E-4</v>
      </c>
      <c r="E69" s="110">
        <v>1.381</v>
      </c>
      <c r="F69" s="111">
        <v>10.47</v>
      </c>
      <c r="G69" s="107">
        <f t="shared" si="1"/>
        <v>11.851000000000001</v>
      </c>
      <c r="H69" s="108">
        <v>87.91</v>
      </c>
      <c r="I69" s="109" t="s">
        <v>45</v>
      </c>
      <c r="J69" s="70">
        <f t="shared" si="2"/>
        <v>87.91</v>
      </c>
      <c r="K69" s="108">
        <v>15.42</v>
      </c>
      <c r="L69" s="109" t="s">
        <v>45</v>
      </c>
      <c r="M69" s="70">
        <f t="shared" si="3"/>
        <v>15.42</v>
      </c>
      <c r="N69" s="108">
        <v>13.19</v>
      </c>
      <c r="O69" s="109" t="s">
        <v>45</v>
      </c>
      <c r="P69" s="70">
        <f t="shared" si="4"/>
        <v>13.19</v>
      </c>
    </row>
    <row r="70" spans="2:16">
      <c r="B70" s="108">
        <v>110</v>
      </c>
      <c r="C70" s="109" t="s">
        <v>42</v>
      </c>
      <c r="D70" s="95">
        <f t="shared" si="0"/>
        <v>8.5271317829457361E-4</v>
      </c>
      <c r="E70" s="110">
        <v>1.448</v>
      </c>
      <c r="F70" s="111">
        <v>10.54</v>
      </c>
      <c r="G70" s="107">
        <f t="shared" si="1"/>
        <v>11.988</v>
      </c>
      <c r="H70" s="108">
        <v>94.45</v>
      </c>
      <c r="I70" s="109" t="s">
        <v>45</v>
      </c>
      <c r="J70" s="70">
        <f t="shared" si="2"/>
        <v>94.45</v>
      </c>
      <c r="K70" s="108">
        <v>16.37</v>
      </c>
      <c r="L70" s="109" t="s">
        <v>45</v>
      </c>
      <c r="M70" s="70">
        <f t="shared" si="3"/>
        <v>16.37</v>
      </c>
      <c r="N70" s="108">
        <v>14.06</v>
      </c>
      <c r="O70" s="109" t="s">
        <v>45</v>
      </c>
      <c r="P70" s="70">
        <f t="shared" si="4"/>
        <v>14.06</v>
      </c>
    </row>
    <row r="71" spans="2:16">
      <c r="B71" s="108">
        <v>120</v>
      </c>
      <c r="C71" s="109" t="s">
        <v>42</v>
      </c>
      <c r="D71" s="95">
        <f t="shared" si="0"/>
        <v>9.3023255813953483E-4</v>
      </c>
      <c r="E71" s="110">
        <v>1.5129999999999999</v>
      </c>
      <c r="F71" s="111">
        <v>10.58</v>
      </c>
      <c r="G71" s="107">
        <f t="shared" si="1"/>
        <v>12.093</v>
      </c>
      <c r="H71" s="108">
        <v>100.93</v>
      </c>
      <c r="I71" s="109" t="s">
        <v>45</v>
      </c>
      <c r="J71" s="70">
        <f t="shared" si="2"/>
        <v>100.93</v>
      </c>
      <c r="K71" s="108">
        <v>17.309999999999999</v>
      </c>
      <c r="L71" s="109" t="s">
        <v>45</v>
      </c>
      <c r="M71" s="70">
        <f t="shared" si="3"/>
        <v>17.309999999999999</v>
      </c>
      <c r="N71" s="108">
        <v>14.91</v>
      </c>
      <c r="O71" s="109" t="s">
        <v>45</v>
      </c>
      <c r="P71" s="70">
        <f t="shared" si="4"/>
        <v>14.91</v>
      </c>
    </row>
    <row r="72" spans="2:16">
      <c r="B72" s="108">
        <v>130</v>
      </c>
      <c r="C72" s="109" t="s">
        <v>42</v>
      </c>
      <c r="D72" s="95">
        <f t="shared" si="0"/>
        <v>1.0077519379844962E-3</v>
      </c>
      <c r="E72" s="110">
        <v>1.5740000000000001</v>
      </c>
      <c r="F72" s="111">
        <v>10.62</v>
      </c>
      <c r="G72" s="107">
        <f t="shared" si="1"/>
        <v>12.193999999999999</v>
      </c>
      <c r="H72" s="108">
        <v>107.37</v>
      </c>
      <c r="I72" s="109" t="s">
        <v>45</v>
      </c>
      <c r="J72" s="70">
        <f t="shared" si="2"/>
        <v>107.37</v>
      </c>
      <c r="K72" s="108">
        <v>18.23</v>
      </c>
      <c r="L72" s="109" t="s">
        <v>45</v>
      </c>
      <c r="M72" s="70">
        <f t="shared" si="3"/>
        <v>18.23</v>
      </c>
      <c r="N72" s="108">
        <v>15.75</v>
      </c>
      <c r="O72" s="109" t="s">
        <v>45</v>
      </c>
      <c r="P72" s="70">
        <f t="shared" si="4"/>
        <v>15.75</v>
      </c>
    </row>
    <row r="73" spans="2:16">
      <c r="B73" s="108">
        <v>140</v>
      </c>
      <c r="C73" s="109" t="s">
        <v>42</v>
      </c>
      <c r="D73" s="95">
        <f t="shared" si="0"/>
        <v>1.0852713178294575E-3</v>
      </c>
      <c r="E73" s="110">
        <v>1.6339999999999999</v>
      </c>
      <c r="F73" s="111">
        <v>10.64</v>
      </c>
      <c r="G73" s="107">
        <f t="shared" si="1"/>
        <v>12.274000000000001</v>
      </c>
      <c r="H73" s="108">
        <v>113.76</v>
      </c>
      <c r="I73" s="109" t="s">
        <v>45</v>
      </c>
      <c r="J73" s="70">
        <f t="shared" si="2"/>
        <v>113.76</v>
      </c>
      <c r="K73" s="108">
        <v>19.13</v>
      </c>
      <c r="L73" s="109" t="s">
        <v>45</v>
      </c>
      <c r="M73" s="70">
        <f t="shared" si="3"/>
        <v>19.13</v>
      </c>
      <c r="N73" s="108">
        <v>16.579999999999998</v>
      </c>
      <c r="O73" s="109" t="s">
        <v>45</v>
      </c>
      <c r="P73" s="70">
        <f t="shared" si="4"/>
        <v>16.579999999999998</v>
      </c>
    </row>
    <row r="74" spans="2:16">
      <c r="B74" s="108">
        <v>150</v>
      </c>
      <c r="C74" s="109" t="s">
        <v>42</v>
      </c>
      <c r="D74" s="95">
        <f t="shared" si="0"/>
        <v>1.1627906976744186E-3</v>
      </c>
      <c r="E74" s="110">
        <v>1.6910000000000001</v>
      </c>
      <c r="F74" s="111">
        <v>10.65</v>
      </c>
      <c r="G74" s="107">
        <f t="shared" si="1"/>
        <v>12.341000000000001</v>
      </c>
      <c r="H74" s="108">
        <v>120.12</v>
      </c>
      <c r="I74" s="109" t="s">
        <v>45</v>
      </c>
      <c r="J74" s="70">
        <f t="shared" si="2"/>
        <v>120.12</v>
      </c>
      <c r="K74" s="108">
        <v>20.03</v>
      </c>
      <c r="L74" s="109" t="s">
        <v>45</v>
      </c>
      <c r="M74" s="70">
        <f t="shared" si="3"/>
        <v>20.03</v>
      </c>
      <c r="N74" s="108">
        <v>17.399999999999999</v>
      </c>
      <c r="O74" s="109" t="s">
        <v>45</v>
      </c>
      <c r="P74" s="70">
        <f t="shared" si="4"/>
        <v>17.399999999999999</v>
      </c>
    </row>
    <row r="75" spans="2:16">
      <c r="B75" s="108">
        <v>160</v>
      </c>
      <c r="C75" s="109" t="s">
        <v>42</v>
      </c>
      <c r="D75" s="95">
        <f t="shared" si="0"/>
        <v>1.2403100775193799E-3</v>
      </c>
      <c r="E75" s="110">
        <v>1.7470000000000001</v>
      </c>
      <c r="F75" s="111">
        <v>10.65</v>
      </c>
      <c r="G75" s="107">
        <f t="shared" si="1"/>
        <v>12.397</v>
      </c>
      <c r="H75" s="108">
        <v>126.45</v>
      </c>
      <c r="I75" s="109" t="s">
        <v>45</v>
      </c>
      <c r="J75" s="70">
        <f t="shared" si="2"/>
        <v>126.45</v>
      </c>
      <c r="K75" s="108">
        <v>20.91</v>
      </c>
      <c r="L75" s="109" t="s">
        <v>45</v>
      </c>
      <c r="M75" s="70">
        <f t="shared" si="3"/>
        <v>20.91</v>
      </c>
      <c r="N75" s="108">
        <v>18.2</v>
      </c>
      <c r="O75" s="109" t="s">
        <v>45</v>
      </c>
      <c r="P75" s="70">
        <f t="shared" si="4"/>
        <v>18.2</v>
      </c>
    </row>
    <row r="76" spans="2:16">
      <c r="B76" s="108">
        <v>170</v>
      </c>
      <c r="C76" s="109" t="s">
        <v>42</v>
      </c>
      <c r="D76" s="95">
        <f t="shared" si="0"/>
        <v>1.3178294573643412E-3</v>
      </c>
      <c r="E76" s="110">
        <v>1.8</v>
      </c>
      <c r="F76" s="111">
        <v>10.65</v>
      </c>
      <c r="G76" s="107">
        <f t="shared" si="1"/>
        <v>12.450000000000001</v>
      </c>
      <c r="H76" s="108">
        <v>132.77000000000001</v>
      </c>
      <c r="I76" s="109" t="s">
        <v>45</v>
      </c>
      <c r="J76" s="70">
        <f t="shared" si="2"/>
        <v>132.77000000000001</v>
      </c>
      <c r="K76" s="108">
        <v>21.78</v>
      </c>
      <c r="L76" s="109" t="s">
        <v>45</v>
      </c>
      <c r="M76" s="70">
        <f t="shared" si="3"/>
        <v>21.78</v>
      </c>
      <c r="N76" s="108">
        <v>19</v>
      </c>
      <c r="O76" s="109" t="s">
        <v>45</v>
      </c>
      <c r="P76" s="70">
        <f t="shared" si="4"/>
        <v>19</v>
      </c>
    </row>
    <row r="77" spans="2:16">
      <c r="B77" s="108">
        <v>180</v>
      </c>
      <c r="C77" s="109" t="s">
        <v>42</v>
      </c>
      <c r="D77" s="95">
        <f t="shared" si="0"/>
        <v>1.3953488372093023E-3</v>
      </c>
      <c r="E77" s="110">
        <v>1.853</v>
      </c>
      <c r="F77" s="111">
        <v>10.64</v>
      </c>
      <c r="G77" s="107">
        <f t="shared" si="1"/>
        <v>12.493</v>
      </c>
      <c r="H77" s="108">
        <v>139.06</v>
      </c>
      <c r="I77" s="109" t="s">
        <v>45</v>
      </c>
      <c r="J77" s="70">
        <f t="shared" si="2"/>
        <v>139.06</v>
      </c>
      <c r="K77" s="108">
        <v>22.64</v>
      </c>
      <c r="L77" s="109" t="s">
        <v>45</v>
      </c>
      <c r="M77" s="70">
        <f t="shared" si="3"/>
        <v>22.64</v>
      </c>
      <c r="N77" s="108">
        <v>19.79</v>
      </c>
      <c r="O77" s="109" t="s">
        <v>45</v>
      </c>
      <c r="P77" s="70">
        <f t="shared" si="4"/>
        <v>19.79</v>
      </c>
    </row>
    <row r="78" spans="2:16">
      <c r="B78" s="108">
        <v>200</v>
      </c>
      <c r="C78" s="109" t="s">
        <v>42</v>
      </c>
      <c r="D78" s="95">
        <f t="shared" si="0"/>
        <v>1.5503875968992248E-3</v>
      </c>
      <c r="E78" s="110">
        <v>1.9530000000000001</v>
      </c>
      <c r="F78" s="111">
        <v>10.61</v>
      </c>
      <c r="G78" s="107">
        <f t="shared" si="1"/>
        <v>12.562999999999999</v>
      </c>
      <c r="H78" s="108">
        <v>151.6</v>
      </c>
      <c r="I78" s="109" t="s">
        <v>45</v>
      </c>
      <c r="J78" s="70">
        <f t="shared" si="2"/>
        <v>151.6</v>
      </c>
      <c r="K78" s="108">
        <v>24.37</v>
      </c>
      <c r="L78" s="109" t="s">
        <v>45</v>
      </c>
      <c r="M78" s="70">
        <f t="shared" si="3"/>
        <v>24.37</v>
      </c>
      <c r="N78" s="108">
        <v>21.35</v>
      </c>
      <c r="O78" s="109" t="s">
        <v>45</v>
      </c>
      <c r="P78" s="70">
        <f t="shared" si="4"/>
        <v>21.35</v>
      </c>
    </row>
    <row r="79" spans="2:16">
      <c r="B79" s="108">
        <v>225</v>
      </c>
      <c r="C79" s="109" t="s">
        <v>42</v>
      </c>
      <c r="D79" s="95">
        <f t="shared" si="0"/>
        <v>1.7441860465116279E-3</v>
      </c>
      <c r="E79" s="110">
        <v>2.0710000000000002</v>
      </c>
      <c r="F79" s="111">
        <v>10.54</v>
      </c>
      <c r="G79" s="107">
        <f t="shared" si="1"/>
        <v>12.610999999999999</v>
      </c>
      <c r="H79" s="108">
        <v>167.22</v>
      </c>
      <c r="I79" s="109" t="s">
        <v>45</v>
      </c>
      <c r="J79" s="70">
        <f t="shared" si="2"/>
        <v>167.22</v>
      </c>
      <c r="K79" s="108">
        <v>26.49</v>
      </c>
      <c r="L79" s="109" t="s">
        <v>45</v>
      </c>
      <c r="M79" s="70">
        <f t="shared" si="3"/>
        <v>26.49</v>
      </c>
      <c r="N79" s="108">
        <v>23.27</v>
      </c>
      <c r="O79" s="109" t="s">
        <v>45</v>
      </c>
      <c r="P79" s="70">
        <f t="shared" si="4"/>
        <v>23.27</v>
      </c>
    </row>
    <row r="80" spans="2:16">
      <c r="B80" s="108">
        <v>250</v>
      </c>
      <c r="C80" s="109" t="s">
        <v>42</v>
      </c>
      <c r="D80" s="95">
        <f t="shared" si="0"/>
        <v>1.937984496124031E-3</v>
      </c>
      <c r="E80" s="110">
        <v>2.1829999999999998</v>
      </c>
      <c r="F80" s="111">
        <v>10.47</v>
      </c>
      <c r="G80" s="107">
        <f t="shared" si="1"/>
        <v>12.653</v>
      </c>
      <c r="H80" s="108">
        <v>182.81</v>
      </c>
      <c r="I80" s="109" t="s">
        <v>45</v>
      </c>
      <c r="J80" s="70">
        <f t="shared" si="2"/>
        <v>182.81</v>
      </c>
      <c r="K80" s="108">
        <v>28.58</v>
      </c>
      <c r="L80" s="109" t="s">
        <v>45</v>
      </c>
      <c r="M80" s="70">
        <f t="shared" si="3"/>
        <v>28.58</v>
      </c>
      <c r="N80" s="108">
        <v>25.16</v>
      </c>
      <c r="O80" s="109" t="s">
        <v>45</v>
      </c>
      <c r="P80" s="70">
        <f t="shared" si="4"/>
        <v>25.16</v>
      </c>
    </row>
    <row r="81" spans="2:16">
      <c r="B81" s="108">
        <v>275</v>
      </c>
      <c r="C81" s="109" t="s">
        <v>42</v>
      </c>
      <c r="D81" s="95">
        <f t="shared" si="0"/>
        <v>2.1317829457364341E-3</v>
      </c>
      <c r="E81" s="110">
        <v>2.27</v>
      </c>
      <c r="F81" s="111">
        <v>10.38</v>
      </c>
      <c r="G81" s="107">
        <f t="shared" si="1"/>
        <v>12.65</v>
      </c>
      <c r="H81" s="108">
        <v>198.4</v>
      </c>
      <c r="I81" s="109" t="s">
        <v>45</v>
      </c>
      <c r="J81" s="70">
        <f t="shared" si="2"/>
        <v>198.4</v>
      </c>
      <c r="K81" s="108">
        <v>30.63</v>
      </c>
      <c r="L81" s="109" t="s">
        <v>45</v>
      </c>
      <c r="M81" s="70">
        <f t="shared" si="3"/>
        <v>30.63</v>
      </c>
      <c r="N81" s="108">
        <v>27.02</v>
      </c>
      <c r="O81" s="109" t="s">
        <v>45</v>
      </c>
      <c r="P81" s="70">
        <f t="shared" si="4"/>
        <v>27.02</v>
      </c>
    </row>
    <row r="82" spans="2:16">
      <c r="B82" s="108">
        <v>300</v>
      </c>
      <c r="C82" s="109" t="s">
        <v>42</v>
      </c>
      <c r="D82" s="95">
        <f t="shared" si="0"/>
        <v>2.3255813953488372E-3</v>
      </c>
      <c r="E82" s="110">
        <v>2.3420000000000001</v>
      </c>
      <c r="F82" s="111">
        <v>10.28</v>
      </c>
      <c r="G82" s="107">
        <f t="shared" si="1"/>
        <v>12.622</v>
      </c>
      <c r="H82" s="108">
        <v>214.02</v>
      </c>
      <c r="I82" s="109" t="s">
        <v>45</v>
      </c>
      <c r="J82" s="70">
        <f t="shared" si="2"/>
        <v>214.02</v>
      </c>
      <c r="K82" s="108">
        <v>32.65</v>
      </c>
      <c r="L82" s="109" t="s">
        <v>45</v>
      </c>
      <c r="M82" s="70">
        <f t="shared" si="3"/>
        <v>32.65</v>
      </c>
      <c r="N82" s="108">
        <v>28.87</v>
      </c>
      <c r="O82" s="109" t="s">
        <v>45</v>
      </c>
      <c r="P82" s="70">
        <f t="shared" si="4"/>
        <v>28.87</v>
      </c>
    </row>
    <row r="83" spans="2:16">
      <c r="B83" s="108">
        <v>325</v>
      </c>
      <c r="C83" s="109" t="s">
        <v>42</v>
      </c>
      <c r="D83" s="95">
        <f t="shared" si="0"/>
        <v>2.5193798449612403E-3</v>
      </c>
      <c r="E83" s="110">
        <v>2.411</v>
      </c>
      <c r="F83" s="111">
        <v>10.18</v>
      </c>
      <c r="G83" s="107">
        <f t="shared" si="1"/>
        <v>12.590999999999999</v>
      </c>
      <c r="H83" s="108">
        <v>229.69</v>
      </c>
      <c r="I83" s="109" t="s">
        <v>45</v>
      </c>
      <c r="J83" s="70">
        <f t="shared" si="2"/>
        <v>229.69</v>
      </c>
      <c r="K83" s="108">
        <v>34.65</v>
      </c>
      <c r="L83" s="109" t="s">
        <v>45</v>
      </c>
      <c r="M83" s="70">
        <f t="shared" si="3"/>
        <v>34.65</v>
      </c>
      <c r="N83" s="108">
        <v>30.7</v>
      </c>
      <c r="O83" s="109" t="s">
        <v>45</v>
      </c>
      <c r="P83" s="70">
        <f t="shared" si="4"/>
        <v>30.7</v>
      </c>
    </row>
    <row r="84" spans="2:16">
      <c r="B84" s="108">
        <v>350</v>
      </c>
      <c r="C84" s="109" t="s">
        <v>42</v>
      </c>
      <c r="D84" s="95">
        <f t="shared" si="0"/>
        <v>2.7131782945736434E-3</v>
      </c>
      <c r="E84" s="110">
        <v>2.4769999999999999</v>
      </c>
      <c r="F84" s="111">
        <v>10.08</v>
      </c>
      <c r="G84" s="107">
        <f t="shared" si="1"/>
        <v>12.557</v>
      </c>
      <c r="H84" s="108">
        <v>245.42</v>
      </c>
      <c r="I84" s="109" t="s">
        <v>45</v>
      </c>
      <c r="J84" s="70">
        <f t="shared" si="2"/>
        <v>245.42</v>
      </c>
      <c r="K84" s="108">
        <v>36.630000000000003</v>
      </c>
      <c r="L84" s="109" t="s">
        <v>45</v>
      </c>
      <c r="M84" s="70">
        <f t="shared" si="3"/>
        <v>36.630000000000003</v>
      </c>
      <c r="N84" s="108">
        <v>32.520000000000003</v>
      </c>
      <c r="O84" s="109" t="s">
        <v>45</v>
      </c>
      <c r="P84" s="70">
        <f t="shared" si="4"/>
        <v>32.520000000000003</v>
      </c>
    </row>
    <row r="85" spans="2:16">
      <c r="B85" s="108">
        <v>375</v>
      </c>
      <c r="C85" s="109" t="s">
        <v>42</v>
      </c>
      <c r="D85" s="95">
        <f t="shared" ref="D85:D94" si="5">B85/1000/$C$5</f>
        <v>2.9069767441860465E-3</v>
      </c>
      <c r="E85" s="110">
        <v>2.54</v>
      </c>
      <c r="F85" s="111">
        <v>9.9760000000000009</v>
      </c>
      <c r="G85" s="107">
        <f t="shared" ref="G85:G148" si="6">E85+F85</f>
        <v>12.516000000000002</v>
      </c>
      <c r="H85" s="108">
        <v>261.22000000000003</v>
      </c>
      <c r="I85" s="109" t="s">
        <v>45</v>
      </c>
      <c r="J85" s="70">
        <f t="shared" si="2"/>
        <v>261.22000000000003</v>
      </c>
      <c r="K85" s="108">
        <v>38.590000000000003</v>
      </c>
      <c r="L85" s="109" t="s">
        <v>45</v>
      </c>
      <c r="M85" s="70">
        <f t="shared" si="3"/>
        <v>38.590000000000003</v>
      </c>
      <c r="N85" s="108">
        <v>34.33</v>
      </c>
      <c r="O85" s="109" t="s">
        <v>45</v>
      </c>
      <c r="P85" s="70">
        <f t="shared" si="4"/>
        <v>34.33</v>
      </c>
    </row>
    <row r="86" spans="2:16">
      <c r="B86" s="108">
        <v>400</v>
      </c>
      <c r="C86" s="109" t="s">
        <v>42</v>
      </c>
      <c r="D86" s="95">
        <f t="shared" si="5"/>
        <v>3.1007751937984496E-3</v>
      </c>
      <c r="E86" s="110">
        <v>2.6019999999999999</v>
      </c>
      <c r="F86" s="111">
        <v>9.8699999999999992</v>
      </c>
      <c r="G86" s="107">
        <f t="shared" si="6"/>
        <v>12.472</v>
      </c>
      <c r="H86" s="108">
        <v>277.08</v>
      </c>
      <c r="I86" s="109" t="s">
        <v>45</v>
      </c>
      <c r="J86" s="70">
        <f t="shared" ref="J86:J99" si="7">H86</f>
        <v>277.08</v>
      </c>
      <c r="K86" s="108">
        <v>40.54</v>
      </c>
      <c r="L86" s="109" t="s">
        <v>45</v>
      </c>
      <c r="M86" s="70">
        <f t="shared" ref="M86:M149" si="8">K86</f>
        <v>40.54</v>
      </c>
      <c r="N86" s="108">
        <v>36.130000000000003</v>
      </c>
      <c r="O86" s="109" t="s">
        <v>45</v>
      </c>
      <c r="P86" s="70">
        <f t="shared" ref="P86:P149" si="9">N86</f>
        <v>36.130000000000003</v>
      </c>
    </row>
    <row r="87" spans="2:16">
      <c r="B87" s="108">
        <v>450</v>
      </c>
      <c r="C87" s="109" t="s">
        <v>42</v>
      </c>
      <c r="D87" s="95">
        <f t="shared" si="5"/>
        <v>3.4883720930232558E-3</v>
      </c>
      <c r="E87" s="110">
        <v>2.722</v>
      </c>
      <c r="F87" s="111">
        <v>9.66</v>
      </c>
      <c r="G87" s="107">
        <f t="shared" si="6"/>
        <v>12.382</v>
      </c>
      <c r="H87" s="108">
        <v>309</v>
      </c>
      <c r="I87" s="109" t="s">
        <v>45</v>
      </c>
      <c r="J87" s="70">
        <f t="shared" si="7"/>
        <v>309</v>
      </c>
      <c r="K87" s="108">
        <v>44.5</v>
      </c>
      <c r="L87" s="109" t="s">
        <v>45</v>
      </c>
      <c r="M87" s="70">
        <f t="shared" si="8"/>
        <v>44.5</v>
      </c>
      <c r="N87" s="108">
        <v>39.72</v>
      </c>
      <c r="O87" s="109" t="s">
        <v>45</v>
      </c>
      <c r="P87" s="70">
        <f t="shared" si="9"/>
        <v>39.72</v>
      </c>
    </row>
    <row r="88" spans="2:16">
      <c r="B88" s="108">
        <v>500</v>
      </c>
      <c r="C88" s="109" t="s">
        <v>42</v>
      </c>
      <c r="D88" s="95">
        <f t="shared" si="5"/>
        <v>3.875968992248062E-3</v>
      </c>
      <c r="E88" s="110">
        <v>2.8380000000000001</v>
      </c>
      <c r="F88" s="111">
        <v>9.4540000000000006</v>
      </c>
      <c r="G88" s="107">
        <f t="shared" si="6"/>
        <v>12.292000000000002</v>
      </c>
      <c r="H88" s="108">
        <v>341.21</v>
      </c>
      <c r="I88" s="109" t="s">
        <v>45</v>
      </c>
      <c r="J88" s="70">
        <f t="shared" si="7"/>
        <v>341.21</v>
      </c>
      <c r="K88" s="108">
        <v>48.39</v>
      </c>
      <c r="L88" s="109" t="s">
        <v>45</v>
      </c>
      <c r="M88" s="70">
        <f t="shared" si="8"/>
        <v>48.39</v>
      </c>
      <c r="N88" s="108">
        <v>43.29</v>
      </c>
      <c r="O88" s="109" t="s">
        <v>45</v>
      </c>
      <c r="P88" s="70">
        <f t="shared" si="9"/>
        <v>43.29</v>
      </c>
    </row>
    <row r="89" spans="2:16">
      <c r="B89" s="108">
        <v>550</v>
      </c>
      <c r="C89" s="109" t="s">
        <v>42</v>
      </c>
      <c r="D89" s="95">
        <f t="shared" si="5"/>
        <v>4.2635658914728682E-3</v>
      </c>
      <c r="E89" s="110">
        <v>2.9510000000000001</v>
      </c>
      <c r="F89" s="111">
        <v>9.2530000000000001</v>
      </c>
      <c r="G89" s="107">
        <f t="shared" si="6"/>
        <v>12.204000000000001</v>
      </c>
      <c r="H89" s="108">
        <v>373.69</v>
      </c>
      <c r="I89" s="109" t="s">
        <v>45</v>
      </c>
      <c r="J89" s="70">
        <f t="shared" si="7"/>
        <v>373.69</v>
      </c>
      <c r="K89" s="108">
        <v>52.22</v>
      </c>
      <c r="L89" s="109" t="s">
        <v>45</v>
      </c>
      <c r="M89" s="70">
        <f t="shared" si="8"/>
        <v>52.22</v>
      </c>
      <c r="N89" s="108">
        <v>46.85</v>
      </c>
      <c r="O89" s="109" t="s">
        <v>45</v>
      </c>
      <c r="P89" s="70">
        <f t="shared" si="9"/>
        <v>46.85</v>
      </c>
    </row>
    <row r="90" spans="2:16">
      <c r="B90" s="108">
        <v>600</v>
      </c>
      <c r="C90" s="109" t="s">
        <v>42</v>
      </c>
      <c r="D90" s="95">
        <f t="shared" si="5"/>
        <v>4.6511627906976744E-3</v>
      </c>
      <c r="E90" s="110">
        <v>3.0619999999999998</v>
      </c>
      <c r="F90" s="111">
        <v>9.0589999999999993</v>
      </c>
      <c r="G90" s="107">
        <f t="shared" si="6"/>
        <v>12.120999999999999</v>
      </c>
      <c r="H90" s="108">
        <v>406.43</v>
      </c>
      <c r="I90" s="109" t="s">
        <v>45</v>
      </c>
      <c r="J90" s="70">
        <f t="shared" si="7"/>
        <v>406.43</v>
      </c>
      <c r="K90" s="108">
        <v>56.01</v>
      </c>
      <c r="L90" s="109" t="s">
        <v>45</v>
      </c>
      <c r="M90" s="70">
        <f t="shared" si="8"/>
        <v>56.01</v>
      </c>
      <c r="N90" s="108">
        <v>50.39</v>
      </c>
      <c r="O90" s="109" t="s">
        <v>45</v>
      </c>
      <c r="P90" s="70">
        <f t="shared" si="9"/>
        <v>50.39</v>
      </c>
    </row>
    <row r="91" spans="2:16">
      <c r="B91" s="108">
        <v>650</v>
      </c>
      <c r="C91" s="109" t="s">
        <v>42</v>
      </c>
      <c r="D91" s="95">
        <f t="shared" si="5"/>
        <v>5.0387596899224806E-3</v>
      </c>
      <c r="E91" s="110">
        <v>3.1709999999999998</v>
      </c>
      <c r="F91" s="111">
        <v>8.8719999999999999</v>
      </c>
      <c r="G91" s="107">
        <f t="shared" si="6"/>
        <v>12.042999999999999</v>
      </c>
      <c r="H91" s="108">
        <v>439.43</v>
      </c>
      <c r="I91" s="109" t="s">
        <v>45</v>
      </c>
      <c r="J91" s="70">
        <f t="shared" si="7"/>
        <v>439.43</v>
      </c>
      <c r="K91" s="108">
        <v>59.75</v>
      </c>
      <c r="L91" s="109" t="s">
        <v>45</v>
      </c>
      <c r="M91" s="70">
        <f t="shared" si="8"/>
        <v>59.75</v>
      </c>
      <c r="N91" s="108">
        <v>53.93</v>
      </c>
      <c r="O91" s="109" t="s">
        <v>45</v>
      </c>
      <c r="P91" s="70">
        <f t="shared" si="9"/>
        <v>53.93</v>
      </c>
    </row>
    <row r="92" spans="2:16">
      <c r="B92" s="108">
        <v>700</v>
      </c>
      <c r="C92" s="109" t="s">
        <v>42</v>
      </c>
      <c r="D92" s="95">
        <f t="shared" si="5"/>
        <v>5.4263565891472867E-3</v>
      </c>
      <c r="E92" s="110">
        <v>3.2789999999999999</v>
      </c>
      <c r="F92" s="111">
        <v>8.6920000000000002</v>
      </c>
      <c r="G92" s="107">
        <f t="shared" si="6"/>
        <v>11.971</v>
      </c>
      <c r="H92" s="108">
        <v>472.66</v>
      </c>
      <c r="I92" s="109" t="s">
        <v>45</v>
      </c>
      <c r="J92" s="70">
        <f t="shared" si="7"/>
        <v>472.66</v>
      </c>
      <c r="K92" s="108">
        <v>63.44</v>
      </c>
      <c r="L92" s="109" t="s">
        <v>45</v>
      </c>
      <c r="M92" s="70">
        <f t="shared" si="8"/>
        <v>63.44</v>
      </c>
      <c r="N92" s="108">
        <v>57.46</v>
      </c>
      <c r="O92" s="109" t="s">
        <v>45</v>
      </c>
      <c r="P92" s="70">
        <f t="shared" si="9"/>
        <v>57.46</v>
      </c>
    </row>
    <row r="93" spans="2:16">
      <c r="B93" s="108">
        <v>800</v>
      </c>
      <c r="C93" s="109" t="s">
        <v>42</v>
      </c>
      <c r="D93" s="95">
        <f t="shared" si="5"/>
        <v>6.2015503875968991E-3</v>
      </c>
      <c r="E93" s="110">
        <v>3.492</v>
      </c>
      <c r="F93" s="111">
        <v>8.3539999999999992</v>
      </c>
      <c r="G93" s="107">
        <f t="shared" si="6"/>
        <v>11.846</v>
      </c>
      <c r="H93" s="108">
        <v>539.78</v>
      </c>
      <c r="I93" s="109" t="s">
        <v>45</v>
      </c>
      <c r="J93" s="70">
        <f t="shared" si="7"/>
        <v>539.78</v>
      </c>
      <c r="K93" s="108">
        <v>70.98</v>
      </c>
      <c r="L93" s="109" t="s">
        <v>45</v>
      </c>
      <c r="M93" s="70">
        <f t="shared" si="8"/>
        <v>70.98</v>
      </c>
      <c r="N93" s="108">
        <v>64.489999999999995</v>
      </c>
      <c r="O93" s="109" t="s">
        <v>45</v>
      </c>
      <c r="P93" s="70">
        <f t="shared" si="9"/>
        <v>64.489999999999995</v>
      </c>
    </row>
    <row r="94" spans="2:16">
      <c r="B94" s="108">
        <v>900</v>
      </c>
      <c r="C94" s="109" t="s">
        <v>42</v>
      </c>
      <c r="D94" s="95">
        <f t="shared" si="5"/>
        <v>6.9767441860465115E-3</v>
      </c>
      <c r="E94" s="110">
        <v>3.7</v>
      </c>
      <c r="F94" s="111">
        <v>8.0429999999999993</v>
      </c>
      <c r="G94" s="107">
        <f t="shared" si="6"/>
        <v>11.742999999999999</v>
      </c>
      <c r="H94" s="108">
        <v>607.64</v>
      </c>
      <c r="I94" s="109" t="s">
        <v>45</v>
      </c>
      <c r="J94" s="70">
        <f t="shared" si="7"/>
        <v>607.64</v>
      </c>
      <c r="K94" s="108">
        <v>78.31</v>
      </c>
      <c r="L94" s="109" t="s">
        <v>45</v>
      </c>
      <c r="M94" s="70">
        <f t="shared" si="8"/>
        <v>78.31</v>
      </c>
      <c r="N94" s="108">
        <v>71.489999999999995</v>
      </c>
      <c r="O94" s="109" t="s">
        <v>45</v>
      </c>
      <c r="P94" s="70">
        <f t="shared" si="9"/>
        <v>71.489999999999995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3.9049999999999998</v>
      </c>
      <c r="F95" s="111">
        <v>7.7560000000000002</v>
      </c>
      <c r="G95" s="107">
        <f t="shared" si="6"/>
        <v>11.661</v>
      </c>
      <c r="H95" s="108">
        <v>676.12</v>
      </c>
      <c r="I95" s="109" t="s">
        <v>45</v>
      </c>
      <c r="J95" s="70">
        <f t="shared" si="7"/>
        <v>676.12</v>
      </c>
      <c r="K95" s="108">
        <v>85.44</v>
      </c>
      <c r="L95" s="109" t="s">
        <v>45</v>
      </c>
      <c r="M95" s="70">
        <f t="shared" si="8"/>
        <v>85.44</v>
      </c>
      <c r="N95" s="108">
        <v>78.45</v>
      </c>
      <c r="O95" s="109" t="s">
        <v>45</v>
      </c>
      <c r="P95" s="70">
        <f t="shared" si="9"/>
        <v>78.45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4.1070000000000002</v>
      </c>
      <c r="F96" s="111">
        <v>7.492</v>
      </c>
      <c r="G96" s="107">
        <f t="shared" si="6"/>
        <v>11.599</v>
      </c>
      <c r="H96" s="108">
        <v>745.1</v>
      </c>
      <c r="I96" s="109" t="s">
        <v>45</v>
      </c>
      <c r="J96" s="70">
        <f t="shared" si="7"/>
        <v>745.1</v>
      </c>
      <c r="K96" s="108">
        <v>92.38</v>
      </c>
      <c r="L96" s="109" t="s">
        <v>45</v>
      </c>
      <c r="M96" s="70">
        <f t="shared" si="8"/>
        <v>92.38</v>
      </c>
      <c r="N96" s="108">
        <v>85.37</v>
      </c>
      <c r="O96" s="109" t="s">
        <v>45</v>
      </c>
      <c r="P96" s="70">
        <f t="shared" si="9"/>
        <v>85.37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4.3040000000000003</v>
      </c>
      <c r="F97" s="111">
        <v>7.2480000000000002</v>
      </c>
      <c r="G97" s="107">
        <f t="shared" si="6"/>
        <v>11.552</v>
      </c>
      <c r="H97" s="108">
        <v>814.48</v>
      </c>
      <c r="I97" s="109" t="s">
        <v>45</v>
      </c>
      <c r="J97" s="70">
        <f t="shared" si="7"/>
        <v>814.48</v>
      </c>
      <c r="K97" s="108">
        <v>99.15</v>
      </c>
      <c r="L97" s="109" t="s">
        <v>45</v>
      </c>
      <c r="M97" s="70">
        <f t="shared" si="8"/>
        <v>99.15</v>
      </c>
      <c r="N97" s="108">
        <v>92.25</v>
      </c>
      <c r="O97" s="109" t="s">
        <v>45</v>
      </c>
      <c r="P97" s="70">
        <f t="shared" si="9"/>
        <v>92.25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4.4969999999999999</v>
      </c>
      <c r="F98" s="111">
        <v>7.0220000000000002</v>
      </c>
      <c r="G98" s="107">
        <f t="shared" si="6"/>
        <v>11.519</v>
      </c>
      <c r="H98" s="108">
        <v>884.17</v>
      </c>
      <c r="I98" s="109" t="s">
        <v>45</v>
      </c>
      <c r="J98" s="70">
        <f t="shared" si="7"/>
        <v>884.17</v>
      </c>
      <c r="K98" s="108">
        <v>105.74</v>
      </c>
      <c r="L98" s="109" t="s">
        <v>45</v>
      </c>
      <c r="M98" s="70">
        <f t="shared" si="8"/>
        <v>105.74</v>
      </c>
      <c r="N98" s="108">
        <v>99.07</v>
      </c>
      <c r="O98" s="109" t="s">
        <v>45</v>
      </c>
      <c r="P98" s="70">
        <f t="shared" si="9"/>
        <v>99.07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4.6859999999999999</v>
      </c>
      <c r="F99" s="111">
        <v>6.8109999999999999</v>
      </c>
      <c r="G99" s="107">
        <f t="shared" si="6"/>
        <v>11.497</v>
      </c>
      <c r="H99" s="108">
        <v>954.09</v>
      </c>
      <c r="I99" s="109" t="s">
        <v>45</v>
      </c>
      <c r="J99" s="70">
        <f t="shared" si="7"/>
        <v>954.09</v>
      </c>
      <c r="K99" s="108">
        <v>112.17</v>
      </c>
      <c r="L99" s="109" t="s">
        <v>45</v>
      </c>
      <c r="M99" s="70">
        <f t="shared" si="8"/>
        <v>112.17</v>
      </c>
      <c r="N99" s="108">
        <v>105.83</v>
      </c>
      <c r="O99" s="109" t="s">
        <v>45</v>
      </c>
      <c r="P99" s="70">
        <f t="shared" si="9"/>
        <v>105.83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4.87</v>
      </c>
      <c r="F100" s="111">
        <v>6.6150000000000002</v>
      </c>
      <c r="G100" s="107">
        <f t="shared" si="6"/>
        <v>11.484999999999999</v>
      </c>
      <c r="H100" s="108">
        <v>1.02</v>
      </c>
      <c r="I100" s="118" t="s">
        <v>12</v>
      </c>
      <c r="J100" s="77">
        <f t="shared" ref="J100:J102" si="11">H100*1000</f>
        <v>1020</v>
      </c>
      <c r="K100" s="108">
        <v>118.43</v>
      </c>
      <c r="L100" s="109" t="s">
        <v>45</v>
      </c>
      <c r="M100" s="70">
        <f t="shared" si="8"/>
        <v>118.43</v>
      </c>
      <c r="N100" s="108">
        <v>112.53</v>
      </c>
      <c r="O100" s="109" t="s">
        <v>45</v>
      </c>
      <c r="P100" s="70">
        <f t="shared" si="9"/>
        <v>112.53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5.0490000000000004</v>
      </c>
      <c r="F101" s="111">
        <v>6.4320000000000004</v>
      </c>
      <c r="G101" s="107">
        <f t="shared" si="6"/>
        <v>11.481000000000002</v>
      </c>
      <c r="H101" s="108">
        <v>1.0900000000000001</v>
      </c>
      <c r="I101" s="109" t="s">
        <v>12</v>
      </c>
      <c r="J101" s="77">
        <f t="shared" si="11"/>
        <v>1090</v>
      </c>
      <c r="K101" s="108">
        <v>124.55</v>
      </c>
      <c r="L101" s="109" t="s">
        <v>45</v>
      </c>
      <c r="M101" s="70">
        <f t="shared" si="8"/>
        <v>124.55</v>
      </c>
      <c r="N101" s="108">
        <v>119.17</v>
      </c>
      <c r="O101" s="109" t="s">
        <v>45</v>
      </c>
      <c r="P101" s="70">
        <f t="shared" si="9"/>
        <v>119.17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5.2229999999999999</v>
      </c>
      <c r="F102" s="111">
        <v>6.26</v>
      </c>
      <c r="G102" s="107">
        <f t="shared" si="6"/>
        <v>11.483000000000001</v>
      </c>
      <c r="H102" s="108">
        <v>1.1599999999999999</v>
      </c>
      <c r="I102" s="109" t="s">
        <v>12</v>
      </c>
      <c r="J102" s="77">
        <f t="shared" si="11"/>
        <v>1160</v>
      </c>
      <c r="K102" s="108">
        <v>130.51</v>
      </c>
      <c r="L102" s="109" t="s">
        <v>45</v>
      </c>
      <c r="M102" s="70">
        <f t="shared" si="8"/>
        <v>130.51</v>
      </c>
      <c r="N102" s="108">
        <v>125.74</v>
      </c>
      <c r="O102" s="109" t="s">
        <v>45</v>
      </c>
      <c r="P102" s="70">
        <f t="shared" si="9"/>
        <v>125.74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5.3920000000000003</v>
      </c>
      <c r="F103" s="111">
        <v>6.0990000000000002</v>
      </c>
      <c r="G103" s="107">
        <f t="shared" si="6"/>
        <v>11.491</v>
      </c>
      <c r="H103" s="108">
        <v>1.23</v>
      </c>
      <c r="I103" s="109" t="s">
        <v>12</v>
      </c>
      <c r="J103" s="77">
        <f>H103*1000</f>
        <v>1230</v>
      </c>
      <c r="K103" s="108">
        <v>136.34</v>
      </c>
      <c r="L103" s="109" t="s">
        <v>45</v>
      </c>
      <c r="M103" s="70">
        <f t="shared" si="8"/>
        <v>136.34</v>
      </c>
      <c r="N103" s="108">
        <v>132.24</v>
      </c>
      <c r="O103" s="109" t="s">
        <v>45</v>
      </c>
      <c r="P103" s="70">
        <f t="shared" si="9"/>
        <v>132.24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5.7149999999999999</v>
      </c>
      <c r="F104" s="111">
        <v>5.8040000000000003</v>
      </c>
      <c r="G104" s="107">
        <f t="shared" si="6"/>
        <v>11.519</v>
      </c>
      <c r="H104" s="108">
        <v>1.38</v>
      </c>
      <c r="I104" s="109" t="s">
        <v>12</v>
      </c>
      <c r="J104" s="77">
        <f t="shared" ref="J104:J167" si="12">H104*1000</f>
        <v>1380</v>
      </c>
      <c r="K104" s="108">
        <v>148.19999999999999</v>
      </c>
      <c r="L104" s="109" t="s">
        <v>45</v>
      </c>
      <c r="M104" s="70">
        <f t="shared" si="8"/>
        <v>148.19999999999999</v>
      </c>
      <c r="N104" s="108">
        <v>145.03</v>
      </c>
      <c r="O104" s="109" t="s">
        <v>45</v>
      </c>
      <c r="P104" s="70">
        <f t="shared" si="9"/>
        <v>145.03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6.0940000000000003</v>
      </c>
      <c r="F105" s="111">
        <v>5.48</v>
      </c>
      <c r="G105" s="107">
        <f t="shared" si="6"/>
        <v>11.574000000000002</v>
      </c>
      <c r="H105" s="108">
        <v>1.55</v>
      </c>
      <c r="I105" s="109" t="s">
        <v>12</v>
      </c>
      <c r="J105" s="77">
        <f t="shared" si="12"/>
        <v>1550</v>
      </c>
      <c r="K105" s="108">
        <v>162.56</v>
      </c>
      <c r="L105" s="109" t="s">
        <v>45</v>
      </c>
      <c r="M105" s="70">
        <f t="shared" si="8"/>
        <v>162.56</v>
      </c>
      <c r="N105" s="108">
        <v>160.63</v>
      </c>
      <c r="O105" s="109" t="s">
        <v>45</v>
      </c>
      <c r="P105" s="70">
        <f t="shared" si="9"/>
        <v>160.63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6.4450000000000003</v>
      </c>
      <c r="F106" s="111">
        <v>5.1959999999999997</v>
      </c>
      <c r="G106" s="107">
        <f t="shared" si="6"/>
        <v>11.641</v>
      </c>
      <c r="H106" s="108">
        <v>1.72</v>
      </c>
      <c r="I106" s="109" t="s">
        <v>12</v>
      </c>
      <c r="J106" s="77">
        <f t="shared" si="12"/>
        <v>1720</v>
      </c>
      <c r="K106" s="108">
        <v>176.04</v>
      </c>
      <c r="L106" s="109" t="s">
        <v>45</v>
      </c>
      <c r="M106" s="70">
        <f t="shared" si="8"/>
        <v>176.04</v>
      </c>
      <c r="N106" s="108">
        <v>175.79</v>
      </c>
      <c r="O106" s="109" t="s">
        <v>45</v>
      </c>
      <c r="P106" s="70">
        <f t="shared" si="9"/>
        <v>175.79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6.7729999999999997</v>
      </c>
      <c r="F107" s="111">
        <v>4.944</v>
      </c>
      <c r="G107" s="107">
        <f t="shared" si="6"/>
        <v>11.716999999999999</v>
      </c>
      <c r="H107" s="108">
        <v>1.9</v>
      </c>
      <c r="I107" s="109" t="s">
        <v>12</v>
      </c>
      <c r="J107" s="77">
        <f t="shared" si="12"/>
        <v>1900</v>
      </c>
      <c r="K107" s="108">
        <v>188.75</v>
      </c>
      <c r="L107" s="109" t="s">
        <v>45</v>
      </c>
      <c r="M107" s="70">
        <f t="shared" si="8"/>
        <v>188.75</v>
      </c>
      <c r="N107" s="108">
        <v>190.52</v>
      </c>
      <c r="O107" s="109" t="s">
        <v>45</v>
      </c>
      <c r="P107" s="70">
        <f t="shared" si="9"/>
        <v>190.52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7.0810000000000004</v>
      </c>
      <c r="F108" s="111">
        <v>4.7190000000000003</v>
      </c>
      <c r="G108" s="107">
        <f t="shared" si="6"/>
        <v>11.8</v>
      </c>
      <c r="H108" s="108">
        <v>2.0699999999999998</v>
      </c>
      <c r="I108" s="109" t="s">
        <v>12</v>
      </c>
      <c r="J108" s="77">
        <f t="shared" si="12"/>
        <v>2070</v>
      </c>
      <c r="K108" s="108">
        <v>200.78</v>
      </c>
      <c r="L108" s="109" t="s">
        <v>45</v>
      </c>
      <c r="M108" s="70">
        <f t="shared" si="8"/>
        <v>200.78</v>
      </c>
      <c r="N108" s="108">
        <v>204.82</v>
      </c>
      <c r="O108" s="109" t="s">
        <v>45</v>
      </c>
      <c r="P108" s="70">
        <f t="shared" si="9"/>
        <v>204.82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7.3710000000000004</v>
      </c>
      <c r="F109" s="111">
        <v>4.5170000000000003</v>
      </c>
      <c r="G109" s="107">
        <f t="shared" si="6"/>
        <v>11.888000000000002</v>
      </c>
      <c r="H109" s="108">
        <v>2.2400000000000002</v>
      </c>
      <c r="I109" s="109" t="s">
        <v>12</v>
      </c>
      <c r="J109" s="77">
        <f t="shared" si="12"/>
        <v>2240</v>
      </c>
      <c r="K109" s="108">
        <v>212.21</v>
      </c>
      <c r="L109" s="109" t="s">
        <v>45</v>
      </c>
      <c r="M109" s="70">
        <f t="shared" si="8"/>
        <v>212.21</v>
      </c>
      <c r="N109" s="108">
        <v>218.72</v>
      </c>
      <c r="O109" s="109" t="s">
        <v>45</v>
      </c>
      <c r="P109" s="70">
        <f t="shared" si="9"/>
        <v>218.72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7.6459999999999999</v>
      </c>
      <c r="F110" s="111">
        <v>4.3339999999999996</v>
      </c>
      <c r="G110" s="107">
        <f t="shared" si="6"/>
        <v>11.98</v>
      </c>
      <c r="H110" s="108">
        <v>2.41</v>
      </c>
      <c r="I110" s="109" t="s">
        <v>12</v>
      </c>
      <c r="J110" s="77">
        <f t="shared" si="12"/>
        <v>2410</v>
      </c>
      <c r="K110" s="108">
        <v>223.08</v>
      </c>
      <c r="L110" s="109" t="s">
        <v>45</v>
      </c>
      <c r="M110" s="70">
        <f t="shared" si="8"/>
        <v>223.08</v>
      </c>
      <c r="N110" s="108">
        <v>232.23</v>
      </c>
      <c r="O110" s="109" t="s">
        <v>45</v>
      </c>
      <c r="P110" s="70">
        <f t="shared" si="9"/>
        <v>232.23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7.9089999999999998</v>
      </c>
      <c r="F111" s="111">
        <v>4.1680000000000001</v>
      </c>
      <c r="G111" s="107">
        <f t="shared" si="6"/>
        <v>12.077</v>
      </c>
      <c r="H111" s="108">
        <v>2.58</v>
      </c>
      <c r="I111" s="109" t="s">
        <v>12</v>
      </c>
      <c r="J111" s="77">
        <f t="shared" si="12"/>
        <v>2580</v>
      </c>
      <c r="K111" s="108">
        <v>233.45</v>
      </c>
      <c r="L111" s="109" t="s">
        <v>45</v>
      </c>
      <c r="M111" s="70">
        <f t="shared" si="8"/>
        <v>233.45</v>
      </c>
      <c r="N111" s="108">
        <v>245.36</v>
      </c>
      <c r="O111" s="109" t="s">
        <v>45</v>
      </c>
      <c r="P111" s="70">
        <f t="shared" si="9"/>
        <v>245.36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8.1630000000000003</v>
      </c>
      <c r="F112" s="111">
        <v>4.016</v>
      </c>
      <c r="G112" s="107">
        <f t="shared" si="6"/>
        <v>12.179</v>
      </c>
      <c r="H112" s="108">
        <v>2.75</v>
      </c>
      <c r="I112" s="109" t="s">
        <v>12</v>
      </c>
      <c r="J112" s="77">
        <f t="shared" si="12"/>
        <v>2750</v>
      </c>
      <c r="K112" s="108">
        <v>243.35</v>
      </c>
      <c r="L112" s="109" t="s">
        <v>45</v>
      </c>
      <c r="M112" s="70">
        <f t="shared" si="8"/>
        <v>243.35</v>
      </c>
      <c r="N112" s="108">
        <v>258.13</v>
      </c>
      <c r="O112" s="109" t="s">
        <v>45</v>
      </c>
      <c r="P112" s="70">
        <f t="shared" si="9"/>
        <v>258.13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8.6470000000000002</v>
      </c>
      <c r="F113" s="111">
        <v>3.7480000000000002</v>
      </c>
      <c r="G113" s="107">
        <f t="shared" si="6"/>
        <v>12.395</v>
      </c>
      <c r="H113" s="108">
        <v>3.08</v>
      </c>
      <c r="I113" s="109" t="s">
        <v>12</v>
      </c>
      <c r="J113" s="77">
        <f t="shared" si="12"/>
        <v>3080</v>
      </c>
      <c r="K113" s="108">
        <v>263.93</v>
      </c>
      <c r="L113" s="109" t="s">
        <v>45</v>
      </c>
      <c r="M113" s="70">
        <f t="shared" si="8"/>
        <v>263.93</v>
      </c>
      <c r="N113" s="108">
        <v>282.66000000000003</v>
      </c>
      <c r="O113" s="109" t="s">
        <v>45</v>
      </c>
      <c r="P113" s="70">
        <f t="shared" si="9"/>
        <v>282.66000000000003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9.1129999999999995</v>
      </c>
      <c r="F114" s="111">
        <v>3.5179999999999998</v>
      </c>
      <c r="G114" s="107">
        <f t="shared" si="6"/>
        <v>12.631</v>
      </c>
      <c r="H114" s="108">
        <v>3.41</v>
      </c>
      <c r="I114" s="109" t="s">
        <v>12</v>
      </c>
      <c r="J114" s="77">
        <f t="shared" si="12"/>
        <v>3410</v>
      </c>
      <c r="K114" s="108">
        <v>282.69</v>
      </c>
      <c r="L114" s="109" t="s">
        <v>45</v>
      </c>
      <c r="M114" s="70">
        <f t="shared" si="8"/>
        <v>282.69</v>
      </c>
      <c r="N114" s="108">
        <v>305.89999999999998</v>
      </c>
      <c r="O114" s="109" t="s">
        <v>45</v>
      </c>
      <c r="P114" s="70">
        <f t="shared" si="9"/>
        <v>305.89999999999998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9.5690000000000008</v>
      </c>
      <c r="F115" s="111">
        <v>3.3180000000000001</v>
      </c>
      <c r="G115" s="107">
        <f t="shared" si="6"/>
        <v>12.887</v>
      </c>
      <c r="H115" s="108">
        <v>3.73</v>
      </c>
      <c r="I115" s="109" t="s">
        <v>12</v>
      </c>
      <c r="J115" s="77">
        <f t="shared" si="12"/>
        <v>3730</v>
      </c>
      <c r="K115" s="108">
        <v>299.89999999999998</v>
      </c>
      <c r="L115" s="109" t="s">
        <v>45</v>
      </c>
      <c r="M115" s="70">
        <f t="shared" si="8"/>
        <v>299.89999999999998</v>
      </c>
      <c r="N115" s="108">
        <v>327.92</v>
      </c>
      <c r="O115" s="109" t="s">
        <v>45</v>
      </c>
      <c r="P115" s="70">
        <f t="shared" si="9"/>
        <v>327.92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10.02</v>
      </c>
      <c r="F116" s="111">
        <v>3.1429999999999998</v>
      </c>
      <c r="G116" s="107">
        <f t="shared" si="6"/>
        <v>13.163</v>
      </c>
      <c r="H116" s="108">
        <v>4.04</v>
      </c>
      <c r="I116" s="109" t="s">
        <v>12</v>
      </c>
      <c r="J116" s="77">
        <f t="shared" si="12"/>
        <v>4040</v>
      </c>
      <c r="K116" s="108">
        <v>315.74</v>
      </c>
      <c r="L116" s="109" t="s">
        <v>45</v>
      </c>
      <c r="M116" s="70">
        <f t="shared" si="8"/>
        <v>315.74</v>
      </c>
      <c r="N116" s="108">
        <v>348.79</v>
      </c>
      <c r="O116" s="109" t="s">
        <v>45</v>
      </c>
      <c r="P116" s="70">
        <f t="shared" si="9"/>
        <v>348.79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10.48</v>
      </c>
      <c r="F117" s="111">
        <v>2.988</v>
      </c>
      <c r="G117" s="107">
        <f t="shared" si="6"/>
        <v>13.468</v>
      </c>
      <c r="H117" s="108">
        <v>4.3499999999999996</v>
      </c>
      <c r="I117" s="109" t="s">
        <v>12</v>
      </c>
      <c r="J117" s="77">
        <f t="shared" si="12"/>
        <v>4350</v>
      </c>
      <c r="K117" s="108">
        <v>330.37</v>
      </c>
      <c r="L117" s="109" t="s">
        <v>45</v>
      </c>
      <c r="M117" s="70">
        <f t="shared" si="8"/>
        <v>330.37</v>
      </c>
      <c r="N117" s="108">
        <v>368.58</v>
      </c>
      <c r="O117" s="109" t="s">
        <v>45</v>
      </c>
      <c r="P117" s="70">
        <f t="shared" si="9"/>
        <v>368.58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10.94</v>
      </c>
      <c r="F118" s="111">
        <v>2.8490000000000002</v>
      </c>
      <c r="G118" s="107">
        <f t="shared" si="6"/>
        <v>13.789</v>
      </c>
      <c r="H118" s="108">
        <v>4.6500000000000004</v>
      </c>
      <c r="I118" s="109" t="s">
        <v>12</v>
      </c>
      <c r="J118" s="77">
        <f t="shared" si="12"/>
        <v>4650</v>
      </c>
      <c r="K118" s="108">
        <v>343.91</v>
      </c>
      <c r="L118" s="109" t="s">
        <v>45</v>
      </c>
      <c r="M118" s="70">
        <f t="shared" si="8"/>
        <v>343.91</v>
      </c>
      <c r="N118" s="108">
        <v>387.34</v>
      </c>
      <c r="O118" s="109" t="s">
        <v>45</v>
      </c>
      <c r="P118" s="70">
        <f t="shared" si="9"/>
        <v>387.34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11.88</v>
      </c>
      <c r="F119" s="111">
        <v>2.6120000000000001</v>
      </c>
      <c r="G119" s="107">
        <f t="shared" si="6"/>
        <v>14.492000000000001</v>
      </c>
      <c r="H119" s="108">
        <v>5.23</v>
      </c>
      <c r="I119" s="109" t="s">
        <v>12</v>
      </c>
      <c r="J119" s="77">
        <f t="shared" si="12"/>
        <v>5230</v>
      </c>
      <c r="K119" s="108">
        <v>372.49</v>
      </c>
      <c r="L119" s="109" t="s">
        <v>45</v>
      </c>
      <c r="M119" s="70">
        <f t="shared" si="8"/>
        <v>372.49</v>
      </c>
      <c r="N119" s="108">
        <v>421.98</v>
      </c>
      <c r="O119" s="109" t="s">
        <v>45</v>
      </c>
      <c r="P119" s="70">
        <f t="shared" si="9"/>
        <v>421.98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12.87</v>
      </c>
      <c r="F120" s="111">
        <v>2.4159999999999999</v>
      </c>
      <c r="G120" s="107">
        <f t="shared" si="6"/>
        <v>15.286</v>
      </c>
      <c r="H120" s="108">
        <v>5.78</v>
      </c>
      <c r="I120" s="109" t="s">
        <v>12</v>
      </c>
      <c r="J120" s="77">
        <f t="shared" si="12"/>
        <v>5780</v>
      </c>
      <c r="K120" s="108">
        <v>396.85</v>
      </c>
      <c r="L120" s="109" t="s">
        <v>45</v>
      </c>
      <c r="M120" s="70">
        <f t="shared" si="8"/>
        <v>396.85</v>
      </c>
      <c r="N120" s="108">
        <v>453.09</v>
      </c>
      <c r="O120" s="109" t="s">
        <v>45</v>
      </c>
      <c r="P120" s="70">
        <f t="shared" si="9"/>
        <v>453.09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13.9</v>
      </c>
      <c r="F121" s="111">
        <v>2.25</v>
      </c>
      <c r="G121" s="107">
        <f t="shared" si="6"/>
        <v>16.149999999999999</v>
      </c>
      <c r="H121" s="108">
        <v>6.3</v>
      </c>
      <c r="I121" s="109" t="s">
        <v>12</v>
      </c>
      <c r="J121" s="77">
        <f t="shared" si="12"/>
        <v>6300</v>
      </c>
      <c r="K121" s="108">
        <v>417.77</v>
      </c>
      <c r="L121" s="109" t="s">
        <v>45</v>
      </c>
      <c r="M121" s="70">
        <f t="shared" si="8"/>
        <v>417.77</v>
      </c>
      <c r="N121" s="108">
        <v>481.04</v>
      </c>
      <c r="O121" s="109" t="s">
        <v>45</v>
      </c>
      <c r="P121" s="70">
        <f t="shared" si="9"/>
        <v>481.04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14.97</v>
      </c>
      <c r="F122" s="111">
        <v>2.109</v>
      </c>
      <c r="G122" s="107">
        <f t="shared" si="6"/>
        <v>17.079000000000001</v>
      </c>
      <c r="H122" s="108">
        <v>6.8</v>
      </c>
      <c r="I122" s="109" t="s">
        <v>12</v>
      </c>
      <c r="J122" s="77">
        <f t="shared" si="12"/>
        <v>6800</v>
      </c>
      <c r="K122" s="108">
        <v>435.82</v>
      </c>
      <c r="L122" s="109" t="s">
        <v>45</v>
      </c>
      <c r="M122" s="70">
        <f t="shared" si="8"/>
        <v>435.82</v>
      </c>
      <c r="N122" s="108">
        <v>506.15</v>
      </c>
      <c r="O122" s="109" t="s">
        <v>45</v>
      </c>
      <c r="P122" s="70">
        <f t="shared" si="9"/>
        <v>506.15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16.09</v>
      </c>
      <c r="F123" s="111">
        <v>1.986</v>
      </c>
      <c r="G123" s="107">
        <f t="shared" si="6"/>
        <v>18.076000000000001</v>
      </c>
      <c r="H123" s="108">
        <v>7.27</v>
      </c>
      <c r="I123" s="109" t="s">
        <v>12</v>
      </c>
      <c r="J123" s="77">
        <f t="shared" si="12"/>
        <v>7270</v>
      </c>
      <c r="K123" s="108">
        <v>451.5</v>
      </c>
      <c r="L123" s="109" t="s">
        <v>45</v>
      </c>
      <c r="M123" s="70">
        <f t="shared" si="8"/>
        <v>451.5</v>
      </c>
      <c r="N123" s="108">
        <v>528.73</v>
      </c>
      <c r="O123" s="109" t="s">
        <v>45</v>
      </c>
      <c r="P123" s="70">
        <f t="shared" si="9"/>
        <v>528.73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17.23</v>
      </c>
      <c r="F124" s="111">
        <v>1.8779999999999999</v>
      </c>
      <c r="G124" s="107">
        <f t="shared" si="6"/>
        <v>19.108000000000001</v>
      </c>
      <c r="H124" s="108">
        <v>7.71</v>
      </c>
      <c r="I124" s="109" t="s">
        <v>12</v>
      </c>
      <c r="J124" s="77">
        <f t="shared" si="12"/>
        <v>7710</v>
      </c>
      <c r="K124" s="108">
        <v>465.17</v>
      </c>
      <c r="L124" s="109" t="s">
        <v>45</v>
      </c>
      <c r="M124" s="70">
        <f t="shared" si="8"/>
        <v>465.17</v>
      </c>
      <c r="N124" s="108">
        <v>549.07000000000005</v>
      </c>
      <c r="O124" s="109" t="s">
        <v>45</v>
      </c>
      <c r="P124" s="70">
        <f t="shared" si="9"/>
        <v>549.07000000000005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18.41</v>
      </c>
      <c r="F125" s="111">
        <v>1.7829999999999999</v>
      </c>
      <c r="G125" s="107">
        <f t="shared" si="6"/>
        <v>20.193000000000001</v>
      </c>
      <c r="H125" s="108">
        <v>8.1300000000000008</v>
      </c>
      <c r="I125" s="109" t="s">
        <v>12</v>
      </c>
      <c r="J125" s="77">
        <f t="shared" si="12"/>
        <v>8130.0000000000009</v>
      </c>
      <c r="K125" s="108">
        <v>477.15</v>
      </c>
      <c r="L125" s="109" t="s">
        <v>45</v>
      </c>
      <c r="M125" s="70">
        <f t="shared" si="8"/>
        <v>477.15</v>
      </c>
      <c r="N125" s="108">
        <v>567.41999999999996</v>
      </c>
      <c r="O125" s="109" t="s">
        <v>45</v>
      </c>
      <c r="P125" s="70">
        <f t="shared" si="9"/>
        <v>567.41999999999996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19.62</v>
      </c>
      <c r="F126" s="111">
        <v>1.698</v>
      </c>
      <c r="G126" s="107">
        <f t="shared" si="6"/>
        <v>21.318000000000001</v>
      </c>
      <c r="H126" s="72">
        <v>8.5299999999999994</v>
      </c>
      <c r="I126" s="74" t="s">
        <v>12</v>
      </c>
      <c r="J126" s="77">
        <f t="shared" si="12"/>
        <v>8530</v>
      </c>
      <c r="K126" s="72">
        <v>487.71</v>
      </c>
      <c r="L126" s="74" t="s">
        <v>45</v>
      </c>
      <c r="M126" s="70">
        <f t="shared" si="8"/>
        <v>487.71</v>
      </c>
      <c r="N126" s="72">
        <v>584.02</v>
      </c>
      <c r="O126" s="74" t="s">
        <v>45</v>
      </c>
      <c r="P126" s="70">
        <f t="shared" si="9"/>
        <v>584.02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20.84</v>
      </c>
      <c r="F127" s="111">
        <v>1.621</v>
      </c>
      <c r="G127" s="107">
        <f t="shared" si="6"/>
        <v>22.460999999999999</v>
      </c>
      <c r="H127" s="72">
        <v>8.9</v>
      </c>
      <c r="I127" s="74" t="s">
        <v>12</v>
      </c>
      <c r="J127" s="77">
        <f t="shared" si="12"/>
        <v>8900</v>
      </c>
      <c r="K127" s="72">
        <v>497.05</v>
      </c>
      <c r="L127" s="74" t="s">
        <v>45</v>
      </c>
      <c r="M127" s="70">
        <f t="shared" si="8"/>
        <v>497.05</v>
      </c>
      <c r="N127" s="72">
        <v>599.08000000000004</v>
      </c>
      <c r="O127" s="74" t="s">
        <v>45</v>
      </c>
      <c r="P127" s="70">
        <f t="shared" si="9"/>
        <v>599.08000000000004</v>
      </c>
    </row>
    <row r="128" spans="1:16">
      <c r="A128" s="180"/>
      <c r="B128" s="108">
        <v>17</v>
      </c>
      <c r="C128" s="109" t="s">
        <v>44</v>
      </c>
      <c r="D128" s="70">
        <f t="shared" si="10"/>
        <v>0.13178294573643412</v>
      </c>
      <c r="E128" s="110">
        <v>22.07</v>
      </c>
      <c r="F128" s="111">
        <v>1.552</v>
      </c>
      <c r="G128" s="107">
        <f t="shared" si="6"/>
        <v>23.622</v>
      </c>
      <c r="H128" s="108">
        <v>9.26</v>
      </c>
      <c r="I128" s="109" t="s">
        <v>12</v>
      </c>
      <c r="J128" s="77">
        <f t="shared" si="12"/>
        <v>9260</v>
      </c>
      <c r="K128" s="72">
        <v>505.37</v>
      </c>
      <c r="L128" s="74" t="s">
        <v>45</v>
      </c>
      <c r="M128" s="70">
        <f t="shared" si="8"/>
        <v>505.37</v>
      </c>
      <c r="N128" s="72">
        <v>612.77</v>
      </c>
      <c r="O128" s="74" t="s">
        <v>45</v>
      </c>
      <c r="P128" s="70">
        <f t="shared" si="9"/>
        <v>612.77</v>
      </c>
    </row>
    <row r="129" spans="1:16">
      <c r="A129" s="180"/>
      <c r="B129" s="108">
        <v>18</v>
      </c>
      <c r="C129" s="109" t="s">
        <v>44</v>
      </c>
      <c r="D129" s="70">
        <f t="shared" si="10"/>
        <v>0.13953488372093023</v>
      </c>
      <c r="E129" s="110">
        <v>23.31</v>
      </c>
      <c r="F129" s="111">
        <v>1.4890000000000001</v>
      </c>
      <c r="G129" s="107">
        <f t="shared" si="6"/>
        <v>24.798999999999999</v>
      </c>
      <c r="H129" s="108">
        <v>9.6</v>
      </c>
      <c r="I129" s="109" t="s">
        <v>12</v>
      </c>
      <c r="J129" s="77">
        <f t="shared" si="12"/>
        <v>9600</v>
      </c>
      <c r="K129" s="72">
        <v>512.79999999999995</v>
      </c>
      <c r="L129" s="74" t="s">
        <v>45</v>
      </c>
      <c r="M129" s="70">
        <f t="shared" si="8"/>
        <v>512.79999999999995</v>
      </c>
      <c r="N129" s="72">
        <v>625.26</v>
      </c>
      <c r="O129" s="74" t="s">
        <v>45</v>
      </c>
      <c r="P129" s="70">
        <f t="shared" si="9"/>
        <v>625.26</v>
      </c>
    </row>
    <row r="130" spans="1:16">
      <c r="A130" s="180"/>
      <c r="B130" s="108">
        <v>20</v>
      </c>
      <c r="C130" s="109" t="s">
        <v>44</v>
      </c>
      <c r="D130" s="70">
        <f t="shared" si="10"/>
        <v>0.15503875968992248</v>
      </c>
      <c r="E130" s="110">
        <v>25.78</v>
      </c>
      <c r="F130" s="111">
        <v>1.379</v>
      </c>
      <c r="G130" s="107">
        <f t="shared" si="6"/>
        <v>27.159000000000002</v>
      </c>
      <c r="H130" s="108">
        <v>10.24</v>
      </c>
      <c r="I130" s="109" t="s">
        <v>12</v>
      </c>
      <c r="J130" s="77">
        <f t="shared" si="12"/>
        <v>10240</v>
      </c>
      <c r="K130" s="72">
        <v>529.29999999999995</v>
      </c>
      <c r="L130" s="74" t="s">
        <v>45</v>
      </c>
      <c r="M130" s="70">
        <f t="shared" si="8"/>
        <v>529.29999999999995</v>
      </c>
      <c r="N130" s="72">
        <v>647.16999999999996</v>
      </c>
      <c r="O130" s="74" t="s">
        <v>45</v>
      </c>
      <c r="P130" s="70">
        <f t="shared" si="9"/>
        <v>647.16999999999996</v>
      </c>
    </row>
    <row r="131" spans="1:16">
      <c r="A131" s="180"/>
      <c r="B131" s="108">
        <v>22.5</v>
      </c>
      <c r="C131" s="109" t="s">
        <v>44</v>
      </c>
      <c r="D131" s="70">
        <f t="shared" si="10"/>
        <v>0.1744186046511628</v>
      </c>
      <c r="E131" s="110">
        <v>28.81</v>
      </c>
      <c r="F131" s="111">
        <v>1.2649999999999999</v>
      </c>
      <c r="G131" s="107">
        <f t="shared" si="6"/>
        <v>30.074999999999999</v>
      </c>
      <c r="H131" s="108">
        <v>10.96</v>
      </c>
      <c r="I131" s="109" t="s">
        <v>12</v>
      </c>
      <c r="J131" s="77">
        <f t="shared" si="12"/>
        <v>10960</v>
      </c>
      <c r="K131" s="72">
        <v>547.66999999999996</v>
      </c>
      <c r="L131" s="74" t="s">
        <v>45</v>
      </c>
      <c r="M131" s="70">
        <f t="shared" si="8"/>
        <v>547.66999999999996</v>
      </c>
      <c r="N131" s="72">
        <v>669.94</v>
      </c>
      <c r="O131" s="74" t="s">
        <v>45</v>
      </c>
      <c r="P131" s="70">
        <f t="shared" si="9"/>
        <v>669.94</v>
      </c>
    </row>
    <row r="132" spans="1:16">
      <c r="A132" s="180"/>
      <c r="B132" s="108">
        <v>25</v>
      </c>
      <c r="C132" s="109" t="s">
        <v>44</v>
      </c>
      <c r="D132" s="70">
        <f t="shared" si="10"/>
        <v>0.19379844961240311</v>
      </c>
      <c r="E132" s="110">
        <v>31.72</v>
      </c>
      <c r="F132" s="111">
        <v>1.17</v>
      </c>
      <c r="G132" s="107">
        <f t="shared" si="6"/>
        <v>32.89</v>
      </c>
      <c r="H132" s="108">
        <v>11.62</v>
      </c>
      <c r="I132" s="109" t="s">
        <v>12</v>
      </c>
      <c r="J132" s="77">
        <f t="shared" si="12"/>
        <v>11620</v>
      </c>
      <c r="K132" s="72">
        <v>562.34</v>
      </c>
      <c r="L132" s="74" t="s">
        <v>45</v>
      </c>
      <c r="M132" s="70">
        <f t="shared" si="8"/>
        <v>562.34</v>
      </c>
      <c r="N132" s="72">
        <v>688.82</v>
      </c>
      <c r="O132" s="74" t="s">
        <v>45</v>
      </c>
      <c r="P132" s="70">
        <f t="shared" si="9"/>
        <v>688.82</v>
      </c>
    </row>
    <row r="133" spans="1:16">
      <c r="A133" s="180"/>
      <c r="B133" s="108">
        <v>27.5</v>
      </c>
      <c r="C133" s="109" t="s">
        <v>44</v>
      </c>
      <c r="D133" s="70">
        <f t="shared" si="10"/>
        <v>0.2131782945736434</v>
      </c>
      <c r="E133" s="110">
        <v>34.47</v>
      </c>
      <c r="F133" s="111">
        <v>1.089</v>
      </c>
      <c r="G133" s="107">
        <f t="shared" si="6"/>
        <v>35.558999999999997</v>
      </c>
      <c r="H133" s="108">
        <v>12.22</v>
      </c>
      <c r="I133" s="109" t="s">
        <v>12</v>
      </c>
      <c r="J133" s="77">
        <f t="shared" si="12"/>
        <v>12220</v>
      </c>
      <c r="K133" s="72">
        <v>574.4</v>
      </c>
      <c r="L133" s="74" t="s">
        <v>45</v>
      </c>
      <c r="M133" s="70">
        <f t="shared" si="8"/>
        <v>574.4</v>
      </c>
      <c r="N133" s="72">
        <v>704.76</v>
      </c>
      <c r="O133" s="74" t="s">
        <v>45</v>
      </c>
      <c r="P133" s="70">
        <f t="shared" si="9"/>
        <v>704.76</v>
      </c>
    </row>
    <row r="134" spans="1:16">
      <c r="A134" s="180"/>
      <c r="B134" s="108">
        <v>30</v>
      </c>
      <c r="C134" s="109" t="s">
        <v>44</v>
      </c>
      <c r="D134" s="70">
        <f t="shared" si="10"/>
        <v>0.23255813953488372</v>
      </c>
      <c r="E134" s="110">
        <v>37.049999999999997</v>
      </c>
      <c r="F134" s="111">
        <v>1.02</v>
      </c>
      <c r="G134" s="107">
        <f t="shared" si="6"/>
        <v>38.07</v>
      </c>
      <c r="H134" s="108">
        <v>12.78</v>
      </c>
      <c r="I134" s="109" t="s">
        <v>12</v>
      </c>
      <c r="J134" s="77">
        <f t="shared" si="12"/>
        <v>12780</v>
      </c>
      <c r="K134" s="72">
        <v>584.54</v>
      </c>
      <c r="L134" s="74" t="s">
        <v>45</v>
      </c>
      <c r="M134" s="70">
        <f t="shared" si="8"/>
        <v>584.54</v>
      </c>
      <c r="N134" s="72">
        <v>718.42</v>
      </c>
      <c r="O134" s="74" t="s">
        <v>45</v>
      </c>
      <c r="P134" s="70">
        <f t="shared" si="9"/>
        <v>718.42</v>
      </c>
    </row>
    <row r="135" spans="1:16">
      <c r="A135" s="180"/>
      <c r="B135" s="108">
        <v>32.5</v>
      </c>
      <c r="C135" s="109" t="s">
        <v>44</v>
      </c>
      <c r="D135" s="70">
        <f t="shared" si="10"/>
        <v>0.25193798449612403</v>
      </c>
      <c r="E135" s="110">
        <v>39.450000000000003</v>
      </c>
      <c r="F135" s="111">
        <v>0.96</v>
      </c>
      <c r="G135" s="107">
        <f t="shared" si="6"/>
        <v>40.410000000000004</v>
      </c>
      <c r="H135" s="108">
        <v>13.31</v>
      </c>
      <c r="I135" s="109" t="s">
        <v>12</v>
      </c>
      <c r="J135" s="77">
        <f t="shared" si="12"/>
        <v>13310</v>
      </c>
      <c r="K135" s="72">
        <v>593.25</v>
      </c>
      <c r="L135" s="74" t="s">
        <v>45</v>
      </c>
      <c r="M135" s="70">
        <f t="shared" si="8"/>
        <v>593.25</v>
      </c>
      <c r="N135" s="72">
        <v>730.32</v>
      </c>
      <c r="O135" s="74" t="s">
        <v>45</v>
      </c>
      <c r="P135" s="70">
        <f t="shared" si="9"/>
        <v>730.32</v>
      </c>
    </row>
    <row r="136" spans="1:16">
      <c r="A136" s="180"/>
      <c r="B136" s="108">
        <v>35</v>
      </c>
      <c r="C136" s="109" t="s">
        <v>44</v>
      </c>
      <c r="D136" s="70">
        <f t="shared" si="10"/>
        <v>0.27131782945736432</v>
      </c>
      <c r="E136" s="110">
        <v>41.66</v>
      </c>
      <c r="F136" s="111">
        <v>0.90720000000000001</v>
      </c>
      <c r="G136" s="107">
        <f t="shared" si="6"/>
        <v>42.5672</v>
      </c>
      <c r="H136" s="108">
        <v>13.81</v>
      </c>
      <c r="I136" s="109" t="s">
        <v>12</v>
      </c>
      <c r="J136" s="77">
        <f t="shared" si="12"/>
        <v>13810</v>
      </c>
      <c r="K136" s="72">
        <v>600.85</v>
      </c>
      <c r="L136" s="74" t="s">
        <v>45</v>
      </c>
      <c r="M136" s="70">
        <f t="shared" si="8"/>
        <v>600.85</v>
      </c>
      <c r="N136" s="72">
        <v>740.8</v>
      </c>
      <c r="O136" s="74" t="s">
        <v>45</v>
      </c>
      <c r="P136" s="70">
        <f t="shared" si="9"/>
        <v>740.8</v>
      </c>
    </row>
    <row r="137" spans="1:16">
      <c r="A137" s="180"/>
      <c r="B137" s="108">
        <v>37.5</v>
      </c>
      <c r="C137" s="109" t="s">
        <v>44</v>
      </c>
      <c r="D137" s="70">
        <f t="shared" si="10"/>
        <v>0.29069767441860467</v>
      </c>
      <c r="E137" s="110">
        <v>43.7</v>
      </c>
      <c r="F137" s="111">
        <v>0.86050000000000004</v>
      </c>
      <c r="G137" s="107">
        <f t="shared" si="6"/>
        <v>44.560500000000005</v>
      </c>
      <c r="H137" s="108">
        <v>14.28</v>
      </c>
      <c r="I137" s="109" t="s">
        <v>12</v>
      </c>
      <c r="J137" s="77">
        <f t="shared" si="12"/>
        <v>14280</v>
      </c>
      <c r="K137" s="72">
        <v>607.59</v>
      </c>
      <c r="L137" s="74" t="s">
        <v>45</v>
      </c>
      <c r="M137" s="70">
        <f t="shared" si="8"/>
        <v>607.59</v>
      </c>
      <c r="N137" s="72">
        <v>750.14</v>
      </c>
      <c r="O137" s="74" t="s">
        <v>45</v>
      </c>
      <c r="P137" s="70">
        <f t="shared" si="9"/>
        <v>750.14</v>
      </c>
    </row>
    <row r="138" spans="1:16">
      <c r="A138" s="180"/>
      <c r="B138" s="108">
        <v>40</v>
      </c>
      <c r="C138" s="109" t="s">
        <v>44</v>
      </c>
      <c r="D138" s="70">
        <f t="shared" si="10"/>
        <v>0.31007751937984496</v>
      </c>
      <c r="E138" s="110">
        <v>45.58</v>
      </c>
      <c r="F138" s="111">
        <v>0.81879999999999997</v>
      </c>
      <c r="G138" s="107">
        <f t="shared" si="6"/>
        <v>46.398800000000001</v>
      </c>
      <c r="H138" s="108">
        <v>14.74</v>
      </c>
      <c r="I138" s="109" t="s">
        <v>12</v>
      </c>
      <c r="J138" s="77">
        <f t="shared" si="12"/>
        <v>14740</v>
      </c>
      <c r="K138" s="72">
        <v>613.64</v>
      </c>
      <c r="L138" s="74" t="s">
        <v>45</v>
      </c>
      <c r="M138" s="70">
        <f t="shared" si="8"/>
        <v>613.64</v>
      </c>
      <c r="N138" s="72">
        <v>758.55</v>
      </c>
      <c r="O138" s="74" t="s">
        <v>45</v>
      </c>
      <c r="P138" s="70">
        <f t="shared" si="9"/>
        <v>758.55</v>
      </c>
    </row>
    <row r="139" spans="1:16">
      <c r="A139" s="180"/>
      <c r="B139" s="108">
        <v>45</v>
      </c>
      <c r="C139" s="109" t="s">
        <v>44</v>
      </c>
      <c r="D139" s="70">
        <f t="shared" si="10"/>
        <v>0.34883720930232559</v>
      </c>
      <c r="E139" s="110">
        <v>48.9</v>
      </c>
      <c r="F139" s="111">
        <v>0.74739999999999995</v>
      </c>
      <c r="G139" s="107">
        <f t="shared" si="6"/>
        <v>49.647399999999998</v>
      </c>
      <c r="H139" s="108">
        <v>15.6</v>
      </c>
      <c r="I139" s="109" t="s">
        <v>12</v>
      </c>
      <c r="J139" s="77">
        <f t="shared" si="12"/>
        <v>15600</v>
      </c>
      <c r="K139" s="72">
        <v>630.07000000000005</v>
      </c>
      <c r="L139" s="74" t="s">
        <v>45</v>
      </c>
      <c r="M139" s="70">
        <f t="shared" si="8"/>
        <v>630.07000000000005</v>
      </c>
      <c r="N139" s="72">
        <v>773.16</v>
      </c>
      <c r="O139" s="74" t="s">
        <v>45</v>
      </c>
      <c r="P139" s="70">
        <f t="shared" si="9"/>
        <v>773.16</v>
      </c>
    </row>
    <row r="140" spans="1:16">
      <c r="A140" s="180"/>
      <c r="B140" s="108">
        <v>50</v>
      </c>
      <c r="C140" s="113" t="s">
        <v>44</v>
      </c>
      <c r="D140" s="70">
        <f t="shared" si="10"/>
        <v>0.38759689922480622</v>
      </c>
      <c r="E140" s="110">
        <v>51.74</v>
      </c>
      <c r="F140" s="111">
        <v>0.68840000000000001</v>
      </c>
      <c r="G140" s="107">
        <f t="shared" si="6"/>
        <v>52.428400000000003</v>
      </c>
      <c r="H140" s="108">
        <v>16.41</v>
      </c>
      <c r="I140" s="109" t="s">
        <v>12</v>
      </c>
      <c r="J140" s="77">
        <f t="shared" si="12"/>
        <v>16410</v>
      </c>
      <c r="K140" s="72">
        <v>644.07000000000005</v>
      </c>
      <c r="L140" s="74" t="s">
        <v>45</v>
      </c>
      <c r="M140" s="70">
        <f t="shared" si="8"/>
        <v>644.07000000000005</v>
      </c>
      <c r="N140" s="72">
        <v>785.54</v>
      </c>
      <c r="O140" s="74" t="s">
        <v>45</v>
      </c>
      <c r="P140" s="70">
        <f t="shared" si="9"/>
        <v>785.54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54.19</v>
      </c>
      <c r="F141" s="111">
        <v>0.63880000000000003</v>
      </c>
      <c r="G141" s="107">
        <f t="shared" si="6"/>
        <v>54.828800000000001</v>
      </c>
      <c r="H141" s="72">
        <v>17.18</v>
      </c>
      <c r="I141" s="74" t="s">
        <v>12</v>
      </c>
      <c r="J141" s="77">
        <f t="shared" si="12"/>
        <v>17180</v>
      </c>
      <c r="K141" s="72">
        <v>656.33</v>
      </c>
      <c r="L141" s="74" t="s">
        <v>45</v>
      </c>
      <c r="M141" s="70">
        <f t="shared" si="8"/>
        <v>656.33</v>
      </c>
      <c r="N141" s="72">
        <v>796.26</v>
      </c>
      <c r="O141" s="74" t="s">
        <v>45</v>
      </c>
      <c r="P141" s="70">
        <f t="shared" si="9"/>
        <v>796.26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56.32</v>
      </c>
      <c r="F142" s="111">
        <v>0.59640000000000004</v>
      </c>
      <c r="G142" s="107">
        <f t="shared" si="6"/>
        <v>56.916400000000003</v>
      </c>
      <c r="H142" s="72">
        <v>17.93</v>
      </c>
      <c r="I142" s="74" t="s">
        <v>12</v>
      </c>
      <c r="J142" s="77">
        <f t="shared" si="12"/>
        <v>17930</v>
      </c>
      <c r="K142" s="72">
        <v>667.3</v>
      </c>
      <c r="L142" s="74" t="s">
        <v>45</v>
      </c>
      <c r="M142" s="70">
        <f t="shared" si="8"/>
        <v>667.3</v>
      </c>
      <c r="N142" s="72">
        <v>805.71</v>
      </c>
      <c r="O142" s="74" t="s">
        <v>45</v>
      </c>
      <c r="P142" s="70">
        <f t="shared" si="9"/>
        <v>805.71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58.19</v>
      </c>
      <c r="F143" s="111">
        <v>0.55979999999999996</v>
      </c>
      <c r="G143" s="107">
        <f t="shared" si="6"/>
        <v>58.7498</v>
      </c>
      <c r="H143" s="72">
        <v>18.64</v>
      </c>
      <c r="I143" s="74" t="s">
        <v>12</v>
      </c>
      <c r="J143" s="77">
        <f t="shared" si="12"/>
        <v>18640</v>
      </c>
      <c r="K143" s="72">
        <v>677.25</v>
      </c>
      <c r="L143" s="74" t="s">
        <v>45</v>
      </c>
      <c r="M143" s="70">
        <f t="shared" si="8"/>
        <v>677.25</v>
      </c>
      <c r="N143" s="72">
        <v>814.15</v>
      </c>
      <c r="O143" s="74" t="s">
        <v>45</v>
      </c>
      <c r="P143" s="70">
        <f t="shared" si="9"/>
        <v>814.15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59.85</v>
      </c>
      <c r="F144" s="111">
        <v>0.52769999999999995</v>
      </c>
      <c r="G144" s="107">
        <f t="shared" si="6"/>
        <v>60.377700000000004</v>
      </c>
      <c r="H144" s="72">
        <v>19.34</v>
      </c>
      <c r="I144" s="74" t="s">
        <v>12</v>
      </c>
      <c r="J144" s="77">
        <f t="shared" si="12"/>
        <v>19340</v>
      </c>
      <c r="K144" s="72">
        <v>686.41</v>
      </c>
      <c r="L144" s="74" t="s">
        <v>45</v>
      </c>
      <c r="M144" s="70">
        <f t="shared" si="8"/>
        <v>686.41</v>
      </c>
      <c r="N144" s="72">
        <v>821.8</v>
      </c>
      <c r="O144" s="74" t="s">
        <v>45</v>
      </c>
      <c r="P144" s="70">
        <f t="shared" si="9"/>
        <v>821.8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62.67</v>
      </c>
      <c r="F145" s="111">
        <v>0.4743</v>
      </c>
      <c r="G145" s="107">
        <f t="shared" si="6"/>
        <v>63.144300000000001</v>
      </c>
      <c r="H145" s="72">
        <v>20.68</v>
      </c>
      <c r="I145" s="74" t="s">
        <v>12</v>
      </c>
      <c r="J145" s="77">
        <f t="shared" si="12"/>
        <v>20680</v>
      </c>
      <c r="K145" s="72">
        <v>715.57</v>
      </c>
      <c r="L145" s="74" t="s">
        <v>45</v>
      </c>
      <c r="M145" s="70">
        <f t="shared" si="8"/>
        <v>715.57</v>
      </c>
      <c r="N145" s="72">
        <v>835.2</v>
      </c>
      <c r="O145" s="74" t="s">
        <v>45</v>
      </c>
      <c r="P145" s="70">
        <f t="shared" si="9"/>
        <v>835.2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64.959999999999994</v>
      </c>
      <c r="F146" s="111">
        <v>0.43140000000000001</v>
      </c>
      <c r="G146" s="107">
        <f t="shared" si="6"/>
        <v>65.39139999999999</v>
      </c>
      <c r="H146" s="72">
        <v>21.97</v>
      </c>
      <c r="I146" s="74" t="s">
        <v>12</v>
      </c>
      <c r="J146" s="77">
        <f t="shared" si="12"/>
        <v>21970</v>
      </c>
      <c r="K146" s="72">
        <v>741.27</v>
      </c>
      <c r="L146" s="74" t="s">
        <v>45</v>
      </c>
      <c r="M146" s="70">
        <f t="shared" si="8"/>
        <v>741.27</v>
      </c>
      <c r="N146" s="72">
        <v>846.73</v>
      </c>
      <c r="O146" s="74" t="s">
        <v>45</v>
      </c>
      <c r="P146" s="70">
        <f t="shared" si="9"/>
        <v>846.73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66.84</v>
      </c>
      <c r="F147" s="111">
        <v>0.3962</v>
      </c>
      <c r="G147" s="107">
        <f t="shared" si="6"/>
        <v>67.236199999999997</v>
      </c>
      <c r="H147" s="72">
        <v>23.22</v>
      </c>
      <c r="I147" s="74" t="s">
        <v>12</v>
      </c>
      <c r="J147" s="77">
        <f t="shared" si="12"/>
        <v>23220</v>
      </c>
      <c r="K147" s="72">
        <v>764.44</v>
      </c>
      <c r="L147" s="74" t="s">
        <v>45</v>
      </c>
      <c r="M147" s="70">
        <f t="shared" si="8"/>
        <v>764.44</v>
      </c>
      <c r="N147" s="72">
        <v>856.87</v>
      </c>
      <c r="O147" s="74" t="s">
        <v>45</v>
      </c>
      <c r="P147" s="70">
        <f t="shared" si="9"/>
        <v>856.87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68.41</v>
      </c>
      <c r="F148" s="111">
        <v>0.36659999999999998</v>
      </c>
      <c r="G148" s="107">
        <f t="shared" si="6"/>
        <v>68.776600000000002</v>
      </c>
      <c r="H148" s="72">
        <v>24.44</v>
      </c>
      <c r="I148" s="74" t="s">
        <v>12</v>
      </c>
      <c r="J148" s="77">
        <f t="shared" si="12"/>
        <v>24440</v>
      </c>
      <c r="K148" s="72">
        <v>785.71</v>
      </c>
      <c r="L148" s="74" t="s">
        <v>45</v>
      </c>
      <c r="M148" s="70">
        <f t="shared" si="8"/>
        <v>785.71</v>
      </c>
      <c r="N148" s="72">
        <v>865.95</v>
      </c>
      <c r="O148" s="74" t="s">
        <v>45</v>
      </c>
      <c r="P148" s="70">
        <f t="shared" si="9"/>
        <v>865.95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69.72</v>
      </c>
      <c r="F149" s="111">
        <v>0.34150000000000003</v>
      </c>
      <c r="G149" s="107">
        <f t="shared" ref="G149:G212" si="13">E149+F149</f>
        <v>70.061499999999995</v>
      </c>
      <c r="H149" s="72">
        <v>25.64</v>
      </c>
      <c r="I149" s="74" t="s">
        <v>12</v>
      </c>
      <c r="J149" s="77">
        <f t="shared" si="12"/>
        <v>25640</v>
      </c>
      <c r="K149" s="72">
        <v>805.49</v>
      </c>
      <c r="L149" s="74" t="s">
        <v>45</v>
      </c>
      <c r="M149" s="70">
        <f t="shared" si="8"/>
        <v>805.49</v>
      </c>
      <c r="N149" s="72">
        <v>874.2</v>
      </c>
      <c r="O149" s="74" t="s">
        <v>45</v>
      </c>
      <c r="P149" s="70">
        <f t="shared" si="9"/>
        <v>874.2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70.81</v>
      </c>
      <c r="F150" s="111">
        <v>0.31990000000000002</v>
      </c>
      <c r="G150" s="107">
        <f t="shared" si="13"/>
        <v>71.129900000000006</v>
      </c>
      <c r="H150" s="72">
        <v>26.81</v>
      </c>
      <c r="I150" s="74" t="s">
        <v>12</v>
      </c>
      <c r="J150" s="77">
        <f t="shared" si="12"/>
        <v>26810</v>
      </c>
      <c r="K150" s="72">
        <v>824.08</v>
      </c>
      <c r="L150" s="74" t="s">
        <v>45</v>
      </c>
      <c r="M150" s="70">
        <f t="shared" ref="M150:M156" si="14">K150</f>
        <v>824.08</v>
      </c>
      <c r="N150" s="72">
        <v>881.78</v>
      </c>
      <c r="O150" s="74" t="s">
        <v>45</v>
      </c>
      <c r="P150" s="70">
        <f t="shared" ref="P150:P163" si="15">N150</f>
        <v>881.78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71.739999999999995</v>
      </c>
      <c r="F151" s="111">
        <v>0.30099999999999999</v>
      </c>
      <c r="G151" s="107">
        <f t="shared" si="13"/>
        <v>72.040999999999997</v>
      </c>
      <c r="H151" s="72">
        <v>27.97</v>
      </c>
      <c r="I151" s="74" t="s">
        <v>12</v>
      </c>
      <c r="J151" s="77">
        <f t="shared" si="12"/>
        <v>27970</v>
      </c>
      <c r="K151" s="72">
        <v>841.69</v>
      </c>
      <c r="L151" s="74" t="s">
        <v>45</v>
      </c>
      <c r="M151" s="70">
        <f t="shared" si="14"/>
        <v>841.69</v>
      </c>
      <c r="N151" s="72">
        <v>888.82</v>
      </c>
      <c r="O151" s="74" t="s">
        <v>45</v>
      </c>
      <c r="P151" s="70">
        <f t="shared" si="15"/>
        <v>888.82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72.510000000000005</v>
      </c>
      <c r="F152" s="111">
        <v>0.28439999999999999</v>
      </c>
      <c r="G152" s="107">
        <f t="shared" si="13"/>
        <v>72.79440000000001</v>
      </c>
      <c r="H152" s="72">
        <v>29.11</v>
      </c>
      <c r="I152" s="74" t="s">
        <v>12</v>
      </c>
      <c r="J152" s="77">
        <f t="shared" si="12"/>
        <v>29110</v>
      </c>
      <c r="K152" s="72">
        <v>858.48</v>
      </c>
      <c r="L152" s="74" t="s">
        <v>45</v>
      </c>
      <c r="M152" s="70">
        <f t="shared" si="14"/>
        <v>858.48</v>
      </c>
      <c r="N152" s="72">
        <v>895.41</v>
      </c>
      <c r="O152" s="74" t="s">
        <v>45</v>
      </c>
      <c r="P152" s="70">
        <f t="shared" si="15"/>
        <v>895.41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73.17</v>
      </c>
      <c r="F153" s="111">
        <v>0.26960000000000001</v>
      </c>
      <c r="G153" s="107">
        <f t="shared" si="13"/>
        <v>73.439599999999999</v>
      </c>
      <c r="H153" s="72">
        <v>30.25</v>
      </c>
      <c r="I153" s="74" t="s">
        <v>12</v>
      </c>
      <c r="J153" s="77">
        <f t="shared" si="12"/>
        <v>30250</v>
      </c>
      <c r="K153" s="72">
        <v>874.6</v>
      </c>
      <c r="L153" s="74" t="s">
        <v>45</v>
      </c>
      <c r="M153" s="70">
        <f t="shared" si="14"/>
        <v>874.6</v>
      </c>
      <c r="N153" s="72">
        <v>901.62</v>
      </c>
      <c r="O153" s="74" t="s">
        <v>45</v>
      </c>
      <c r="P153" s="70">
        <f t="shared" si="15"/>
        <v>901.62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73.73</v>
      </c>
      <c r="F154" s="111">
        <v>0.25640000000000002</v>
      </c>
      <c r="G154" s="107">
        <f t="shared" si="13"/>
        <v>73.986400000000003</v>
      </c>
      <c r="H154" s="72">
        <v>31.38</v>
      </c>
      <c r="I154" s="74" t="s">
        <v>12</v>
      </c>
      <c r="J154" s="77">
        <f t="shared" si="12"/>
        <v>31380</v>
      </c>
      <c r="K154" s="72">
        <v>890.12</v>
      </c>
      <c r="L154" s="74" t="s">
        <v>45</v>
      </c>
      <c r="M154" s="70">
        <f t="shared" si="14"/>
        <v>890.12</v>
      </c>
      <c r="N154" s="72">
        <v>907.5</v>
      </c>
      <c r="O154" s="74" t="s">
        <v>45</v>
      </c>
      <c r="P154" s="70">
        <f t="shared" si="15"/>
        <v>907.5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74.19</v>
      </c>
      <c r="F155" s="111">
        <v>0.24460000000000001</v>
      </c>
      <c r="G155" s="107">
        <f t="shared" si="13"/>
        <v>74.434600000000003</v>
      </c>
      <c r="H155" s="72">
        <v>32.49</v>
      </c>
      <c r="I155" s="74" t="s">
        <v>12</v>
      </c>
      <c r="J155" s="77">
        <f t="shared" si="12"/>
        <v>32490.000000000004</v>
      </c>
      <c r="K155" s="72">
        <v>905.14</v>
      </c>
      <c r="L155" s="74" t="s">
        <v>45</v>
      </c>
      <c r="M155" s="70">
        <f t="shared" si="14"/>
        <v>905.14</v>
      </c>
      <c r="N155" s="72">
        <v>913.1</v>
      </c>
      <c r="O155" s="74" t="s">
        <v>45</v>
      </c>
      <c r="P155" s="70">
        <f t="shared" si="15"/>
        <v>913.1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74.92</v>
      </c>
      <c r="F156" s="111">
        <v>0.22409999999999999</v>
      </c>
      <c r="G156" s="107">
        <f t="shared" si="13"/>
        <v>75.144100000000009</v>
      </c>
      <c r="H156" s="72">
        <v>34.71</v>
      </c>
      <c r="I156" s="74" t="s">
        <v>12</v>
      </c>
      <c r="J156" s="77">
        <f t="shared" si="12"/>
        <v>34710</v>
      </c>
      <c r="K156" s="72">
        <v>959.88</v>
      </c>
      <c r="L156" s="74" t="s">
        <v>45</v>
      </c>
      <c r="M156" s="70">
        <f t="shared" si="14"/>
        <v>959.88</v>
      </c>
      <c r="N156" s="72">
        <v>923.6</v>
      </c>
      <c r="O156" s="74" t="s">
        <v>45</v>
      </c>
      <c r="P156" s="70">
        <f t="shared" si="15"/>
        <v>923.6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75.540000000000006</v>
      </c>
      <c r="F157" s="111">
        <v>0.2031</v>
      </c>
      <c r="G157" s="107">
        <f t="shared" si="13"/>
        <v>75.743100000000013</v>
      </c>
      <c r="H157" s="72">
        <v>37.46</v>
      </c>
      <c r="I157" s="74" t="s">
        <v>12</v>
      </c>
      <c r="J157" s="77">
        <f t="shared" si="12"/>
        <v>37460</v>
      </c>
      <c r="K157" s="72">
        <v>1.04</v>
      </c>
      <c r="L157" s="73" t="s">
        <v>12</v>
      </c>
      <c r="M157" s="77">
        <f t="shared" ref="M157:M160" si="16">K157*1000</f>
        <v>1040</v>
      </c>
      <c r="N157" s="72">
        <v>935.69</v>
      </c>
      <c r="O157" s="74" t="s">
        <v>45</v>
      </c>
      <c r="P157" s="70">
        <f t="shared" si="15"/>
        <v>935.69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75.92</v>
      </c>
      <c r="F158" s="111">
        <v>0.18590000000000001</v>
      </c>
      <c r="G158" s="107">
        <f t="shared" si="13"/>
        <v>76.105900000000005</v>
      </c>
      <c r="H158" s="72">
        <v>40.19</v>
      </c>
      <c r="I158" s="74" t="s">
        <v>12</v>
      </c>
      <c r="J158" s="77">
        <f t="shared" si="12"/>
        <v>40190</v>
      </c>
      <c r="K158" s="72">
        <v>1.1100000000000001</v>
      </c>
      <c r="L158" s="74" t="s">
        <v>12</v>
      </c>
      <c r="M158" s="77">
        <f t="shared" si="16"/>
        <v>1110</v>
      </c>
      <c r="N158" s="72">
        <v>946.89</v>
      </c>
      <c r="O158" s="74" t="s">
        <v>45</v>
      </c>
      <c r="P158" s="70">
        <f t="shared" si="15"/>
        <v>946.89</v>
      </c>
    </row>
    <row r="159" spans="2:16">
      <c r="B159" s="108">
        <v>275</v>
      </c>
      <c r="C159" s="74" t="s">
        <v>44</v>
      </c>
      <c r="D159" s="70">
        <f t="shared" ref="D159:D172" si="17">B159/$C$5</f>
        <v>2.1317829457364339</v>
      </c>
      <c r="E159" s="110">
        <v>76.709999999999994</v>
      </c>
      <c r="F159" s="111">
        <v>0.1716</v>
      </c>
      <c r="G159" s="107">
        <f t="shared" si="13"/>
        <v>76.881599999999992</v>
      </c>
      <c r="H159" s="72">
        <v>42.91</v>
      </c>
      <c r="I159" s="74" t="s">
        <v>12</v>
      </c>
      <c r="J159" s="77">
        <f t="shared" si="12"/>
        <v>42910</v>
      </c>
      <c r="K159" s="72">
        <v>1.18</v>
      </c>
      <c r="L159" s="74" t="s">
        <v>12</v>
      </c>
      <c r="M159" s="77">
        <f t="shared" si="16"/>
        <v>1180</v>
      </c>
      <c r="N159" s="72">
        <v>957.36</v>
      </c>
      <c r="O159" s="74" t="s">
        <v>45</v>
      </c>
      <c r="P159" s="70">
        <f t="shared" si="15"/>
        <v>957.36</v>
      </c>
    </row>
    <row r="160" spans="2:16">
      <c r="B160" s="108">
        <v>300</v>
      </c>
      <c r="C160" s="74" t="s">
        <v>44</v>
      </c>
      <c r="D160" s="70">
        <f t="shared" si="17"/>
        <v>2.3255813953488373</v>
      </c>
      <c r="E160" s="110">
        <v>77.08</v>
      </c>
      <c r="F160" s="111">
        <v>0.1595</v>
      </c>
      <c r="G160" s="107">
        <f t="shared" si="13"/>
        <v>77.239499999999992</v>
      </c>
      <c r="H160" s="72">
        <v>45.6</v>
      </c>
      <c r="I160" s="74" t="s">
        <v>12</v>
      </c>
      <c r="J160" s="77">
        <f t="shared" si="12"/>
        <v>45600</v>
      </c>
      <c r="K160" s="72">
        <v>1.24</v>
      </c>
      <c r="L160" s="74" t="s">
        <v>12</v>
      </c>
      <c r="M160" s="77">
        <f t="shared" si="16"/>
        <v>1240</v>
      </c>
      <c r="N160" s="72">
        <v>967.24</v>
      </c>
      <c r="O160" s="74" t="s">
        <v>45</v>
      </c>
      <c r="P160" s="70">
        <f t="shared" si="15"/>
        <v>967.24</v>
      </c>
    </row>
    <row r="161" spans="2:16">
      <c r="B161" s="108">
        <v>325</v>
      </c>
      <c r="C161" s="74" t="s">
        <v>44</v>
      </c>
      <c r="D161" s="70">
        <f t="shared" si="17"/>
        <v>2.5193798449612403</v>
      </c>
      <c r="E161" s="110">
        <v>77.2</v>
      </c>
      <c r="F161" s="111">
        <v>0.14910000000000001</v>
      </c>
      <c r="G161" s="107">
        <f t="shared" si="13"/>
        <v>77.349100000000007</v>
      </c>
      <c r="H161" s="72">
        <v>48.28</v>
      </c>
      <c r="I161" s="74" t="s">
        <v>12</v>
      </c>
      <c r="J161" s="77">
        <f t="shared" si="12"/>
        <v>48280</v>
      </c>
      <c r="K161" s="72">
        <v>1.29</v>
      </c>
      <c r="L161" s="74" t="s">
        <v>12</v>
      </c>
      <c r="M161" s="77">
        <f>K161*1000</f>
        <v>1290</v>
      </c>
      <c r="N161" s="72">
        <v>976.64</v>
      </c>
      <c r="O161" s="74" t="s">
        <v>45</v>
      </c>
      <c r="P161" s="70">
        <f t="shared" si="15"/>
        <v>976.64</v>
      </c>
    </row>
    <row r="162" spans="2:16">
      <c r="B162" s="108">
        <v>350</v>
      </c>
      <c r="C162" s="74" t="s">
        <v>44</v>
      </c>
      <c r="D162" s="70">
        <f t="shared" si="17"/>
        <v>2.7131782945736433</v>
      </c>
      <c r="E162" s="110">
        <v>77.430000000000007</v>
      </c>
      <c r="F162" s="111">
        <v>0.14000000000000001</v>
      </c>
      <c r="G162" s="107">
        <f t="shared" si="13"/>
        <v>77.570000000000007</v>
      </c>
      <c r="H162" s="72">
        <v>50.96</v>
      </c>
      <c r="I162" s="74" t="s">
        <v>12</v>
      </c>
      <c r="J162" s="77">
        <f t="shared" si="12"/>
        <v>50960</v>
      </c>
      <c r="K162" s="72">
        <v>1.35</v>
      </c>
      <c r="L162" s="74" t="s">
        <v>12</v>
      </c>
      <c r="M162" s="77">
        <f t="shared" ref="M162:M216" si="18">K162*1000</f>
        <v>1350</v>
      </c>
      <c r="N162" s="72">
        <v>985.66</v>
      </c>
      <c r="O162" s="74" t="s">
        <v>45</v>
      </c>
      <c r="P162" s="70">
        <f t="shared" si="15"/>
        <v>985.66</v>
      </c>
    </row>
    <row r="163" spans="2:16">
      <c r="B163" s="108">
        <v>375</v>
      </c>
      <c r="C163" s="74" t="s">
        <v>44</v>
      </c>
      <c r="D163" s="70">
        <f t="shared" si="17"/>
        <v>2.9069767441860463</v>
      </c>
      <c r="E163" s="110">
        <v>77.599999999999994</v>
      </c>
      <c r="F163" s="111">
        <v>0.13200000000000001</v>
      </c>
      <c r="G163" s="107">
        <f t="shared" si="13"/>
        <v>77.731999999999999</v>
      </c>
      <c r="H163" s="72">
        <v>53.63</v>
      </c>
      <c r="I163" s="74" t="s">
        <v>12</v>
      </c>
      <c r="J163" s="77">
        <f t="shared" si="12"/>
        <v>53630</v>
      </c>
      <c r="K163" s="72">
        <v>1.4</v>
      </c>
      <c r="L163" s="74" t="s">
        <v>12</v>
      </c>
      <c r="M163" s="77">
        <f t="shared" si="18"/>
        <v>1400</v>
      </c>
      <c r="N163" s="72">
        <v>994.35</v>
      </c>
      <c r="O163" s="74" t="s">
        <v>45</v>
      </c>
      <c r="P163" s="70">
        <f t="shared" si="15"/>
        <v>994.35</v>
      </c>
    </row>
    <row r="164" spans="2:16">
      <c r="B164" s="108">
        <v>400</v>
      </c>
      <c r="C164" s="74" t="s">
        <v>44</v>
      </c>
      <c r="D164" s="70">
        <f t="shared" si="17"/>
        <v>3.1007751937984498</v>
      </c>
      <c r="E164" s="110">
        <v>77.72</v>
      </c>
      <c r="F164" s="111">
        <v>0.125</v>
      </c>
      <c r="G164" s="107">
        <f t="shared" si="13"/>
        <v>77.844999999999999</v>
      </c>
      <c r="H164" s="72">
        <v>56.3</v>
      </c>
      <c r="I164" s="74" t="s">
        <v>12</v>
      </c>
      <c r="J164" s="77">
        <f t="shared" si="12"/>
        <v>56300</v>
      </c>
      <c r="K164" s="72">
        <v>1.45</v>
      </c>
      <c r="L164" s="74" t="s">
        <v>12</v>
      </c>
      <c r="M164" s="77">
        <f t="shared" si="18"/>
        <v>1450</v>
      </c>
      <c r="N164" s="72">
        <v>1</v>
      </c>
      <c r="O164" s="73" t="s">
        <v>12</v>
      </c>
      <c r="P164" s="77">
        <f t="shared" ref="P164:P178" si="19">N164*1000</f>
        <v>1000</v>
      </c>
    </row>
    <row r="165" spans="2:16">
      <c r="B165" s="108">
        <v>450</v>
      </c>
      <c r="C165" s="74" t="s">
        <v>44</v>
      </c>
      <c r="D165" s="70">
        <f t="shared" si="17"/>
        <v>3.4883720930232558</v>
      </c>
      <c r="E165" s="110">
        <v>77.819999999999993</v>
      </c>
      <c r="F165" s="111">
        <v>0.11310000000000001</v>
      </c>
      <c r="G165" s="107">
        <f t="shared" si="13"/>
        <v>77.933099999999996</v>
      </c>
      <c r="H165" s="72">
        <v>61.63</v>
      </c>
      <c r="I165" s="74" t="s">
        <v>12</v>
      </c>
      <c r="J165" s="77">
        <f t="shared" si="12"/>
        <v>61630</v>
      </c>
      <c r="K165" s="72">
        <v>1.64</v>
      </c>
      <c r="L165" s="74" t="s">
        <v>12</v>
      </c>
      <c r="M165" s="77">
        <f t="shared" si="18"/>
        <v>1640</v>
      </c>
      <c r="N165" s="72">
        <v>1.02</v>
      </c>
      <c r="O165" s="74" t="s">
        <v>12</v>
      </c>
      <c r="P165" s="77">
        <f t="shared" si="19"/>
        <v>1020</v>
      </c>
    </row>
    <row r="166" spans="2:16">
      <c r="B166" s="108">
        <v>500</v>
      </c>
      <c r="C166" s="74" t="s">
        <v>44</v>
      </c>
      <c r="D166" s="70">
        <f t="shared" si="17"/>
        <v>3.8759689922480618</v>
      </c>
      <c r="E166" s="110">
        <v>77.760000000000005</v>
      </c>
      <c r="F166" s="111">
        <v>0.1033</v>
      </c>
      <c r="G166" s="107">
        <f t="shared" si="13"/>
        <v>77.86330000000001</v>
      </c>
      <c r="H166" s="72">
        <v>66.95</v>
      </c>
      <c r="I166" s="74" t="s">
        <v>12</v>
      </c>
      <c r="J166" s="77">
        <f t="shared" si="12"/>
        <v>66950</v>
      </c>
      <c r="K166" s="72">
        <v>1.81</v>
      </c>
      <c r="L166" s="74" t="s">
        <v>12</v>
      </c>
      <c r="M166" s="77">
        <f t="shared" si="18"/>
        <v>1810</v>
      </c>
      <c r="N166" s="72">
        <v>1.03</v>
      </c>
      <c r="O166" s="74" t="s">
        <v>12</v>
      </c>
      <c r="P166" s="77">
        <f t="shared" si="19"/>
        <v>1030</v>
      </c>
    </row>
    <row r="167" spans="2:16">
      <c r="B167" s="108">
        <v>550</v>
      </c>
      <c r="C167" s="74" t="s">
        <v>44</v>
      </c>
      <c r="D167" s="70">
        <f t="shared" si="17"/>
        <v>4.2635658914728678</v>
      </c>
      <c r="E167" s="110">
        <v>77.569999999999993</v>
      </c>
      <c r="F167" s="111">
        <v>9.5219999999999999E-2</v>
      </c>
      <c r="G167" s="107">
        <f t="shared" si="13"/>
        <v>77.665219999999991</v>
      </c>
      <c r="H167" s="72">
        <v>72.290000000000006</v>
      </c>
      <c r="I167" s="74" t="s">
        <v>12</v>
      </c>
      <c r="J167" s="77">
        <f t="shared" si="12"/>
        <v>72290</v>
      </c>
      <c r="K167" s="72">
        <v>1.96</v>
      </c>
      <c r="L167" s="74" t="s">
        <v>12</v>
      </c>
      <c r="M167" s="77">
        <f t="shared" si="18"/>
        <v>1960</v>
      </c>
      <c r="N167" s="72">
        <v>1.05</v>
      </c>
      <c r="O167" s="74" t="s">
        <v>12</v>
      </c>
      <c r="P167" s="77">
        <f t="shared" si="19"/>
        <v>1050</v>
      </c>
    </row>
    <row r="168" spans="2:16">
      <c r="B168" s="108">
        <v>600</v>
      </c>
      <c r="C168" s="74" t="s">
        <v>44</v>
      </c>
      <c r="D168" s="70">
        <f t="shared" si="17"/>
        <v>4.6511627906976747</v>
      </c>
      <c r="E168" s="110">
        <v>77.27</v>
      </c>
      <c r="F168" s="111">
        <v>8.8370000000000004E-2</v>
      </c>
      <c r="G168" s="107">
        <f t="shared" si="13"/>
        <v>77.358369999999994</v>
      </c>
      <c r="H168" s="72">
        <v>77.64</v>
      </c>
      <c r="I168" s="74" t="s">
        <v>12</v>
      </c>
      <c r="J168" s="77">
        <f t="shared" ref="J168:J193" si="20">H168*1000</f>
        <v>77640</v>
      </c>
      <c r="K168" s="72">
        <v>2.1</v>
      </c>
      <c r="L168" s="74" t="s">
        <v>12</v>
      </c>
      <c r="M168" s="77">
        <f t="shared" si="18"/>
        <v>2100</v>
      </c>
      <c r="N168" s="72">
        <v>1.06</v>
      </c>
      <c r="O168" s="74" t="s">
        <v>12</v>
      </c>
      <c r="P168" s="77">
        <f t="shared" si="19"/>
        <v>1060</v>
      </c>
    </row>
    <row r="169" spans="2:16">
      <c r="B169" s="108">
        <v>650</v>
      </c>
      <c r="C169" s="74" t="s">
        <v>44</v>
      </c>
      <c r="D169" s="70">
        <f t="shared" si="17"/>
        <v>5.0387596899224807</v>
      </c>
      <c r="E169" s="110">
        <v>76.86</v>
      </c>
      <c r="F169" s="111">
        <v>8.2489999999999994E-2</v>
      </c>
      <c r="G169" s="107">
        <f t="shared" si="13"/>
        <v>76.942490000000006</v>
      </c>
      <c r="H169" s="72">
        <v>83.02</v>
      </c>
      <c r="I169" s="74" t="s">
        <v>12</v>
      </c>
      <c r="J169" s="77">
        <f t="shared" si="20"/>
        <v>83020</v>
      </c>
      <c r="K169" s="72">
        <v>2.2400000000000002</v>
      </c>
      <c r="L169" s="74" t="s">
        <v>12</v>
      </c>
      <c r="M169" s="77">
        <f t="shared" si="18"/>
        <v>2240</v>
      </c>
      <c r="N169" s="72">
        <v>1.08</v>
      </c>
      <c r="O169" s="74" t="s">
        <v>12</v>
      </c>
      <c r="P169" s="77">
        <f t="shared" si="19"/>
        <v>1080</v>
      </c>
    </row>
    <row r="170" spans="2:16">
      <c r="B170" s="108">
        <v>700</v>
      </c>
      <c r="C170" s="74" t="s">
        <v>44</v>
      </c>
      <c r="D170" s="70">
        <f t="shared" si="17"/>
        <v>5.4263565891472867</v>
      </c>
      <c r="E170" s="110">
        <v>76.38</v>
      </c>
      <c r="F170" s="111">
        <v>7.739E-2</v>
      </c>
      <c r="G170" s="107">
        <f t="shared" si="13"/>
        <v>76.45738999999999</v>
      </c>
      <c r="H170" s="72">
        <v>88.43</v>
      </c>
      <c r="I170" s="74" t="s">
        <v>12</v>
      </c>
      <c r="J170" s="77">
        <f t="shared" si="20"/>
        <v>88430</v>
      </c>
      <c r="K170" s="72">
        <v>2.36</v>
      </c>
      <c r="L170" s="74" t="s">
        <v>12</v>
      </c>
      <c r="M170" s="77">
        <f t="shared" si="18"/>
        <v>2360</v>
      </c>
      <c r="N170" s="72">
        <v>1.0900000000000001</v>
      </c>
      <c r="O170" s="74" t="s">
        <v>12</v>
      </c>
      <c r="P170" s="77">
        <f t="shared" si="19"/>
        <v>1090</v>
      </c>
    </row>
    <row r="171" spans="2:16">
      <c r="B171" s="108">
        <v>800</v>
      </c>
      <c r="C171" s="74" t="s">
        <v>44</v>
      </c>
      <c r="D171" s="70">
        <f t="shared" si="17"/>
        <v>6.2015503875968996</v>
      </c>
      <c r="E171" s="110">
        <v>75.19</v>
      </c>
      <c r="F171" s="111">
        <v>6.8959999999999994E-2</v>
      </c>
      <c r="G171" s="107">
        <f t="shared" si="13"/>
        <v>75.258960000000002</v>
      </c>
      <c r="H171" s="72">
        <v>99.38</v>
      </c>
      <c r="I171" s="74" t="s">
        <v>12</v>
      </c>
      <c r="J171" s="77">
        <f t="shared" si="20"/>
        <v>99380</v>
      </c>
      <c r="K171" s="72">
        <v>2.83</v>
      </c>
      <c r="L171" s="74" t="s">
        <v>12</v>
      </c>
      <c r="M171" s="77">
        <f t="shared" si="18"/>
        <v>2830</v>
      </c>
      <c r="N171" s="72">
        <v>1.1200000000000001</v>
      </c>
      <c r="O171" s="74" t="s">
        <v>12</v>
      </c>
      <c r="P171" s="77">
        <f t="shared" si="19"/>
        <v>1120</v>
      </c>
    </row>
    <row r="172" spans="2:16">
      <c r="B172" s="108">
        <v>900</v>
      </c>
      <c r="C172" s="74" t="s">
        <v>44</v>
      </c>
      <c r="D172" s="70">
        <f t="shared" si="17"/>
        <v>6.9767441860465116</v>
      </c>
      <c r="E172" s="110">
        <v>73.78</v>
      </c>
      <c r="F172" s="111">
        <v>6.2269999999999999E-2</v>
      </c>
      <c r="G172" s="107">
        <f t="shared" si="13"/>
        <v>73.842269999999999</v>
      </c>
      <c r="H172" s="72">
        <v>110.51</v>
      </c>
      <c r="I172" s="74" t="s">
        <v>12</v>
      </c>
      <c r="J172" s="77">
        <f t="shared" si="20"/>
        <v>110510</v>
      </c>
      <c r="K172" s="72">
        <v>3.24</v>
      </c>
      <c r="L172" s="74" t="s">
        <v>12</v>
      </c>
      <c r="M172" s="77">
        <f t="shared" si="18"/>
        <v>3240</v>
      </c>
      <c r="N172" s="72">
        <v>1.1399999999999999</v>
      </c>
      <c r="O172" s="74" t="s">
        <v>12</v>
      </c>
      <c r="P172" s="77">
        <f t="shared" si="19"/>
        <v>1140</v>
      </c>
    </row>
    <row r="173" spans="2:16">
      <c r="B173" s="108">
        <v>1</v>
      </c>
      <c r="C173" s="73" t="s">
        <v>46</v>
      </c>
      <c r="D173" s="70">
        <f t="shared" ref="D173:D228" si="21">B173*1000/$C$5</f>
        <v>7.7519379844961236</v>
      </c>
      <c r="E173" s="110">
        <v>72.23</v>
      </c>
      <c r="F173" s="111">
        <v>5.6829999999999999E-2</v>
      </c>
      <c r="G173" s="107">
        <f t="shared" si="13"/>
        <v>72.286830000000009</v>
      </c>
      <c r="H173" s="72">
        <v>121.87</v>
      </c>
      <c r="I173" s="74" t="s">
        <v>12</v>
      </c>
      <c r="J173" s="77">
        <f t="shared" si="20"/>
        <v>121870</v>
      </c>
      <c r="K173" s="72">
        <v>3.62</v>
      </c>
      <c r="L173" s="74" t="s">
        <v>12</v>
      </c>
      <c r="M173" s="77">
        <f t="shared" si="18"/>
        <v>3620</v>
      </c>
      <c r="N173" s="72">
        <v>1.17</v>
      </c>
      <c r="O173" s="74" t="s">
        <v>12</v>
      </c>
      <c r="P173" s="77">
        <f t="shared" si="19"/>
        <v>1170</v>
      </c>
    </row>
    <row r="174" spans="2:16">
      <c r="B174" s="108">
        <v>1.1000000000000001</v>
      </c>
      <c r="C174" s="74" t="s">
        <v>46</v>
      </c>
      <c r="D174" s="70">
        <f t="shared" si="21"/>
        <v>8.5271317829457356</v>
      </c>
      <c r="E174" s="110">
        <v>70.569999999999993</v>
      </c>
      <c r="F174" s="111">
        <v>5.2310000000000002E-2</v>
      </c>
      <c r="G174" s="107">
        <f t="shared" si="13"/>
        <v>70.622309999999999</v>
      </c>
      <c r="H174" s="72">
        <v>133.49</v>
      </c>
      <c r="I174" s="74" t="s">
        <v>12</v>
      </c>
      <c r="J174" s="77">
        <f t="shared" si="20"/>
        <v>133490</v>
      </c>
      <c r="K174" s="72">
        <v>3.97</v>
      </c>
      <c r="L174" s="74" t="s">
        <v>12</v>
      </c>
      <c r="M174" s="77">
        <f t="shared" si="18"/>
        <v>3970</v>
      </c>
      <c r="N174" s="72">
        <v>1.2</v>
      </c>
      <c r="O174" s="74" t="s">
        <v>12</v>
      </c>
      <c r="P174" s="77">
        <f t="shared" si="19"/>
        <v>1200</v>
      </c>
    </row>
    <row r="175" spans="2:16">
      <c r="B175" s="108">
        <v>1.2</v>
      </c>
      <c r="C175" s="74" t="s">
        <v>46</v>
      </c>
      <c r="D175" s="70">
        <f t="shared" si="21"/>
        <v>9.3023255813953494</v>
      </c>
      <c r="E175" s="110">
        <v>68.849999999999994</v>
      </c>
      <c r="F175" s="111">
        <v>4.8489999999999998E-2</v>
      </c>
      <c r="G175" s="107">
        <f t="shared" si="13"/>
        <v>68.898489999999995</v>
      </c>
      <c r="H175" s="72">
        <v>145.38999999999999</v>
      </c>
      <c r="I175" s="74" t="s">
        <v>12</v>
      </c>
      <c r="J175" s="77">
        <f t="shared" si="20"/>
        <v>145390</v>
      </c>
      <c r="K175" s="72">
        <v>4.32</v>
      </c>
      <c r="L175" s="74" t="s">
        <v>12</v>
      </c>
      <c r="M175" s="77">
        <f t="shared" si="18"/>
        <v>4320</v>
      </c>
      <c r="N175" s="72">
        <v>1.22</v>
      </c>
      <c r="O175" s="74" t="s">
        <v>12</v>
      </c>
      <c r="P175" s="77">
        <f t="shared" si="19"/>
        <v>1220</v>
      </c>
    </row>
    <row r="176" spans="2:16">
      <c r="B176" s="108">
        <v>1.3</v>
      </c>
      <c r="C176" s="74" t="s">
        <v>46</v>
      </c>
      <c r="D176" s="70">
        <f t="shared" si="21"/>
        <v>10.077519379844961</v>
      </c>
      <c r="E176" s="110">
        <v>67.11</v>
      </c>
      <c r="F176" s="111">
        <v>4.5220000000000003E-2</v>
      </c>
      <c r="G176" s="107">
        <f t="shared" si="13"/>
        <v>67.15522</v>
      </c>
      <c r="H176" s="72">
        <v>157.6</v>
      </c>
      <c r="I176" s="74" t="s">
        <v>12</v>
      </c>
      <c r="J176" s="77">
        <f t="shared" si="20"/>
        <v>157600</v>
      </c>
      <c r="K176" s="72">
        <v>4.6500000000000004</v>
      </c>
      <c r="L176" s="74" t="s">
        <v>12</v>
      </c>
      <c r="M176" s="77">
        <f t="shared" si="18"/>
        <v>4650</v>
      </c>
      <c r="N176" s="72">
        <v>1.25</v>
      </c>
      <c r="O176" s="74" t="s">
        <v>12</v>
      </c>
      <c r="P176" s="77">
        <f t="shared" si="19"/>
        <v>1250</v>
      </c>
    </row>
    <row r="177" spans="1:16">
      <c r="A177" s="4"/>
      <c r="B177" s="108">
        <v>1.4</v>
      </c>
      <c r="C177" s="74" t="s">
        <v>46</v>
      </c>
      <c r="D177" s="70">
        <f t="shared" si="21"/>
        <v>10.852713178294573</v>
      </c>
      <c r="E177" s="110">
        <v>65.37</v>
      </c>
      <c r="F177" s="111">
        <v>4.2380000000000001E-2</v>
      </c>
      <c r="G177" s="107">
        <f t="shared" si="13"/>
        <v>65.412379999999999</v>
      </c>
      <c r="H177" s="72">
        <v>170.12</v>
      </c>
      <c r="I177" s="74" t="s">
        <v>12</v>
      </c>
      <c r="J177" s="77">
        <f t="shared" si="20"/>
        <v>170120</v>
      </c>
      <c r="K177" s="72">
        <v>4.9800000000000004</v>
      </c>
      <c r="L177" s="74" t="s">
        <v>12</v>
      </c>
      <c r="M177" s="77">
        <f t="shared" si="18"/>
        <v>4980</v>
      </c>
      <c r="N177" s="72">
        <v>1.28</v>
      </c>
      <c r="O177" s="74" t="s">
        <v>12</v>
      </c>
      <c r="P177" s="77">
        <f t="shared" si="19"/>
        <v>1280</v>
      </c>
    </row>
    <row r="178" spans="1:16">
      <c r="B178" s="72">
        <v>1.5</v>
      </c>
      <c r="C178" s="74" t="s">
        <v>46</v>
      </c>
      <c r="D178" s="70">
        <f t="shared" si="21"/>
        <v>11.627906976744185</v>
      </c>
      <c r="E178" s="110">
        <v>63.65</v>
      </c>
      <c r="F178" s="111">
        <v>3.9899999999999998E-2</v>
      </c>
      <c r="G178" s="107">
        <f t="shared" si="13"/>
        <v>63.689900000000002</v>
      </c>
      <c r="H178" s="72">
        <v>182.98</v>
      </c>
      <c r="I178" s="74" t="s">
        <v>12</v>
      </c>
      <c r="J178" s="77">
        <f t="shared" si="20"/>
        <v>182980</v>
      </c>
      <c r="K178" s="72">
        <v>5.3</v>
      </c>
      <c r="L178" s="74" t="s">
        <v>12</v>
      </c>
      <c r="M178" s="77">
        <f t="shared" si="18"/>
        <v>5300</v>
      </c>
      <c r="N178" s="72">
        <v>1.3</v>
      </c>
      <c r="O178" s="74" t="s">
        <v>12</v>
      </c>
      <c r="P178" s="77">
        <f t="shared" si="19"/>
        <v>1300</v>
      </c>
    </row>
    <row r="179" spans="1:16">
      <c r="B179" s="108">
        <v>1.6</v>
      </c>
      <c r="C179" s="109" t="s">
        <v>46</v>
      </c>
      <c r="D179" s="70">
        <f t="shared" si="21"/>
        <v>12.403100775193799</v>
      </c>
      <c r="E179" s="110">
        <v>61.97</v>
      </c>
      <c r="F179" s="111">
        <v>3.7699999999999997E-2</v>
      </c>
      <c r="G179" s="107">
        <f t="shared" si="13"/>
        <v>62.0077</v>
      </c>
      <c r="H179" s="72">
        <v>196.19</v>
      </c>
      <c r="I179" s="74" t="s">
        <v>12</v>
      </c>
      <c r="J179" s="77">
        <f t="shared" si="20"/>
        <v>196190</v>
      </c>
      <c r="K179" s="72">
        <v>5.62</v>
      </c>
      <c r="L179" s="74" t="s">
        <v>12</v>
      </c>
      <c r="M179" s="77">
        <f t="shared" si="18"/>
        <v>5620</v>
      </c>
      <c r="N179" s="72">
        <v>1.33</v>
      </c>
      <c r="O179" s="74" t="s">
        <v>12</v>
      </c>
      <c r="P179" s="77">
        <f>N179*1000</f>
        <v>1330</v>
      </c>
    </row>
    <row r="180" spans="1:16">
      <c r="B180" s="108">
        <v>1.7</v>
      </c>
      <c r="C180" s="109" t="s">
        <v>46</v>
      </c>
      <c r="D180" s="70">
        <f t="shared" si="21"/>
        <v>13.178294573643411</v>
      </c>
      <c r="E180" s="110">
        <v>60.33</v>
      </c>
      <c r="F180" s="111">
        <v>3.5749999999999997E-2</v>
      </c>
      <c r="G180" s="107">
        <f t="shared" si="13"/>
        <v>60.365749999999998</v>
      </c>
      <c r="H180" s="72">
        <v>209.76</v>
      </c>
      <c r="I180" s="74" t="s">
        <v>12</v>
      </c>
      <c r="J180" s="77">
        <f t="shared" si="20"/>
        <v>209760</v>
      </c>
      <c r="K180" s="72">
        <v>5.94</v>
      </c>
      <c r="L180" s="74" t="s">
        <v>12</v>
      </c>
      <c r="M180" s="77">
        <f t="shared" si="18"/>
        <v>5940</v>
      </c>
      <c r="N180" s="72">
        <v>1.36</v>
      </c>
      <c r="O180" s="74" t="s">
        <v>12</v>
      </c>
      <c r="P180" s="77">
        <f t="shared" ref="P180:P228" si="22">N180*1000</f>
        <v>1360</v>
      </c>
    </row>
    <row r="181" spans="1:16">
      <c r="B181" s="108">
        <v>1.8</v>
      </c>
      <c r="C181" s="109" t="s">
        <v>46</v>
      </c>
      <c r="D181" s="70">
        <f t="shared" si="21"/>
        <v>13.953488372093023</v>
      </c>
      <c r="E181" s="110">
        <v>58.74</v>
      </c>
      <c r="F181" s="111">
        <v>3.4000000000000002E-2</v>
      </c>
      <c r="G181" s="107">
        <f t="shared" si="13"/>
        <v>58.774000000000001</v>
      </c>
      <c r="H181" s="72">
        <v>223.7</v>
      </c>
      <c r="I181" s="74" t="s">
        <v>12</v>
      </c>
      <c r="J181" s="77">
        <f t="shared" si="20"/>
        <v>223700</v>
      </c>
      <c r="K181" s="72">
        <v>6.26</v>
      </c>
      <c r="L181" s="74" t="s">
        <v>12</v>
      </c>
      <c r="M181" s="77">
        <f t="shared" si="18"/>
        <v>6260</v>
      </c>
      <c r="N181" s="72">
        <v>1.39</v>
      </c>
      <c r="O181" s="74" t="s">
        <v>12</v>
      </c>
      <c r="P181" s="77">
        <f t="shared" si="22"/>
        <v>1390</v>
      </c>
    </row>
    <row r="182" spans="1:16">
      <c r="B182" s="108">
        <v>2</v>
      </c>
      <c r="C182" s="109" t="s">
        <v>46</v>
      </c>
      <c r="D182" s="70">
        <f t="shared" si="21"/>
        <v>15.503875968992247</v>
      </c>
      <c r="E182" s="110">
        <v>55.75</v>
      </c>
      <c r="F182" s="111">
        <v>3.099E-2</v>
      </c>
      <c r="G182" s="107">
        <f t="shared" si="13"/>
        <v>55.780990000000003</v>
      </c>
      <c r="H182" s="72">
        <v>252.7</v>
      </c>
      <c r="I182" s="74" t="s">
        <v>12</v>
      </c>
      <c r="J182" s="77">
        <f t="shared" si="20"/>
        <v>252700</v>
      </c>
      <c r="K182" s="72">
        <v>7.49</v>
      </c>
      <c r="L182" s="74" t="s">
        <v>12</v>
      </c>
      <c r="M182" s="77">
        <f t="shared" si="18"/>
        <v>7490</v>
      </c>
      <c r="N182" s="72">
        <v>1.45</v>
      </c>
      <c r="O182" s="74" t="s">
        <v>12</v>
      </c>
      <c r="P182" s="77">
        <f t="shared" si="22"/>
        <v>1450</v>
      </c>
    </row>
    <row r="183" spans="1:16">
      <c r="B183" s="108">
        <v>2.25</v>
      </c>
      <c r="C183" s="109" t="s">
        <v>46</v>
      </c>
      <c r="D183" s="70">
        <f t="shared" si="21"/>
        <v>17.441860465116278</v>
      </c>
      <c r="E183" s="110">
        <v>52.39</v>
      </c>
      <c r="F183" s="111">
        <v>2.794E-2</v>
      </c>
      <c r="G183" s="107">
        <f t="shared" si="13"/>
        <v>52.417940000000002</v>
      </c>
      <c r="H183" s="72">
        <v>291.08999999999997</v>
      </c>
      <c r="I183" s="74" t="s">
        <v>12</v>
      </c>
      <c r="J183" s="77">
        <f t="shared" si="20"/>
        <v>291090</v>
      </c>
      <c r="K183" s="72">
        <v>9.25</v>
      </c>
      <c r="L183" s="74" t="s">
        <v>12</v>
      </c>
      <c r="M183" s="77">
        <f t="shared" si="18"/>
        <v>9250</v>
      </c>
      <c r="N183" s="72">
        <v>1.54</v>
      </c>
      <c r="O183" s="74" t="s">
        <v>12</v>
      </c>
      <c r="P183" s="77">
        <f t="shared" si="22"/>
        <v>1540</v>
      </c>
    </row>
    <row r="184" spans="1:16">
      <c r="B184" s="108">
        <v>2.5</v>
      </c>
      <c r="C184" s="109" t="s">
        <v>46</v>
      </c>
      <c r="D184" s="70">
        <f t="shared" si="21"/>
        <v>19.379844961240309</v>
      </c>
      <c r="E184" s="110">
        <v>49.44</v>
      </c>
      <c r="F184" s="111">
        <v>2.546E-2</v>
      </c>
      <c r="G184" s="107">
        <f t="shared" si="13"/>
        <v>49.46546</v>
      </c>
      <c r="H184" s="72">
        <v>331.86</v>
      </c>
      <c r="I184" s="74" t="s">
        <v>12</v>
      </c>
      <c r="J184" s="77">
        <f t="shared" si="20"/>
        <v>331860</v>
      </c>
      <c r="K184" s="72">
        <v>10.9</v>
      </c>
      <c r="L184" s="74" t="s">
        <v>12</v>
      </c>
      <c r="M184" s="77">
        <f t="shared" si="18"/>
        <v>10900</v>
      </c>
      <c r="N184" s="72">
        <v>1.62</v>
      </c>
      <c r="O184" s="74" t="s">
        <v>12</v>
      </c>
      <c r="P184" s="77">
        <f t="shared" si="22"/>
        <v>1620</v>
      </c>
    </row>
    <row r="185" spans="1:16">
      <c r="B185" s="108">
        <v>2.75</v>
      </c>
      <c r="C185" s="109" t="s">
        <v>46</v>
      </c>
      <c r="D185" s="70">
        <f t="shared" si="21"/>
        <v>21.31782945736434</v>
      </c>
      <c r="E185" s="110">
        <v>46.88</v>
      </c>
      <c r="F185" s="111">
        <v>2.3400000000000001E-2</v>
      </c>
      <c r="G185" s="107">
        <f t="shared" si="13"/>
        <v>46.903400000000005</v>
      </c>
      <c r="H185" s="72">
        <v>374.96</v>
      </c>
      <c r="I185" s="74" t="s">
        <v>12</v>
      </c>
      <c r="J185" s="77">
        <f t="shared" si="20"/>
        <v>374960</v>
      </c>
      <c r="K185" s="72">
        <v>12.49</v>
      </c>
      <c r="L185" s="74" t="s">
        <v>12</v>
      </c>
      <c r="M185" s="77">
        <f t="shared" si="18"/>
        <v>12490</v>
      </c>
      <c r="N185" s="72">
        <v>1.72</v>
      </c>
      <c r="O185" s="74" t="s">
        <v>12</v>
      </c>
      <c r="P185" s="77">
        <f t="shared" si="22"/>
        <v>1720</v>
      </c>
    </row>
    <row r="186" spans="1:16">
      <c r="B186" s="108">
        <v>3</v>
      </c>
      <c r="C186" s="109" t="s">
        <v>46</v>
      </c>
      <c r="D186" s="70">
        <f t="shared" si="21"/>
        <v>23.255813953488371</v>
      </c>
      <c r="E186" s="110">
        <v>44.69</v>
      </c>
      <c r="F186" s="111">
        <v>2.1659999999999999E-2</v>
      </c>
      <c r="G186" s="107">
        <f t="shared" si="13"/>
        <v>44.711659999999995</v>
      </c>
      <c r="H186" s="72">
        <v>420.29</v>
      </c>
      <c r="I186" s="74" t="s">
        <v>12</v>
      </c>
      <c r="J186" s="77">
        <f t="shared" si="20"/>
        <v>420290</v>
      </c>
      <c r="K186" s="72">
        <v>14.04</v>
      </c>
      <c r="L186" s="74" t="s">
        <v>12</v>
      </c>
      <c r="M186" s="77">
        <f t="shared" si="18"/>
        <v>14040</v>
      </c>
      <c r="N186" s="72">
        <v>1.82</v>
      </c>
      <c r="O186" s="74" t="s">
        <v>12</v>
      </c>
      <c r="P186" s="77">
        <f t="shared" si="22"/>
        <v>1820</v>
      </c>
    </row>
    <row r="187" spans="1:16">
      <c r="B187" s="108">
        <v>3.25</v>
      </c>
      <c r="C187" s="109" t="s">
        <v>46</v>
      </c>
      <c r="D187" s="70">
        <f t="shared" si="21"/>
        <v>25.193798449612402</v>
      </c>
      <c r="E187" s="110">
        <v>42.83</v>
      </c>
      <c r="F187" s="111">
        <v>2.018E-2</v>
      </c>
      <c r="G187" s="107">
        <f t="shared" si="13"/>
        <v>42.850180000000002</v>
      </c>
      <c r="H187" s="72">
        <v>467.71</v>
      </c>
      <c r="I187" s="74" t="s">
        <v>12</v>
      </c>
      <c r="J187" s="77">
        <f t="shared" si="20"/>
        <v>467710</v>
      </c>
      <c r="K187" s="72">
        <v>15.56</v>
      </c>
      <c r="L187" s="74" t="s">
        <v>12</v>
      </c>
      <c r="M187" s="77">
        <f t="shared" si="18"/>
        <v>15560</v>
      </c>
      <c r="N187" s="72">
        <v>1.92</v>
      </c>
      <c r="O187" s="74" t="s">
        <v>12</v>
      </c>
      <c r="P187" s="77">
        <f t="shared" si="22"/>
        <v>1920</v>
      </c>
    </row>
    <row r="188" spans="1:16">
      <c r="B188" s="108">
        <v>3.5</v>
      </c>
      <c r="C188" s="109" t="s">
        <v>46</v>
      </c>
      <c r="D188" s="70">
        <f t="shared" si="21"/>
        <v>27.131782945736433</v>
      </c>
      <c r="E188" s="110">
        <v>41.26</v>
      </c>
      <c r="F188" s="111">
        <v>1.89E-2</v>
      </c>
      <c r="G188" s="107">
        <f t="shared" si="13"/>
        <v>41.2789</v>
      </c>
      <c r="H188" s="72">
        <v>517.05999999999995</v>
      </c>
      <c r="I188" s="74" t="s">
        <v>12</v>
      </c>
      <c r="J188" s="77">
        <f t="shared" si="20"/>
        <v>517059.99999999994</v>
      </c>
      <c r="K188" s="72">
        <v>17.059999999999999</v>
      </c>
      <c r="L188" s="74" t="s">
        <v>12</v>
      </c>
      <c r="M188" s="77">
        <f t="shared" si="18"/>
        <v>17060</v>
      </c>
      <c r="N188" s="72">
        <v>2.0299999999999998</v>
      </c>
      <c r="O188" s="74" t="s">
        <v>12</v>
      </c>
      <c r="P188" s="77">
        <f t="shared" si="22"/>
        <v>2029.9999999999998</v>
      </c>
    </row>
    <row r="189" spans="1:16">
      <c r="B189" s="108">
        <v>3.75</v>
      </c>
      <c r="C189" s="109" t="s">
        <v>46</v>
      </c>
      <c r="D189" s="70">
        <f t="shared" si="21"/>
        <v>29.069767441860463</v>
      </c>
      <c r="E189" s="110">
        <v>39.96</v>
      </c>
      <c r="F189" s="111">
        <v>1.7770000000000001E-2</v>
      </c>
      <c r="G189" s="107">
        <f t="shared" si="13"/>
        <v>39.97777</v>
      </c>
      <c r="H189" s="72">
        <v>568.15</v>
      </c>
      <c r="I189" s="74" t="s">
        <v>12</v>
      </c>
      <c r="J189" s="77">
        <f t="shared" si="20"/>
        <v>568150</v>
      </c>
      <c r="K189" s="72">
        <v>18.53</v>
      </c>
      <c r="L189" s="74" t="s">
        <v>12</v>
      </c>
      <c r="M189" s="77">
        <f t="shared" si="18"/>
        <v>18530</v>
      </c>
      <c r="N189" s="72">
        <v>2.14</v>
      </c>
      <c r="O189" s="74" t="s">
        <v>12</v>
      </c>
      <c r="P189" s="77">
        <f t="shared" si="22"/>
        <v>2140</v>
      </c>
    </row>
    <row r="190" spans="1:16">
      <c r="B190" s="108">
        <v>4</v>
      </c>
      <c r="C190" s="109" t="s">
        <v>46</v>
      </c>
      <c r="D190" s="70">
        <f t="shared" si="21"/>
        <v>31.007751937984494</v>
      </c>
      <c r="E190" s="110">
        <v>38.64</v>
      </c>
      <c r="F190" s="111">
        <v>1.678E-2</v>
      </c>
      <c r="G190" s="107">
        <f t="shared" si="13"/>
        <v>38.656779999999998</v>
      </c>
      <c r="H190" s="72">
        <v>620.95000000000005</v>
      </c>
      <c r="I190" s="74" t="s">
        <v>12</v>
      </c>
      <c r="J190" s="77">
        <f t="shared" si="20"/>
        <v>620950</v>
      </c>
      <c r="K190" s="72">
        <v>19.98</v>
      </c>
      <c r="L190" s="74" t="s">
        <v>12</v>
      </c>
      <c r="M190" s="77">
        <f t="shared" si="18"/>
        <v>19980</v>
      </c>
      <c r="N190" s="72">
        <v>2.2599999999999998</v>
      </c>
      <c r="O190" s="74" t="s">
        <v>12</v>
      </c>
      <c r="P190" s="77">
        <f t="shared" si="22"/>
        <v>2260</v>
      </c>
    </row>
    <row r="191" spans="1:16">
      <c r="B191" s="108">
        <v>4.5</v>
      </c>
      <c r="C191" s="109" t="s">
        <v>46</v>
      </c>
      <c r="D191" s="70">
        <f t="shared" si="21"/>
        <v>34.883720930232556</v>
      </c>
      <c r="E191" s="110">
        <v>35.93</v>
      </c>
      <c r="F191" s="111">
        <v>1.511E-2</v>
      </c>
      <c r="G191" s="107">
        <f t="shared" si="13"/>
        <v>35.94511</v>
      </c>
      <c r="H191" s="72">
        <v>732.33</v>
      </c>
      <c r="I191" s="74" t="s">
        <v>12</v>
      </c>
      <c r="J191" s="77">
        <f t="shared" si="20"/>
        <v>732330</v>
      </c>
      <c r="K191" s="72">
        <v>25.45</v>
      </c>
      <c r="L191" s="74" t="s">
        <v>12</v>
      </c>
      <c r="M191" s="77">
        <f t="shared" si="18"/>
        <v>25450</v>
      </c>
      <c r="N191" s="72">
        <v>2.5099999999999998</v>
      </c>
      <c r="O191" s="74" t="s">
        <v>12</v>
      </c>
      <c r="P191" s="77">
        <f t="shared" si="22"/>
        <v>2510</v>
      </c>
    </row>
    <row r="192" spans="1:16">
      <c r="B192" s="108">
        <v>5</v>
      </c>
      <c r="C192" s="109" t="s">
        <v>46</v>
      </c>
      <c r="D192" s="70">
        <f t="shared" si="21"/>
        <v>38.759689922480618</v>
      </c>
      <c r="E192" s="110">
        <v>33.619999999999997</v>
      </c>
      <c r="F192" s="111">
        <v>1.376E-2</v>
      </c>
      <c r="G192" s="107">
        <f t="shared" si="13"/>
        <v>33.633759999999995</v>
      </c>
      <c r="H192" s="72">
        <v>851.74</v>
      </c>
      <c r="I192" s="74" t="s">
        <v>12</v>
      </c>
      <c r="J192" s="77">
        <f t="shared" si="20"/>
        <v>851740</v>
      </c>
      <c r="K192" s="72">
        <v>30.55</v>
      </c>
      <c r="L192" s="74" t="s">
        <v>12</v>
      </c>
      <c r="M192" s="77">
        <f t="shared" si="18"/>
        <v>30550</v>
      </c>
      <c r="N192" s="72">
        <v>2.78</v>
      </c>
      <c r="O192" s="74" t="s">
        <v>12</v>
      </c>
      <c r="P192" s="77">
        <f t="shared" si="22"/>
        <v>2780</v>
      </c>
    </row>
    <row r="193" spans="2:16">
      <c r="B193" s="108">
        <v>5.5</v>
      </c>
      <c r="C193" s="109" t="s">
        <v>46</v>
      </c>
      <c r="D193" s="70">
        <f t="shared" si="21"/>
        <v>42.63565891472868</v>
      </c>
      <c r="E193" s="110">
        <v>31.63</v>
      </c>
      <c r="F193" s="111">
        <v>1.2630000000000001E-2</v>
      </c>
      <c r="G193" s="107">
        <f t="shared" si="13"/>
        <v>31.64263</v>
      </c>
      <c r="H193" s="72">
        <v>979.01</v>
      </c>
      <c r="I193" s="74" t="s">
        <v>12</v>
      </c>
      <c r="J193" s="77">
        <f t="shared" si="20"/>
        <v>979010</v>
      </c>
      <c r="K193" s="72">
        <v>35.46</v>
      </c>
      <c r="L193" s="74" t="s">
        <v>12</v>
      </c>
      <c r="M193" s="77">
        <f t="shared" si="18"/>
        <v>35460</v>
      </c>
      <c r="N193" s="72">
        <v>3.07</v>
      </c>
      <c r="O193" s="74" t="s">
        <v>12</v>
      </c>
      <c r="P193" s="77">
        <f t="shared" si="22"/>
        <v>3070</v>
      </c>
    </row>
    <row r="194" spans="2:16">
      <c r="B194" s="108">
        <v>6</v>
      </c>
      <c r="C194" s="109" t="s">
        <v>46</v>
      </c>
      <c r="D194" s="70">
        <f t="shared" si="21"/>
        <v>46.511627906976742</v>
      </c>
      <c r="E194" s="110">
        <v>29.88</v>
      </c>
      <c r="F194" s="111">
        <v>1.1690000000000001E-2</v>
      </c>
      <c r="G194" s="107">
        <f t="shared" si="13"/>
        <v>29.891690000000001</v>
      </c>
      <c r="H194" s="72">
        <v>1.1100000000000001</v>
      </c>
      <c r="I194" s="73" t="s">
        <v>49</v>
      </c>
      <c r="J194" s="77">
        <f t="shared" ref="J194" si="23">H194*1000000</f>
        <v>1110000</v>
      </c>
      <c r="K194" s="72">
        <v>40.28</v>
      </c>
      <c r="L194" s="74" t="s">
        <v>12</v>
      </c>
      <c r="M194" s="77">
        <f t="shared" si="18"/>
        <v>40280</v>
      </c>
      <c r="N194" s="72">
        <v>3.37</v>
      </c>
      <c r="O194" s="74" t="s">
        <v>12</v>
      </c>
      <c r="P194" s="77">
        <f t="shared" si="22"/>
        <v>3370</v>
      </c>
    </row>
    <row r="195" spans="2:16">
      <c r="B195" s="108">
        <v>6.5</v>
      </c>
      <c r="C195" s="109" t="s">
        <v>46</v>
      </c>
      <c r="D195" s="70">
        <f t="shared" si="21"/>
        <v>50.387596899224803</v>
      </c>
      <c r="E195" s="110">
        <v>28.35</v>
      </c>
      <c r="F195" s="111">
        <v>1.0880000000000001E-2</v>
      </c>
      <c r="G195" s="107">
        <f t="shared" si="13"/>
        <v>28.360880000000002</v>
      </c>
      <c r="H195" s="72">
        <v>1.26</v>
      </c>
      <c r="I195" s="74" t="s">
        <v>49</v>
      </c>
      <c r="J195" s="77">
        <f>H195*1000000</f>
        <v>1260000</v>
      </c>
      <c r="K195" s="72">
        <v>45.05</v>
      </c>
      <c r="L195" s="74" t="s">
        <v>12</v>
      </c>
      <c r="M195" s="77">
        <f t="shared" si="18"/>
        <v>45050</v>
      </c>
      <c r="N195" s="72">
        <v>3.69</v>
      </c>
      <c r="O195" s="74" t="s">
        <v>12</v>
      </c>
      <c r="P195" s="77">
        <f t="shared" si="22"/>
        <v>3690</v>
      </c>
    </row>
    <row r="196" spans="2:16">
      <c r="B196" s="108">
        <v>7</v>
      </c>
      <c r="C196" s="109" t="s">
        <v>46</v>
      </c>
      <c r="D196" s="70">
        <f t="shared" si="21"/>
        <v>54.263565891472865</v>
      </c>
      <c r="E196" s="110">
        <v>26.99</v>
      </c>
      <c r="F196" s="111">
        <v>1.018E-2</v>
      </c>
      <c r="G196" s="107">
        <f t="shared" si="13"/>
        <v>27.000179999999997</v>
      </c>
      <c r="H196" s="72">
        <v>1.41</v>
      </c>
      <c r="I196" s="74" t="s">
        <v>49</v>
      </c>
      <c r="J196" s="77">
        <f t="shared" ref="J196:J228" si="24">H196*1000000</f>
        <v>1410000</v>
      </c>
      <c r="K196" s="72">
        <v>49.8</v>
      </c>
      <c r="L196" s="74" t="s">
        <v>12</v>
      </c>
      <c r="M196" s="77">
        <f t="shared" si="18"/>
        <v>49800</v>
      </c>
      <c r="N196" s="72">
        <v>4.03</v>
      </c>
      <c r="O196" s="74" t="s">
        <v>12</v>
      </c>
      <c r="P196" s="77">
        <f t="shared" si="22"/>
        <v>4030.0000000000005</v>
      </c>
    </row>
    <row r="197" spans="2:16">
      <c r="B197" s="108">
        <v>8</v>
      </c>
      <c r="C197" s="109" t="s">
        <v>46</v>
      </c>
      <c r="D197" s="70">
        <f t="shared" si="21"/>
        <v>62.015503875968989</v>
      </c>
      <c r="E197" s="110">
        <v>24.68</v>
      </c>
      <c r="F197" s="111">
        <v>9.0320000000000001E-3</v>
      </c>
      <c r="G197" s="107">
        <f t="shared" si="13"/>
        <v>24.689032000000001</v>
      </c>
      <c r="H197" s="72">
        <v>1.73</v>
      </c>
      <c r="I197" s="74" t="s">
        <v>49</v>
      </c>
      <c r="J197" s="77">
        <f t="shared" si="24"/>
        <v>1730000</v>
      </c>
      <c r="K197" s="72">
        <v>67.459999999999994</v>
      </c>
      <c r="L197" s="74" t="s">
        <v>12</v>
      </c>
      <c r="M197" s="77">
        <f t="shared" si="18"/>
        <v>67460</v>
      </c>
      <c r="N197" s="72">
        <v>4.75</v>
      </c>
      <c r="O197" s="74" t="s">
        <v>12</v>
      </c>
      <c r="P197" s="77">
        <f t="shared" si="22"/>
        <v>4750</v>
      </c>
    </row>
    <row r="198" spans="2:16">
      <c r="B198" s="108">
        <v>9</v>
      </c>
      <c r="C198" s="109" t="s">
        <v>46</v>
      </c>
      <c r="D198" s="70">
        <f t="shared" si="21"/>
        <v>69.767441860465112</v>
      </c>
      <c r="E198" s="110">
        <v>22.8</v>
      </c>
      <c r="F198" s="111">
        <v>8.1259999999999995E-3</v>
      </c>
      <c r="G198" s="107">
        <f t="shared" si="13"/>
        <v>22.808126000000001</v>
      </c>
      <c r="H198" s="72">
        <v>2.08</v>
      </c>
      <c r="I198" s="74" t="s">
        <v>49</v>
      </c>
      <c r="J198" s="77">
        <f t="shared" si="24"/>
        <v>2080000</v>
      </c>
      <c r="K198" s="72">
        <v>83.69</v>
      </c>
      <c r="L198" s="74" t="s">
        <v>12</v>
      </c>
      <c r="M198" s="77">
        <f t="shared" si="18"/>
        <v>83690</v>
      </c>
      <c r="N198" s="72">
        <v>5.52</v>
      </c>
      <c r="O198" s="74" t="s">
        <v>12</v>
      </c>
      <c r="P198" s="77">
        <f t="shared" si="22"/>
        <v>5520</v>
      </c>
    </row>
    <row r="199" spans="2:16">
      <c r="B199" s="108">
        <v>10</v>
      </c>
      <c r="C199" s="109" t="s">
        <v>46</v>
      </c>
      <c r="D199" s="70">
        <f t="shared" si="21"/>
        <v>77.519379844961236</v>
      </c>
      <c r="E199" s="110">
        <v>21.23</v>
      </c>
      <c r="F199" s="111">
        <v>7.391E-3</v>
      </c>
      <c r="G199" s="107">
        <f t="shared" si="13"/>
        <v>21.237390999999999</v>
      </c>
      <c r="H199" s="72">
        <v>2.46</v>
      </c>
      <c r="I199" s="74" t="s">
        <v>49</v>
      </c>
      <c r="J199" s="77">
        <f t="shared" si="24"/>
        <v>2460000</v>
      </c>
      <c r="K199" s="72">
        <v>99.27</v>
      </c>
      <c r="L199" s="74" t="s">
        <v>12</v>
      </c>
      <c r="M199" s="77">
        <f t="shared" si="18"/>
        <v>99270</v>
      </c>
      <c r="N199" s="72">
        <v>6.36</v>
      </c>
      <c r="O199" s="74" t="s">
        <v>12</v>
      </c>
      <c r="P199" s="77">
        <f t="shared" si="22"/>
        <v>6360</v>
      </c>
    </row>
    <row r="200" spans="2:16">
      <c r="B200" s="108">
        <v>11</v>
      </c>
      <c r="C200" s="109" t="s">
        <v>46</v>
      </c>
      <c r="D200" s="70">
        <f t="shared" si="21"/>
        <v>85.271317829457359</v>
      </c>
      <c r="E200" s="110">
        <v>19.899999999999999</v>
      </c>
      <c r="F200" s="111">
        <v>6.783E-3</v>
      </c>
      <c r="G200" s="107">
        <f t="shared" si="13"/>
        <v>19.906782999999997</v>
      </c>
      <c r="H200" s="72">
        <v>2.86</v>
      </c>
      <c r="I200" s="74" t="s">
        <v>49</v>
      </c>
      <c r="J200" s="77">
        <f t="shared" si="24"/>
        <v>2860000</v>
      </c>
      <c r="K200" s="72">
        <v>114.54</v>
      </c>
      <c r="L200" s="74" t="s">
        <v>12</v>
      </c>
      <c r="M200" s="77">
        <f t="shared" si="18"/>
        <v>114540</v>
      </c>
      <c r="N200" s="72">
        <v>7.24</v>
      </c>
      <c r="O200" s="74" t="s">
        <v>12</v>
      </c>
      <c r="P200" s="77">
        <f t="shared" si="22"/>
        <v>7240</v>
      </c>
    </row>
    <row r="201" spans="2:16">
      <c r="B201" s="108">
        <v>12</v>
      </c>
      <c r="C201" s="109" t="s">
        <v>46</v>
      </c>
      <c r="D201" s="70">
        <f t="shared" si="21"/>
        <v>93.023255813953483</v>
      </c>
      <c r="E201" s="110">
        <v>18.77</v>
      </c>
      <c r="F201" s="111">
        <v>6.2719999999999998E-3</v>
      </c>
      <c r="G201" s="107">
        <f t="shared" si="13"/>
        <v>18.776271999999999</v>
      </c>
      <c r="H201" s="72">
        <v>3.29</v>
      </c>
      <c r="I201" s="74" t="s">
        <v>49</v>
      </c>
      <c r="J201" s="77">
        <f t="shared" si="24"/>
        <v>3290000</v>
      </c>
      <c r="K201" s="72">
        <v>129.66</v>
      </c>
      <c r="L201" s="74" t="s">
        <v>12</v>
      </c>
      <c r="M201" s="77">
        <f t="shared" si="18"/>
        <v>129660</v>
      </c>
      <c r="N201" s="72">
        <v>8.18</v>
      </c>
      <c r="O201" s="74" t="s">
        <v>12</v>
      </c>
      <c r="P201" s="77">
        <f t="shared" si="22"/>
        <v>8180</v>
      </c>
    </row>
    <row r="202" spans="2:16">
      <c r="B202" s="108">
        <v>13</v>
      </c>
      <c r="C202" s="109" t="s">
        <v>46</v>
      </c>
      <c r="D202" s="70">
        <f t="shared" si="21"/>
        <v>100.77519379844961</v>
      </c>
      <c r="E202" s="110">
        <v>17.78</v>
      </c>
      <c r="F202" s="111">
        <v>5.8349999999999999E-3</v>
      </c>
      <c r="G202" s="107">
        <f t="shared" si="13"/>
        <v>17.785835000000002</v>
      </c>
      <c r="H202" s="72">
        <v>3.74</v>
      </c>
      <c r="I202" s="74" t="s">
        <v>49</v>
      </c>
      <c r="J202" s="77">
        <f t="shared" si="24"/>
        <v>3740000</v>
      </c>
      <c r="K202" s="72">
        <v>144.72</v>
      </c>
      <c r="L202" s="74" t="s">
        <v>12</v>
      </c>
      <c r="M202" s="77">
        <f t="shared" si="18"/>
        <v>144720</v>
      </c>
      <c r="N202" s="72">
        <v>9.16</v>
      </c>
      <c r="O202" s="74" t="s">
        <v>12</v>
      </c>
      <c r="P202" s="77">
        <f t="shared" si="22"/>
        <v>9160</v>
      </c>
    </row>
    <row r="203" spans="2:16">
      <c r="B203" s="108">
        <v>14</v>
      </c>
      <c r="C203" s="109" t="s">
        <v>46</v>
      </c>
      <c r="D203" s="70">
        <f t="shared" si="21"/>
        <v>108.52713178294573</v>
      </c>
      <c r="E203" s="110">
        <v>16.920000000000002</v>
      </c>
      <c r="F203" s="111">
        <v>5.457E-3</v>
      </c>
      <c r="G203" s="107">
        <f t="shared" si="13"/>
        <v>16.925457000000002</v>
      </c>
      <c r="H203" s="72">
        <v>4.22</v>
      </c>
      <c r="I203" s="74" t="s">
        <v>49</v>
      </c>
      <c r="J203" s="77">
        <f t="shared" si="24"/>
        <v>4220000</v>
      </c>
      <c r="K203" s="72">
        <v>159.78</v>
      </c>
      <c r="L203" s="74" t="s">
        <v>12</v>
      </c>
      <c r="M203" s="77">
        <f t="shared" si="18"/>
        <v>159780</v>
      </c>
      <c r="N203" s="72">
        <v>10.19</v>
      </c>
      <c r="O203" s="74" t="s">
        <v>12</v>
      </c>
      <c r="P203" s="77">
        <f t="shared" si="22"/>
        <v>10190</v>
      </c>
    </row>
    <row r="204" spans="2:16">
      <c r="B204" s="108">
        <v>15</v>
      </c>
      <c r="C204" s="109" t="s">
        <v>46</v>
      </c>
      <c r="D204" s="70">
        <f t="shared" si="21"/>
        <v>116.27906976744185</v>
      </c>
      <c r="E204" s="110">
        <v>16.16</v>
      </c>
      <c r="F204" s="111">
        <v>5.1269999999999996E-3</v>
      </c>
      <c r="G204" s="107">
        <f t="shared" si="13"/>
        <v>16.165127000000002</v>
      </c>
      <c r="H204" s="72">
        <v>4.72</v>
      </c>
      <c r="I204" s="74" t="s">
        <v>49</v>
      </c>
      <c r="J204" s="77">
        <f t="shared" si="24"/>
        <v>4720000</v>
      </c>
      <c r="K204" s="72">
        <v>174.85</v>
      </c>
      <c r="L204" s="74" t="s">
        <v>12</v>
      </c>
      <c r="M204" s="77">
        <f t="shared" si="18"/>
        <v>174850</v>
      </c>
      <c r="N204" s="72">
        <v>11.26</v>
      </c>
      <c r="O204" s="74" t="s">
        <v>12</v>
      </c>
      <c r="P204" s="77">
        <f t="shared" si="22"/>
        <v>11260</v>
      </c>
    </row>
    <row r="205" spans="2:16">
      <c r="B205" s="108">
        <v>16</v>
      </c>
      <c r="C205" s="109" t="s">
        <v>46</v>
      </c>
      <c r="D205" s="70">
        <f t="shared" si="21"/>
        <v>124.03100775193798</v>
      </c>
      <c r="E205" s="110">
        <v>15.48</v>
      </c>
      <c r="F205" s="111">
        <v>4.8370000000000002E-3</v>
      </c>
      <c r="G205" s="107">
        <f t="shared" si="13"/>
        <v>15.484837000000001</v>
      </c>
      <c r="H205" s="72">
        <v>5.25</v>
      </c>
      <c r="I205" s="74" t="s">
        <v>49</v>
      </c>
      <c r="J205" s="77">
        <f t="shared" si="24"/>
        <v>5250000</v>
      </c>
      <c r="K205" s="72">
        <v>189.96</v>
      </c>
      <c r="L205" s="74" t="s">
        <v>12</v>
      </c>
      <c r="M205" s="77">
        <f t="shared" si="18"/>
        <v>189960</v>
      </c>
      <c r="N205" s="72">
        <v>12.38</v>
      </c>
      <c r="O205" s="74" t="s">
        <v>12</v>
      </c>
      <c r="P205" s="77">
        <f t="shared" si="22"/>
        <v>12380</v>
      </c>
    </row>
    <row r="206" spans="2:16">
      <c r="B206" s="108">
        <v>17</v>
      </c>
      <c r="C206" s="109" t="s">
        <v>46</v>
      </c>
      <c r="D206" s="70">
        <f t="shared" si="21"/>
        <v>131.7829457364341</v>
      </c>
      <c r="E206" s="110">
        <v>14.88</v>
      </c>
      <c r="F206" s="111">
        <v>4.5779999999999996E-3</v>
      </c>
      <c r="G206" s="107">
        <f t="shared" si="13"/>
        <v>14.884578000000001</v>
      </c>
      <c r="H206" s="72">
        <v>5.8</v>
      </c>
      <c r="I206" s="74" t="s">
        <v>49</v>
      </c>
      <c r="J206" s="77">
        <f t="shared" si="24"/>
        <v>5800000</v>
      </c>
      <c r="K206" s="72">
        <v>205.11</v>
      </c>
      <c r="L206" s="74" t="s">
        <v>12</v>
      </c>
      <c r="M206" s="77">
        <f t="shared" si="18"/>
        <v>205110</v>
      </c>
      <c r="N206" s="72">
        <v>13.53</v>
      </c>
      <c r="O206" s="74" t="s">
        <v>12</v>
      </c>
      <c r="P206" s="77">
        <f t="shared" si="22"/>
        <v>13530</v>
      </c>
    </row>
    <row r="207" spans="2:16">
      <c r="B207" s="108">
        <v>18</v>
      </c>
      <c r="C207" s="109" t="s">
        <v>46</v>
      </c>
      <c r="D207" s="70">
        <f t="shared" si="21"/>
        <v>139.53488372093022</v>
      </c>
      <c r="E207" s="110">
        <v>14.34</v>
      </c>
      <c r="F207" s="111">
        <v>4.3480000000000003E-3</v>
      </c>
      <c r="G207" s="107">
        <f t="shared" si="13"/>
        <v>14.344348</v>
      </c>
      <c r="H207" s="72">
        <v>6.36</v>
      </c>
      <c r="I207" s="74" t="s">
        <v>49</v>
      </c>
      <c r="J207" s="77">
        <f t="shared" si="24"/>
        <v>6360000</v>
      </c>
      <c r="K207" s="72">
        <v>220.3</v>
      </c>
      <c r="L207" s="74" t="s">
        <v>12</v>
      </c>
      <c r="M207" s="77">
        <f t="shared" si="18"/>
        <v>220300</v>
      </c>
      <c r="N207" s="72">
        <v>14.72</v>
      </c>
      <c r="O207" s="74" t="s">
        <v>12</v>
      </c>
      <c r="P207" s="77">
        <f t="shared" si="22"/>
        <v>14720</v>
      </c>
    </row>
    <row r="208" spans="2:16">
      <c r="B208" s="108">
        <v>20</v>
      </c>
      <c r="C208" s="109" t="s">
        <v>46</v>
      </c>
      <c r="D208" s="70">
        <f t="shared" si="21"/>
        <v>155.03875968992247</v>
      </c>
      <c r="E208" s="110">
        <v>13.4</v>
      </c>
      <c r="F208" s="111">
        <v>3.9519999999999998E-3</v>
      </c>
      <c r="G208" s="107">
        <f t="shared" si="13"/>
        <v>13.403952</v>
      </c>
      <c r="H208" s="72">
        <v>7.56</v>
      </c>
      <c r="I208" s="74" t="s">
        <v>49</v>
      </c>
      <c r="J208" s="77">
        <f t="shared" si="24"/>
        <v>7560000</v>
      </c>
      <c r="K208" s="72">
        <v>277.95999999999998</v>
      </c>
      <c r="L208" s="74" t="s">
        <v>12</v>
      </c>
      <c r="M208" s="77">
        <f t="shared" si="18"/>
        <v>277960</v>
      </c>
      <c r="N208" s="72">
        <v>17.22</v>
      </c>
      <c r="O208" s="74" t="s">
        <v>12</v>
      </c>
      <c r="P208" s="77">
        <f t="shared" si="22"/>
        <v>17220</v>
      </c>
    </row>
    <row r="209" spans="2:16">
      <c r="B209" s="108">
        <v>22.5</v>
      </c>
      <c r="C209" s="109" t="s">
        <v>46</v>
      </c>
      <c r="D209" s="70">
        <f t="shared" si="21"/>
        <v>174.41860465116278</v>
      </c>
      <c r="E209" s="110">
        <v>12.43</v>
      </c>
      <c r="F209" s="111">
        <v>3.5509999999999999E-3</v>
      </c>
      <c r="G209" s="107">
        <f t="shared" si="13"/>
        <v>12.433551</v>
      </c>
      <c r="H209" s="72">
        <v>9.17</v>
      </c>
      <c r="I209" s="74" t="s">
        <v>49</v>
      </c>
      <c r="J209" s="77">
        <f t="shared" si="24"/>
        <v>9170000</v>
      </c>
      <c r="K209" s="72">
        <v>359.24</v>
      </c>
      <c r="L209" s="74" t="s">
        <v>12</v>
      </c>
      <c r="M209" s="77">
        <f t="shared" si="18"/>
        <v>359240</v>
      </c>
      <c r="N209" s="72">
        <v>20.52</v>
      </c>
      <c r="O209" s="74" t="s">
        <v>12</v>
      </c>
      <c r="P209" s="77">
        <f t="shared" si="22"/>
        <v>20520</v>
      </c>
    </row>
    <row r="210" spans="2:16">
      <c r="B210" s="108">
        <v>25</v>
      </c>
      <c r="C210" s="109" t="s">
        <v>46</v>
      </c>
      <c r="D210" s="70">
        <f t="shared" si="21"/>
        <v>193.79844961240309</v>
      </c>
      <c r="E210" s="110">
        <v>11.63</v>
      </c>
      <c r="F210" s="111">
        <v>3.2269999999999998E-3</v>
      </c>
      <c r="G210" s="107">
        <f t="shared" si="13"/>
        <v>11.633227000000002</v>
      </c>
      <c r="H210" s="72">
        <v>10.9</v>
      </c>
      <c r="I210" s="74" t="s">
        <v>49</v>
      </c>
      <c r="J210" s="77">
        <f t="shared" si="24"/>
        <v>10900000</v>
      </c>
      <c r="K210" s="72">
        <v>434.37</v>
      </c>
      <c r="L210" s="74" t="s">
        <v>12</v>
      </c>
      <c r="M210" s="77">
        <f t="shared" si="18"/>
        <v>434370</v>
      </c>
      <c r="N210" s="72">
        <v>24.03</v>
      </c>
      <c r="O210" s="74" t="s">
        <v>12</v>
      </c>
      <c r="P210" s="77">
        <f t="shared" si="22"/>
        <v>24030</v>
      </c>
    </row>
    <row r="211" spans="2:16">
      <c r="B211" s="108">
        <v>27.5</v>
      </c>
      <c r="C211" s="109" t="s">
        <v>46</v>
      </c>
      <c r="D211" s="70">
        <f t="shared" si="21"/>
        <v>213.1782945736434</v>
      </c>
      <c r="E211" s="110">
        <v>10.98</v>
      </c>
      <c r="F211" s="111">
        <v>2.9589999999999998E-3</v>
      </c>
      <c r="G211" s="107">
        <f t="shared" si="13"/>
        <v>10.982959000000001</v>
      </c>
      <c r="H211" s="72">
        <v>12.73</v>
      </c>
      <c r="I211" s="74" t="s">
        <v>49</v>
      </c>
      <c r="J211" s="77">
        <f t="shared" si="24"/>
        <v>12730000</v>
      </c>
      <c r="K211" s="72">
        <v>506.12</v>
      </c>
      <c r="L211" s="74" t="s">
        <v>12</v>
      </c>
      <c r="M211" s="77">
        <f t="shared" si="18"/>
        <v>506120</v>
      </c>
      <c r="N211" s="72">
        <v>27.71</v>
      </c>
      <c r="O211" s="74" t="s">
        <v>12</v>
      </c>
      <c r="P211" s="77">
        <f t="shared" si="22"/>
        <v>27710</v>
      </c>
    </row>
    <row r="212" spans="2:16">
      <c r="B212" s="108">
        <v>30</v>
      </c>
      <c r="C212" s="109" t="s">
        <v>46</v>
      </c>
      <c r="D212" s="70">
        <f t="shared" si="21"/>
        <v>232.55813953488371</v>
      </c>
      <c r="E212" s="110">
        <v>10.43</v>
      </c>
      <c r="F212" s="111">
        <v>2.7339999999999999E-3</v>
      </c>
      <c r="G212" s="107">
        <f t="shared" si="13"/>
        <v>10.432734</v>
      </c>
      <c r="H212" s="72">
        <v>14.67</v>
      </c>
      <c r="I212" s="74" t="s">
        <v>49</v>
      </c>
      <c r="J212" s="77">
        <f t="shared" si="24"/>
        <v>14670000</v>
      </c>
      <c r="K212" s="72">
        <v>575.73</v>
      </c>
      <c r="L212" s="74" t="s">
        <v>12</v>
      </c>
      <c r="M212" s="77">
        <f t="shared" si="18"/>
        <v>575730</v>
      </c>
      <c r="N212" s="72">
        <v>31.55</v>
      </c>
      <c r="O212" s="74" t="s">
        <v>12</v>
      </c>
      <c r="P212" s="77">
        <f t="shared" si="22"/>
        <v>31550</v>
      </c>
    </row>
    <row r="213" spans="2:16">
      <c r="B213" s="108">
        <v>32.5</v>
      </c>
      <c r="C213" s="109" t="s">
        <v>46</v>
      </c>
      <c r="D213" s="70">
        <f t="shared" si="21"/>
        <v>251.93798449612405</v>
      </c>
      <c r="E213" s="110">
        <v>9.9529999999999994</v>
      </c>
      <c r="F213" s="111">
        <v>2.542E-3</v>
      </c>
      <c r="G213" s="107">
        <f t="shared" ref="G213:G228" si="25">E213+F213</f>
        <v>9.9555419999999994</v>
      </c>
      <c r="H213" s="72">
        <v>16.71</v>
      </c>
      <c r="I213" s="74" t="s">
        <v>49</v>
      </c>
      <c r="J213" s="77">
        <f t="shared" si="24"/>
        <v>16710000</v>
      </c>
      <c r="K213" s="72">
        <v>643.83000000000004</v>
      </c>
      <c r="L213" s="74" t="s">
        <v>12</v>
      </c>
      <c r="M213" s="77">
        <f t="shared" si="18"/>
        <v>643830</v>
      </c>
      <c r="N213" s="72">
        <v>35.54</v>
      </c>
      <c r="O213" s="74" t="s">
        <v>12</v>
      </c>
      <c r="P213" s="77">
        <f t="shared" si="22"/>
        <v>35540</v>
      </c>
    </row>
    <row r="214" spans="2:16">
      <c r="B214" s="108">
        <v>35</v>
      </c>
      <c r="C214" s="109" t="s">
        <v>46</v>
      </c>
      <c r="D214" s="70">
        <f t="shared" si="21"/>
        <v>271.31782945736433</v>
      </c>
      <c r="E214" s="110">
        <v>9.5459999999999994</v>
      </c>
      <c r="F214" s="111">
        <v>2.3760000000000001E-3</v>
      </c>
      <c r="G214" s="107">
        <f t="shared" si="25"/>
        <v>9.5483759999999993</v>
      </c>
      <c r="H214" s="72">
        <v>18.84</v>
      </c>
      <c r="I214" s="74" t="s">
        <v>49</v>
      </c>
      <c r="J214" s="77">
        <f t="shared" si="24"/>
        <v>18840000</v>
      </c>
      <c r="K214" s="72">
        <v>710.79</v>
      </c>
      <c r="L214" s="74" t="s">
        <v>12</v>
      </c>
      <c r="M214" s="77">
        <f t="shared" si="18"/>
        <v>710790</v>
      </c>
      <c r="N214" s="72">
        <v>39.659999999999997</v>
      </c>
      <c r="O214" s="74" t="s">
        <v>12</v>
      </c>
      <c r="P214" s="77">
        <f t="shared" si="22"/>
        <v>39660</v>
      </c>
    </row>
    <row r="215" spans="2:16">
      <c r="B215" s="108">
        <v>37.5</v>
      </c>
      <c r="C215" s="109" t="s">
        <v>46</v>
      </c>
      <c r="D215" s="70">
        <f t="shared" si="21"/>
        <v>290.69767441860466</v>
      </c>
      <c r="E215" s="110">
        <v>9.1910000000000007</v>
      </c>
      <c r="F215" s="111">
        <v>2.2309999999999999E-3</v>
      </c>
      <c r="G215" s="107">
        <f t="shared" si="25"/>
        <v>9.1932310000000008</v>
      </c>
      <c r="H215" s="72">
        <v>21.05</v>
      </c>
      <c r="I215" s="74" t="s">
        <v>49</v>
      </c>
      <c r="J215" s="77">
        <f t="shared" si="24"/>
        <v>21050000</v>
      </c>
      <c r="K215" s="72">
        <v>776.81</v>
      </c>
      <c r="L215" s="74" t="s">
        <v>12</v>
      </c>
      <c r="M215" s="77">
        <f t="shared" si="18"/>
        <v>776810</v>
      </c>
      <c r="N215" s="72">
        <v>43.9</v>
      </c>
      <c r="O215" s="74" t="s">
        <v>12</v>
      </c>
      <c r="P215" s="77">
        <f t="shared" si="22"/>
        <v>43900</v>
      </c>
    </row>
    <row r="216" spans="2:16">
      <c r="B216" s="108">
        <v>40</v>
      </c>
      <c r="C216" s="109" t="s">
        <v>46</v>
      </c>
      <c r="D216" s="70">
        <f t="shared" si="21"/>
        <v>310.07751937984494</v>
      </c>
      <c r="E216" s="110">
        <v>8.8800000000000008</v>
      </c>
      <c r="F216" s="111">
        <v>2.104E-3</v>
      </c>
      <c r="G216" s="107">
        <f t="shared" si="25"/>
        <v>8.882104</v>
      </c>
      <c r="H216" s="72">
        <v>23.35</v>
      </c>
      <c r="I216" s="74" t="s">
        <v>49</v>
      </c>
      <c r="J216" s="77">
        <f t="shared" si="24"/>
        <v>23350000</v>
      </c>
      <c r="K216" s="72">
        <v>842.03</v>
      </c>
      <c r="L216" s="74" t="s">
        <v>12</v>
      </c>
      <c r="M216" s="77">
        <f t="shared" si="18"/>
        <v>842030</v>
      </c>
      <c r="N216" s="72">
        <v>48.26</v>
      </c>
      <c r="O216" s="74" t="s">
        <v>12</v>
      </c>
      <c r="P216" s="77">
        <f t="shared" si="22"/>
        <v>48260</v>
      </c>
    </row>
    <row r="217" spans="2:16">
      <c r="B217" s="108">
        <v>45</v>
      </c>
      <c r="C217" s="109" t="s">
        <v>46</v>
      </c>
      <c r="D217" s="70">
        <f t="shared" si="21"/>
        <v>348.83720930232556</v>
      </c>
      <c r="E217" s="110">
        <v>8.359</v>
      </c>
      <c r="F217" s="111">
        <v>1.8890000000000001E-3</v>
      </c>
      <c r="G217" s="107">
        <f t="shared" si="25"/>
        <v>8.3608890000000002</v>
      </c>
      <c r="H217" s="72">
        <v>28.17</v>
      </c>
      <c r="I217" s="74" t="s">
        <v>49</v>
      </c>
      <c r="J217" s="77">
        <f t="shared" si="24"/>
        <v>28170000</v>
      </c>
      <c r="K217" s="72">
        <v>1.08</v>
      </c>
      <c r="L217" s="73" t="s">
        <v>49</v>
      </c>
      <c r="M217" s="77">
        <f t="shared" ref="M217" si="26">K217*1000000</f>
        <v>1080000</v>
      </c>
      <c r="N217" s="72">
        <v>57.26</v>
      </c>
      <c r="O217" s="74" t="s">
        <v>12</v>
      </c>
      <c r="P217" s="77">
        <f t="shared" si="22"/>
        <v>57260</v>
      </c>
    </row>
    <row r="218" spans="2:16">
      <c r="B218" s="108">
        <v>50</v>
      </c>
      <c r="C218" s="109" t="s">
        <v>46</v>
      </c>
      <c r="D218" s="70">
        <f t="shared" si="21"/>
        <v>387.59689922480618</v>
      </c>
      <c r="E218" s="110">
        <v>7.9420000000000002</v>
      </c>
      <c r="F218" s="111">
        <v>1.7160000000000001E-3</v>
      </c>
      <c r="G218" s="107">
        <f t="shared" si="25"/>
        <v>7.9437160000000002</v>
      </c>
      <c r="H218" s="72">
        <v>33.26</v>
      </c>
      <c r="I218" s="74" t="s">
        <v>49</v>
      </c>
      <c r="J218" s="77">
        <f t="shared" si="24"/>
        <v>33259999.999999996</v>
      </c>
      <c r="K218" s="72">
        <v>1.3</v>
      </c>
      <c r="L218" s="74" t="s">
        <v>49</v>
      </c>
      <c r="M218" s="77">
        <f>K218*1000000</f>
        <v>1300000</v>
      </c>
      <c r="N218" s="72">
        <v>66.599999999999994</v>
      </c>
      <c r="O218" s="74" t="s">
        <v>12</v>
      </c>
      <c r="P218" s="77">
        <f t="shared" si="22"/>
        <v>66600</v>
      </c>
    </row>
    <row r="219" spans="2:16">
      <c r="B219" s="108">
        <v>55</v>
      </c>
      <c r="C219" s="109" t="s">
        <v>46</v>
      </c>
      <c r="D219" s="70">
        <f t="shared" si="21"/>
        <v>426.3565891472868</v>
      </c>
      <c r="E219" s="110">
        <v>7.601</v>
      </c>
      <c r="F219" s="111">
        <v>1.573E-3</v>
      </c>
      <c r="G219" s="107">
        <f t="shared" si="25"/>
        <v>7.6025729999999996</v>
      </c>
      <c r="H219" s="72">
        <v>38.61</v>
      </c>
      <c r="I219" s="74" t="s">
        <v>49</v>
      </c>
      <c r="J219" s="77">
        <f t="shared" si="24"/>
        <v>38610000</v>
      </c>
      <c r="K219" s="72">
        <v>1.5</v>
      </c>
      <c r="L219" s="74" t="s">
        <v>49</v>
      </c>
      <c r="M219" s="77">
        <f t="shared" ref="M219:M228" si="27">K219*1000000</f>
        <v>1500000</v>
      </c>
      <c r="N219" s="72">
        <v>76.209999999999994</v>
      </c>
      <c r="O219" s="74" t="s">
        <v>12</v>
      </c>
      <c r="P219" s="77">
        <f t="shared" si="22"/>
        <v>76210</v>
      </c>
    </row>
    <row r="220" spans="2:16">
      <c r="B220" s="108">
        <v>60</v>
      </c>
      <c r="C220" s="109" t="s">
        <v>46</v>
      </c>
      <c r="D220" s="70">
        <f t="shared" si="21"/>
        <v>465.11627906976742</v>
      </c>
      <c r="E220" s="110">
        <v>7.319</v>
      </c>
      <c r="F220" s="111">
        <v>1.4519999999999999E-3</v>
      </c>
      <c r="G220" s="107">
        <f t="shared" si="25"/>
        <v>7.3204519999999995</v>
      </c>
      <c r="H220" s="72">
        <v>44.17</v>
      </c>
      <c r="I220" s="74" t="s">
        <v>49</v>
      </c>
      <c r="J220" s="77">
        <f t="shared" si="24"/>
        <v>44170000</v>
      </c>
      <c r="K220" s="72">
        <v>1.7</v>
      </c>
      <c r="L220" s="74" t="s">
        <v>49</v>
      </c>
      <c r="M220" s="77">
        <f t="shared" si="27"/>
        <v>1700000</v>
      </c>
      <c r="N220" s="72">
        <v>86.04</v>
      </c>
      <c r="O220" s="74" t="s">
        <v>12</v>
      </c>
      <c r="P220" s="77">
        <f t="shared" si="22"/>
        <v>86040</v>
      </c>
    </row>
    <row r="221" spans="2:16">
      <c r="B221" s="108">
        <v>65</v>
      </c>
      <c r="C221" s="109" t="s">
        <v>46</v>
      </c>
      <c r="D221" s="70">
        <f t="shared" si="21"/>
        <v>503.87596899224809</v>
      </c>
      <c r="E221" s="110">
        <v>7.0810000000000004</v>
      </c>
      <c r="F221" s="111">
        <v>1.3500000000000001E-3</v>
      </c>
      <c r="G221" s="107">
        <f t="shared" si="25"/>
        <v>7.0823500000000008</v>
      </c>
      <c r="H221" s="72">
        <v>49.94</v>
      </c>
      <c r="I221" s="74" t="s">
        <v>49</v>
      </c>
      <c r="J221" s="77">
        <f t="shared" si="24"/>
        <v>49940000</v>
      </c>
      <c r="K221" s="72">
        <v>1.88</v>
      </c>
      <c r="L221" s="74" t="s">
        <v>49</v>
      </c>
      <c r="M221" s="77">
        <f t="shared" si="27"/>
        <v>1880000</v>
      </c>
      <c r="N221" s="72">
        <v>96.05</v>
      </c>
      <c r="O221" s="74" t="s">
        <v>12</v>
      </c>
      <c r="P221" s="77">
        <f t="shared" si="22"/>
        <v>96050</v>
      </c>
    </row>
    <row r="222" spans="2:16">
      <c r="B222" s="108">
        <v>70</v>
      </c>
      <c r="C222" s="109" t="s">
        <v>46</v>
      </c>
      <c r="D222" s="70">
        <f t="shared" si="21"/>
        <v>542.63565891472865</v>
      </c>
      <c r="E222" s="110">
        <v>6.8789999999999996</v>
      </c>
      <c r="F222" s="111">
        <v>1.261E-3</v>
      </c>
      <c r="G222" s="107">
        <f t="shared" si="25"/>
        <v>6.880261</v>
      </c>
      <c r="H222" s="72">
        <v>55.88</v>
      </c>
      <c r="I222" s="74" t="s">
        <v>49</v>
      </c>
      <c r="J222" s="77">
        <f t="shared" si="24"/>
        <v>55880000</v>
      </c>
      <c r="K222" s="72">
        <v>2.06</v>
      </c>
      <c r="L222" s="74" t="s">
        <v>49</v>
      </c>
      <c r="M222" s="77">
        <f t="shared" si="27"/>
        <v>2060000</v>
      </c>
      <c r="N222" s="72">
        <v>106.21</v>
      </c>
      <c r="O222" s="74" t="s">
        <v>12</v>
      </c>
      <c r="P222" s="77">
        <f t="shared" si="22"/>
        <v>106210</v>
      </c>
    </row>
    <row r="223" spans="2:16">
      <c r="B223" s="108">
        <v>80</v>
      </c>
      <c r="C223" s="109" t="s">
        <v>46</v>
      </c>
      <c r="D223" s="70">
        <f t="shared" si="21"/>
        <v>620.15503875968989</v>
      </c>
      <c r="E223" s="110">
        <v>6.5570000000000004</v>
      </c>
      <c r="F223" s="111">
        <v>1.116E-3</v>
      </c>
      <c r="G223" s="107">
        <f t="shared" si="25"/>
        <v>6.5581160000000001</v>
      </c>
      <c r="H223" s="72">
        <v>68.239999999999995</v>
      </c>
      <c r="I223" s="74" t="s">
        <v>49</v>
      </c>
      <c r="J223" s="77">
        <f t="shared" si="24"/>
        <v>68240000</v>
      </c>
      <c r="K223" s="72">
        <v>2.7</v>
      </c>
      <c r="L223" s="74" t="s">
        <v>49</v>
      </c>
      <c r="M223" s="77">
        <f t="shared" si="27"/>
        <v>2700000</v>
      </c>
      <c r="N223" s="72">
        <v>126.82</v>
      </c>
      <c r="O223" s="74" t="s">
        <v>12</v>
      </c>
      <c r="P223" s="77">
        <f t="shared" si="22"/>
        <v>126820</v>
      </c>
    </row>
    <row r="224" spans="2:16">
      <c r="B224" s="108">
        <v>90</v>
      </c>
      <c r="C224" s="109" t="s">
        <v>46</v>
      </c>
      <c r="D224" s="70">
        <f t="shared" si="21"/>
        <v>697.67441860465112</v>
      </c>
      <c r="E224" s="110">
        <v>6.3129999999999997</v>
      </c>
      <c r="F224" s="111">
        <v>1.0009999999999999E-3</v>
      </c>
      <c r="G224" s="107">
        <f t="shared" si="25"/>
        <v>6.3140009999999993</v>
      </c>
      <c r="H224" s="72">
        <v>81.14</v>
      </c>
      <c r="I224" s="74" t="s">
        <v>49</v>
      </c>
      <c r="J224" s="77">
        <f t="shared" si="24"/>
        <v>81140000</v>
      </c>
      <c r="K224" s="72">
        <v>3.26</v>
      </c>
      <c r="L224" s="74" t="s">
        <v>49</v>
      </c>
      <c r="M224" s="77">
        <f t="shared" si="27"/>
        <v>3260000</v>
      </c>
      <c r="N224" s="72">
        <v>147.66999999999999</v>
      </c>
      <c r="O224" s="74" t="s">
        <v>12</v>
      </c>
      <c r="P224" s="77">
        <f t="shared" si="22"/>
        <v>147670</v>
      </c>
    </row>
    <row r="225" spans="1:16">
      <c r="B225" s="108">
        <v>100</v>
      </c>
      <c r="C225" s="109" t="s">
        <v>46</v>
      </c>
      <c r="D225" s="70">
        <f t="shared" si="21"/>
        <v>775.19379844961236</v>
      </c>
      <c r="E225" s="110">
        <v>6.1239999999999997</v>
      </c>
      <c r="F225" s="111">
        <v>9.0910000000000003E-4</v>
      </c>
      <c r="G225" s="107">
        <f t="shared" si="25"/>
        <v>6.1249091</v>
      </c>
      <c r="H225" s="72">
        <v>94.5</v>
      </c>
      <c r="I225" s="74" t="s">
        <v>49</v>
      </c>
      <c r="J225" s="77">
        <f t="shared" si="24"/>
        <v>94500000</v>
      </c>
      <c r="K225" s="72">
        <v>3.77</v>
      </c>
      <c r="L225" s="74" t="s">
        <v>49</v>
      </c>
      <c r="M225" s="77">
        <f t="shared" si="27"/>
        <v>3770000</v>
      </c>
      <c r="N225" s="72">
        <v>168.63</v>
      </c>
      <c r="O225" s="74" t="s">
        <v>12</v>
      </c>
      <c r="P225" s="77">
        <f t="shared" si="22"/>
        <v>168630</v>
      </c>
    </row>
    <row r="226" spans="1:16">
      <c r="B226" s="108">
        <v>110</v>
      </c>
      <c r="C226" s="109" t="s">
        <v>46</v>
      </c>
      <c r="D226" s="70">
        <f t="shared" si="21"/>
        <v>852.71317829457359</v>
      </c>
      <c r="E226" s="110">
        <v>5.9749999999999996</v>
      </c>
      <c r="F226" s="111">
        <v>8.3279999999999997E-4</v>
      </c>
      <c r="G226" s="107">
        <f t="shared" si="25"/>
        <v>5.9758328000000001</v>
      </c>
      <c r="H226" s="72">
        <v>108.22</v>
      </c>
      <c r="I226" s="74" t="s">
        <v>49</v>
      </c>
      <c r="J226" s="77">
        <f t="shared" si="24"/>
        <v>108220000</v>
      </c>
      <c r="K226" s="72">
        <v>4.24</v>
      </c>
      <c r="L226" s="74" t="s">
        <v>49</v>
      </c>
      <c r="M226" s="77">
        <f t="shared" si="27"/>
        <v>4240000</v>
      </c>
      <c r="N226" s="72">
        <v>189.56</v>
      </c>
      <c r="O226" s="74" t="s">
        <v>12</v>
      </c>
      <c r="P226" s="77">
        <f t="shared" si="22"/>
        <v>189560</v>
      </c>
    </row>
    <row r="227" spans="1:16">
      <c r="B227" s="108">
        <v>120</v>
      </c>
      <c r="C227" s="109" t="s">
        <v>46</v>
      </c>
      <c r="D227" s="70">
        <f t="shared" si="21"/>
        <v>930.23255813953483</v>
      </c>
      <c r="E227" s="110">
        <v>5.8559999999999999</v>
      </c>
      <c r="F227" s="111">
        <v>7.6880000000000004E-4</v>
      </c>
      <c r="G227" s="107">
        <f t="shared" si="25"/>
        <v>5.8567688000000002</v>
      </c>
      <c r="H227" s="72">
        <v>122.25</v>
      </c>
      <c r="I227" s="74" t="s">
        <v>49</v>
      </c>
      <c r="J227" s="77">
        <f t="shared" si="24"/>
        <v>122250000</v>
      </c>
      <c r="K227" s="72">
        <v>4.68</v>
      </c>
      <c r="L227" s="74" t="s">
        <v>49</v>
      </c>
      <c r="M227" s="77">
        <f t="shared" si="27"/>
        <v>4680000</v>
      </c>
      <c r="N227" s="72">
        <v>210.39</v>
      </c>
      <c r="O227" s="74" t="s">
        <v>12</v>
      </c>
      <c r="P227" s="77">
        <f t="shared" si="22"/>
        <v>210390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21"/>
        <v>1000</v>
      </c>
      <c r="E228" s="110">
        <v>5.77</v>
      </c>
      <c r="F228" s="111">
        <v>7.1929999999999997E-4</v>
      </c>
      <c r="G228" s="107">
        <f t="shared" si="25"/>
        <v>5.7707192999999997</v>
      </c>
      <c r="H228" s="72">
        <v>135.1</v>
      </c>
      <c r="I228" s="74" t="s">
        <v>49</v>
      </c>
      <c r="J228" s="77">
        <f t="shared" si="24"/>
        <v>135100000</v>
      </c>
      <c r="K228" s="72">
        <v>5.0199999999999996</v>
      </c>
      <c r="L228" s="74" t="s">
        <v>49</v>
      </c>
      <c r="M228" s="77">
        <f t="shared" si="27"/>
        <v>5020000</v>
      </c>
      <c r="N228" s="72">
        <v>229.01</v>
      </c>
      <c r="O228" s="74" t="s">
        <v>12</v>
      </c>
      <c r="P228" s="77">
        <f t="shared" si="22"/>
        <v>229010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150</v>
      </c>
      <c r="F2" s="7"/>
      <c r="G2" s="7"/>
      <c r="L2" s="5" t="s">
        <v>151</v>
      </c>
      <c r="M2" s="8"/>
      <c r="N2" s="9" t="s">
        <v>152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153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154</v>
      </c>
      <c r="M3" s="16"/>
      <c r="N3" s="9" t="s">
        <v>155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156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157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158</v>
      </c>
      <c r="C5" s="20">
        <v>129</v>
      </c>
      <c r="D5" s="21" t="s">
        <v>159</v>
      </c>
      <c r="F5" s="14" t="s">
        <v>0</v>
      </c>
      <c r="G5" s="14" t="s">
        <v>16</v>
      </c>
      <c r="H5" s="14" t="s">
        <v>160</v>
      </c>
      <c r="I5" s="14" t="s">
        <v>160</v>
      </c>
      <c r="J5" s="24" t="s">
        <v>161</v>
      </c>
      <c r="K5" s="5" t="s">
        <v>162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srim129Xe_Kapton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163</v>
      </c>
      <c r="C6" s="26" t="s">
        <v>48</v>
      </c>
      <c r="D6" s="21" t="s">
        <v>164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165</v>
      </c>
      <c r="M6" s="9"/>
      <c r="N6" s="9"/>
      <c r="O6" s="15" t="s">
        <v>247</v>
      </c>
      <c r="P6" s="130" t="s">
        <v>249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166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167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168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169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170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171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172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173</v>
      </c>
      <c r="D11" s="7" t="s">
        <v>174</v>
      </c>
      <c r="F11" s="32"/>
      <c r="G11" s="33"/>
      <c r="H11" s="33"/>
      <c r="I11" s="34"/>
      <c r="J11" s="4">
        <v>6</v>
      </c>
      <c r="K11" s="35">
        <v>1000</v>
      </c>
      <c r="L11" s="22" t="s">
        <v>175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176</v>
      </c>
      <c r="C12" s="44">
        <v>20</v>
      </c>
      <c r="D12" s="45">
        <f>$C$5/100</f>
        <v>1.29</v>
      </c>
      <c r="E12" s="21" t="s">
        <v>53</v>
      </c>
      <c r="F12" s="32"/>
      <c r="G12" s="33"/>
      <c r="H12" s="33"/>
      <c r="I12" s="34"/>
      <c r="J12" s="4">
        <v>7</v>
      </c>
      <c r="K12" s="35">
        <v>16.279</v>
      </c>
      <c r="L12" s="22" t="s">
        <v>24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25</v>
      </c>
      <c r="C13" s="48">
        <v>228</v>
      </c>
      <c r="D13" s="45">
        <f>$C$5*1000000</f>
        <v>129000000</v>
      </c>
      <c r="E13" s="21" t="s">
        <v>47</v>
      </c>
      <c r="F13" s="49"/>
      <c r="G13" s="50"/>
      <c r="H13" s="50"/>
      <c r="I13" s="51"/>
      <c r="J13" s="4">
        <v>8</v>
      </c>
      <c r="K13" s="52">
        <v>3.1654000000000002E-2</v>
      </c>
      <c r="L13" s="22" t="s">
        <v>26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364</v>
      </c>
      <c r="C14" s="81"/>
      <c r="D14" s="21" t="s">
        <v>314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27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365</v>
      </c>
      <c r="C15" s="82"/>
      <c r="D15" s="80" t="s">
        <v>317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28</v>
      </c>
      <c r="G16" s="100"/>
      <c r="H16" s="62"/>
      <c r="I16" s="94" t="s">
        <v>55</v>
      </c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30</v>
      </c>
      <c r="F17" s="64" t="s">
        <v>31</v>
      </c>
      <c r="G17" s="65" t="s">
        <v>32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19" t="s">
        <v>37</v>
      </c>
      <c r="E18" s="181" t="s">
        <v>38</v>
      </c>
      <c r="F18" s="182"/>
      <c r="G18" s="183"/>
      <c r="H18" s="68" t="s">
        <v>39</v>
      </c>
      <c r="I18" s="25"/>
      <c r="J18" s="119" t="s">
        <v>40</v>
      </c>
      <c r="K18" s="68" t="s">
        <v>41</v>
      </c>
      <c r="L18" s="69"/>
      <c r="M18" s="119" t="s">
        <v>40</v>
      </c>
      <c r="N18" s="68" t="s">
        <v>41</v>
      </c>
      <c r="O18" s="25"/>
      <c r="P18" s="119" t="s">
        <v>40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0.2263</v>
      </c>
      <c r="F20" s="106">
        <v>2.95</v>
      </c>
      <c r="G20" s="107">
        <f>E20+F20</f>
        <v>3.1763000000000003</v>
      </c>
      <c r="H20" s="103">
        <v>59</v>
      </c>
      <c r="I20" s="104" t="s">
        <v>43</v>
      </c>
      <c r="J20" s="76">
        <f>H20/1000/10</f>
        <v>5.8999999999999999E-3</v>
      </c>
      <c r="K20" s="103">
        <v>14</v>
      </c>
      <c r="L20" s="104" t="s">
        <v>43</v>
      </c>
      <c r="M20" s="76">
        <f t="shared" ref="M20:M83" si="0">K20/1000/10</f>
        <v>1.4E-3</v>
      </c>
      <c r="N20" s="103">
        <v>10</v>
      </c>
      <c r="O20" s="104" t="s">
        <v>43</v>
      </c>
      <c r="P20" s="76">
        <f t="shared" ref="P20:P83" si="1">N20/1000/10</f>
        <v>1E-3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0.23480000000000001</v>
      </c>
      <c r="F21" s="111">
        <v>3.0569999999999999</v>
      </c>
      <c r="G21" s="107">
        <f t="shared" ref="G21:G84" si="3">E21+F21</f>
        <v>3.2917999999999998</v>
      </c>
      <c r="H21" s="108">
        <v>61</v>
      </c>
      <c r="I21" s="109" t="s">
        <v>43</v>
      </c>
      <c r="J21" s="70">
        <f t="shared" ref="J21:J84" si="4">H21/1000/10</f>
        <v>6.0999999999999995E-3</v>
      </c>
      <c r="K21" s="108">
        <v>14</v>
      </c>
      <c r="L21" s="109" t="s">
        <v>43</v>
      </c>
      <c r="M21" s="70">
        <f t="shared" si="0"/>
        <v>1.4E-3</v>
      </c>
      <c r="N21" s="108">
        <v>10</v>
      </c>
      <c r="O21" s="109" t="s">
        <v>43</v>
      </c>
      <c r="P21" s="70">
        <f t="shared" si="1"/>
        <v>1E-3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0.24310000000000001</v>
      </c>
      <c r="F22" s="111">
        <v>3.1589999999999998</v>
      </c>
      <c r="G22" s="107">
        <f t="shared" si="3"/>
        <v>3.4020999999999999</v>
      </c>
      <c r="H22" s="108">
        <v>63</v>
      </c>
      <c r="I22" s="109" t="s">
        <v>43</v>
      </c>
      <c r="J22" s="70">
        <f t="shared" si="4"/>
        <v>6.3E-3</v>
      </c>
      <c r="K22" s="108">
        <v>15</v>
      </c>
      <c r="L22" s="109" t="s">
        <v>43</v>
      </c>
      <c r="M22" s="70">
        <f t="shared" si="0"/>
        <v>1.5E-3</v>
      </c>
      <c r="N22" s="108">
        <v>10</v>
      </c>
      <c r="O22" s="109" t="s">
        <v>43</v>
      </c>
      <c r="P22" s="70">
        <f t="shared" si="1"/>
        <v>1E-3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0.25109999999999999</v>
      </c>
      <c r="F23" s="111">
        <v>3.2570000000000001</v>
      </c>
      <c r="G23" s="107">
        <f t="shared" si="3"/>
        <v>3.5081000000000002</v>
      </c>
      <c r="H23" s="108">
        <v>65</v>
      </c>
      <c r="I23" s="109" t="s">
        <v>43</v>
      </c>
      <c r="J23" s="70">
        <f t="shared" si="4"/>
        <v>6.5000000000000006E-3</v>
      </c>
      <c r="K23" s="108">
        <v>15</v>
      </c>
      <c r="L23" s="109" t="s">
        <v>43</v>
      </c>
      <c r="M23" s="70">
        <f t="shared" si="0"/>
        <v>1.5E-3</v>
      </c>
      <c r="N23" s="108">
        <v>11</v>
      </c>
      <c r="O23" s="109" t="s">
        <v>43</v>
      </c>
      <c r="P23" s="70">
        <f t="shared" si="1"/>
        <v>1.0999999999999998E-3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0.25879999999999997</v>
      </c>
      <c r="F24" s="111">
        <v>3.35</v>
      </c>
      <c r="G24" s="107">
        <f t="shared" si="3"/>
        <v>3.6088</v>
      </c>
      <c r="H24" s="108">
        <v>67</v>
      </c>
      <c r="I24" s="109" t="s">
        <v>43</v>
      </c>
      <c r="J24" s="70">
        <f t="shared" si="4"/>
        <v>6.7000000000000002E-3</v>
      </c>
      <c r="K24" s="108">
        <v>15</v>
      </c>
      <c r="L24" s="109" t="s">
        <v>43</v>
      </c>
      <c r="M24" s="70">
        <f t="shared" si="0"/>
        <v>1.5E-3</v>
      </c>
      <c r="N24" s="108">
        <v>11</v>
      </c>
      <c r="O24" s="109" t="s">
        <v>43</v>
      </c>
      <c r="P24" s="70">
        <f t="shared" si="1"/>
        <v>1.0999999999999998E-3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0.26629999999999998</v>
      </c>
      <c r="F25" s="111">
        <v>3.4409999999999998</v>
      </c>
      <c r="G25" s="107">
        <f t="shared" si="3"/>
        <v>3.7073</v>
      </c>
      <c r="H25" s="108">
        <v>69</v>
      </c>
      <c r="I25" s="109" t="s">
        <v>43</v>
      </c>
      <c r="J25" s="70">
        <f t="shared" si="4"/>
        <v>6.9000000000000008E-3</v>
      </c>
      <c r="K25" s="108">
        <v>16</v>
      </c>
      <c r="L25" s="109" t="s">
        <v>43</v>
      </c>
      <c r="M25" s="70">
        <f t="shared" si="0"/>
        <v>1.6000000000000001E-3</v>
      </c>
      <c r="N25" s="108">
        <v>11</v>
      </c>
      <c r="O25" s="109" t="s">
        <v>43</v>
      </c>
      <c r="P25" s="70">
        <f t="shared" si="1"/>
        <v>1.0999999999999998E-3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0.28070000000000001</v>
      </c>
      <c r="F26" s="111">
        <v>3.6110000000000002</v>
      </c>
      <c r="G26" s="107">
        <f t="shared" si="3"/>
        <v>3.8917000000000002</v>
      </c>
      <c r="H26" s="108">
        <v>72</v>
      </c>
      <c r="I26" s="109" t="s">
        <v>43</v>
      </c>
      <c r="J26" s="70">
        <f t="shared" si="4"/>
        <v>7.1999999999999998E-3</v>
      </c>
      <c r="K26" s="108">
        <v>17</v>
      </c>
      <c r="L26" s="109" t="s">
        <v>43</v>
      </c>
      <c r="M26" s="70">
        <f t="shared" si="0"/>
        <v>1.7000000000000001E-3</v>
      </c>
      <c r="N26" s="108">
        <v>12</v>
      </c>
      <c r="O26" s="109" t="s">
        <v>43</v>
      </c>
      <c r="P26" s="70">
        <f t="shared" si="1"/>
        <v>1.2000000000000001E-3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0.29770000000000002</v>
      </c>
      <c r="F27" s="111">
        <v>3.8079999999999998</v>
      </c>
      <c r="G27" s="107">
        <f t="shared" si="3"/>
        <v>4.1056999999999997</v>
      </c>
      <c r="H27" s="108">
        <v>76</v>
      </c>
      <c r="I27" s="109" t="s">
        <v>43</v>
      </c>
      <c r="J27" s="70">
        <f t="shared" si="4"/>
        <v>7.6E-3</v>
      </c>
      <c r="K27" s="108">
        <v>17</v>
      </c>
      <c r="L27" s="109" t="s">
        <v>43</v>
      </c>
      <c r="M27" s="70">
        <f t="shared" si="0"/>
        <v>1.7000000000000001E-3</v>
      </c>
      <c r="N27" s="108">
        <v>12</v>
      </c>
      <c r="O27" s="109" t="s">
        <v>43</v>
      </c>
      <c r="P27" s="70">
        <f t="shared" si="1"/>
        <v>1.2000000000000001E-3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0.31380000000000002</v>
      </c>
      <c r="F28" s="111">
        <v>3.9910000000000001</v>
      </c>
      <c r="G28" s="107">
        <f t="shared" si="3"/>
        <v>4.3048000000000002</v>
      </c>
      <c r="H28" s="108">
        <v>80</v>
      </c>
      <c r="I28" s="109" t="s">
        <v>43</v>
      </c>
      <c r="J28" s="70">
        <f t="shared" si="4"/>
        <v>8.0000000000000002E-3</v>
      </c>
      <c r="K28" s="108">
        <v>18</v>
      </c>
      <c r="L28" s="109" t="s">
        <v>43</v>
      </c>
      <c r="M28" s="70">
        <f t="shared" si="0"/>
        <v>1.8E-3</v>
      </c>
      <c r="N28" s="108">
        <v>13</v>
      </c>
      <c r="O28" s="109" t="s">
        <v>43</v>
      </c>
      <c r="P28" s="70">
        <f t="shared" si="1"/>
        <v>1.2999999999999999E-3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0.3291</v>
      </c>
      <c r="F29" s="111">
        <v>4.1609999999999996</v>
      </c>
      <c r="G29" s="107">
        <f t="shared" si="3"/>
        <v>4.4901</v>
      </c>
      <c r="H29" s="108">
        <v>83</v>
      </c>
      <c r="I29" s="109" t="s">
        <v>43</v>
      </c>
      <c r="J29" s="70">
        <f t="shared" si="4"/>
        <v>8.3000000000000001E-3</v>
      </c>
      <c r="K29" s="108">
        <v>19</v>
      </c>
      <c r="L29" s="109" t="s">
        <v>43</v>
      </c>
      <c r="M29" s="70">
        <f t="shared" si="0"/>
        <v>1.9E-3</v>
      </c>
      <c r="N29" s="108">
        <v>13</v>
      </c>
      <c r="O29" s="109" t="s">
        <v>43</v>
      </c>
      <c r="P29" s="70">
        <f t="shared" si="1"/>
        <v>1.2999999999999999E-3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0.34379999999999999</v>
      </c>
      <c r="F30" s="111">
        <v>4.32</v>
      </c>
      <c r="G30" s="107">
        <f t="shared" si="3"/>
        <v>4.6638000000000002</v>
      </c>
      <c r="H30" s="108">
        <v>87</v>
      </c>
      <c r="I30" s="109" t="s">
        <v>43</v>
      </c>
      <c r="J30" s="70">
        <f t="shared" si="4"/>
        <v>8.6999999999999994E-3</v>
      </c>
      <c r="K30" s="108">
        <v>20</v>
      </c>
      <c r="L30" s="109" t="s">
        <v>43</v>
      </c>
      <c r="M30" s="70">
        <f t="shared" si="0"/>
        <v>2E-3</v>
      </c>
      <c r="N30" s="108">
        <v>14</v>
      </c>
      <c r="O30" s="109" t="s">
        <v>43</v>
      </c>
      <c r="P30" s="70">
        <f t="shared" si="1"/>
        <v>1.4E-3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0.35780000000000001</v>
      </c>
      <c r="F31" s="111">
        <v>4.4690000000000003</v>
      </c>
      <c r="G31" s="107">
        <f t="shared" si="3"/>
        <v>4.8268000000000004</v>
      </c>
      <c r="H31" s="108">
        <v>90</v>
      </c>
      <c r="I31" s="109" t="s">
        <v>43</v>
      </c>
      <c r="J31" s="70">
        <f t="shared" si="4"/>
        <v>8.9999999999999993E-3</v>
      </c>
      <c r="K31" s="108">
        <v>20</v>
      </c>
      <c r="L31" s="109" t="s">
        <v>43</v>
      </c>
      <c r="M31" s="70">
        <f t="shared" si="0"/>
        <v>2E-3</v>
      </c>
      <c r="N31" s="108">
        <v>15</v>
      </c>
      <c r="O31" s="109" t="s">
        <v>43</v>
      </c>
      <c r="P31" s="70">
        <f t="shared" si="1"/>
        <v>1.5E-3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0.37130000000000002</v>
      </c>
      <c r="F32" s="111">
        <v>4.6100000000000003</v>
      </c>
      <c r="G32" s="107">
        <f t="shared" si="3"/>
        <v>4.9813000000000001</v>
      </c>
      <c r="H32" s="108">
        <v>94</v>
      </c>
      <c r="I32" s="109" t="s">
        <v>43</v>
      </c>
      <c r="J32" s="70">
        <f t="shared" si="4"/>
        <v>9.4000000000000004E-3</v>
      </c>
      <c r="K32" s="108">
        <v>21</v>
      </c>
      <c r="L32" s="109" t="s">
        <v>43</v>
      </c>
      <c r="M32" s="70">
        <f t="shared" si="0"/>
        <v>2.1000000000000003E-3</v>
      </c>
      <c r="N32" s="108">
        <v>15</v>
      </c>
      <c r="O32" s="109" t="s">
        <v>43</v>
      </c>
      <c r="P32" s="70">
        <f t="shared" si="1"/>
        <v>1.5E-3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0.38440000000000002</v>
      </c>
      <c r="F33" s="111">
        <v>4.7430000000000003</v>
      </c>
      <c r="G33" s="107">
        <f t="shared" si="3"/>
        <v>5.1274000000000006</v>
      </c>
      <c r="H33" s="108">
        <v>97</v>
      </c>
      <c r="I33" s="109" t="s">
        <v>43</v>
      </c>
      <c r="J33" s="70">
        <f t="shared" si="4"/>
        <v>9.7000000000000003E-3</v>
      </c>
      <c r="K33" s="108">
        <v>21</v>
      </c>
      <c r="L33" s="109" t="s">
        <v>43</v>
      </c>
      <c r="M33" s="70">
        <f t="shared" si="0"/>
        <v>2.1000000000000003E-3</v>
      </c>
      <c r="N33" s="108">
        <v>16</v>
      </c>
      <c r="O33" s="109" t="s">
        <v>43</v>
      </c>
      <c r="P33" s="70">
        <f t="shared" si="1"/>
        <v>1.6000000000000001E-3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0.39700000000000002</v>
      </c>
      <c r="F34" s="111">
        <v>4.87</v>
      </c>
      <c r="G34" s="107">
        <f t="shared" si="3"/>
        <v>5.2670000000000003</v>
      </c>
      <c r="H34" s="108">
        <v>100</v>
      </c>
      <c r="I34" s="109" t="s">
        <v>43</v>
      </c>
      <c r="J34" s="70">
        <f t="shared" si="4"/>
        <v>0.01</v>
      </c>
      <c r="K34" s="108">
        <v>22</v>
      </c>
      <c r="L34" s="109" t="s">
        <v>43</v>
      </c>
      <c r="M34" s="70">
        <f t="shared" si="0"/>
        <v>2.1999999999999997E-3</v>
      </c>
      <c r="N34" s="108">
        <v>16</v>
      </c>
      <c r="O34" s="109" t="s">
        <v>43</v>
      </c>
      <c r="P34" s="70">
        <f t="shared" si="1"/>
        <v>1.6000000000000001E-3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0.42099999999999999</v>
      </c>
      <c r="F35" s="111">
        <v>5.1059999999999999</v>
      </c>
      <c r="G35" s="107">
        <f t="shared" si="3"/>
        <v>5.5270000000000001</v>
      </c>
      <c r="H35" s="108">
        <v>106</v>
      </c>
      <c r="I35" s="109" t="s">
        <v>43</v>
      </c>
      <c r="J35" s="70">
        <f t="shared" si="4"/>
        <v>1.06E-2</v>
      </c>
      <c r="K35" s="108">
        <v>23</v>
      </c>
      <c r="L35" s="109" t="s">
        <v>43</v>
      </c>
      <c r="M35" s="70">
        <f t="shared" si="0"/>
        <v>2.3E-3</v>
      </c>
      <c r="N35" s="108">
        <v>17</v>
      </c>
      <c r="O35" s="109" t="s">
        <v>43</v>
      </c>
      <c r="P35" s="70">
        <f t="shared" si="1"/>
        <v>1.7000000000000001E-3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0.44379999999999997</v>
      </c>
      <c r="F36" s="111">
        <v>5.3220000000000001</v>
      </c>
      <c r="G36" s="107">
        <f t="shared" si="3"/>
        <v>5.7658000000000005</v>
      </c>
      <c r="H36" s="108">
        <v>112</v>
      </c>
      <c r="I36" s="109" t="s">
        <v>43</v>
      </c>
      <c r="J36" s="70">
        <f t="shared" si="4"/>
        <v>1.12E-2</v>
      </c>
      <c r="K36" s="108">
        <v>24</v>
      </c>
      <c r="L36" s="109" t="s">
        <v>43</v>
      </c>
      <c r="M36" s="70">
        <f t="shared" si="0"/>
        <v>2.4000000000000002E-3</v>
      </c>
      <c r="N36" s="108">
        <v>18</v>
      </c>
      <c r="O36" s="109" t="s">
        <v>43</v>
      </c>
      <c r="P36" s="70">
        <f t="shared" si="1"/>
        <v>1.8E-3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0.46550000000000002</v>
      </c>
      <c r="F37" s="111">
        <v>5.5209999999999999</v>
      </c>
      <c r="G37" s="107">
        <f t="shared" si="3"/>
        <v>5.9864999999999995</v>
      </c>
      <c r="H37" s="108">
        <v>117</v>
      </c>
      <c r="I37" s="109" t="s">
        <v>43</v>
      </c>
      <c r="J37" s="70">
        <f t="shared" si="4"/>
        <v>1.17E-2</v>
      </c>
      <c r="K37" s="108">
        <v>25</v>
      </c>
      <c r="L37" s="109" t="s">
        <v>43</v>
      </c>
      <c r="M37" s="70">
        <f t="shared" si="0"/>
        <v>2.5000000000000001E-3</v>
      </c>
      <c r="N37" s="108">
        <v>19</v>
      </c>
      <c r="O37" s="109" t="s">
        <v>43</v>
      </c>
      <c r="P37" s="70">
        <f t="shared" si="1"/>
        <v>1.9E-3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0.48620000000000002</v>
      </c>
      <c r="F38" s="111">
        <v>5.7060000000000004</v>
      </c>
      <c r="G38" s="107">
        <f t="shared" si="3"/>
        <v>6.1922000000000006</v>
      </c>
      <c r="H38" s="108">
        <v>122</v>
      </c>
      <c r="I38" s="109" t="s">
        <v>43</v>
      </c>
      <c r="J38" s="70">
        <f t="shared" si="4"/>
        <v>1.2199999999999999E-2</v>
      </c>
      <c r="K38" s="108">
        <v>26</v>
      </c>
      <c r="L38" s="109" t="s">
        <v>43</v>
      </c>
      <c r="M38" s="70">
        <f t="shared" si="0"/>
        <v>2.5999999999999999E-3</v>
      </c>
      <c r="N38" s="108">
        <v>19</v>
      </c>
      <c r="O38" s="109" t="s">
        <v>43</v>
      </c>
      <c r="P38" s="70">
        <f t="shared" si="1"/>
        <v>1.9E-3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0.50600000000000001</v>
      </c>
      <c r="F39" s="111">
        <v>5.8780000000000001</v>
      </c>
      <c r="G39" s="107">
        <f t="shared" si="3"/>
        <v>6.3840000000000003</v>
      </c>
      <c r="H39" s="108">
        <v>128</v>
      </c>
      <c r="I39" s="109" t="s">
        <v>43</v>
      </c>
      <c r="J39" s="70">
        <f t="shared" si="4"/>
        <v>1.2800000000000001E-2</v>
      </c>
      <c r="K39" s="108">
        <v>27</v>
      </c>
      <c r="L39" s="109" t="s">
        <v>43</v>
      </c>
      <c r="M39" s="70">
        <f t="shared" si="0"/>
        <v>2.7000000000000001E-3</v>
      </c>
      <c r="N39" s="108">
        <v>20</v>
      </c>
      <c r="O39" s="109" t="s">
        <v>43</v>
      </c>
      <c r="P39" s="70">
        <f t="shared" si="1"/>
        <v>2E-3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0.52510000000000001</v>
      </c>
      <c r="F40" s="111">
        <v>6.0389999999999997</v>
      </c>
      <c r="G40" s="107">
        <f t="shared" si="3"/>
        <v>6.5640999999999998</v>
      </c>
      <c r="H40" s="108">
        <v>133</v>
      </c>
      <c r="I40" s="109" t="s">
        <v>43</v>
      </c>
      <c r="J40" s="70">
        <f t="shared" si="4"/>
        <v>1.3300000000000001E-2</v>
      </c>
      <c r="K40" s="108">
        <v>28</v>
      </c>
      <c r="L40" s="109" t="s">
        <v>43</v>
      </c>
      <c r="M40" s="70">
        <f t="shared" si="0"/>
        <v>2.8E-3</v>
      </c>
      <c r="N40" s="108">
        <v>21</v>
      </c>
      <c r="O40" s="109" t="s">
        <v>43</v>
      </c>
      <c r="P40" s="70">
        <f t="shared" si="1"/>
        <v>2.1000000000000003E-3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0.56140000000000001</v>
      </c>
      <c r="F41" s="111">
        <v>6.3319999999999999</v>
      </c>
      <c r="G41" s="107">
        <f t="shared" si="3"/>
        <v>6.8933999999999997</v>
      </c>
      <c r="H41" s="108">
        <v>142</v>
      </c>
      <c r="I41" s="109" t="s">
        <v>43</v>
      </c>
      <c r="J41" s="70">
        <f t="shared" si="4"/>
        <v>1.4199999999999999E-2</v>
      </c>
      <c r="K41" s="108">
        <v>30</v>
      </c>
      <c r="L41" s="109" t="s">
        <v>43</v>
      </c>
      <c r="M41" s="70">
        <f t="shared" si="0"/>
        <v>3.0000000000000001E-3</v>
      </c>
      <c r="N41" s="108">
        <v>22</v>
      </c>
      <c r="O41" s="109" t="s">
        <v>43</v>
      </c>
      <c r="P41" s="70">
        <f t="shared" si="1"/>
        <v>2.1999999999999997E-3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0.59540000000000004</v>
      </c>
      <c r="F42" s="111">
        <v>6.5949999999999998</v>
      </c>
      <c r="G42" s="107">
        <f t="shared" si="3"/>
        <v>7.1903999999999995</v>
      </c>
      <c r="H42" s="108">
        <v>151</v>
      </c>
      <c r="I42" s="109" t="s">
        <v>43</v>
      </c>
      <c r="J42" s="70">
        <f t="shared" si="4"/>
        <v>1.5099999999999999E-2</v>
      </c>
      <c r="K42" s="108">
        <v>31</v>
      </c>
      <c r="L42" s="109" t="s">
        <v>43</v>
      </c>
      <c r="M42" s="70">
        <f t="shared" si="0"/>
        <v>3.0999999999999999E-3</v>
      </c>
      <c r="N42" s="108">
        <v>24</v>
      </c>
      <c r="O42" s="109" t="s">
        <v>43</v>
      </c>
      <c r="P42" s="70">
        <f t="shared" si="1"/>
        <v>2.4000000000000002E-3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0.62770000000000004</v>
      </c>
      <c r="F43" s="111">
        <v>6.8319999999999999</v>
      </c>
      <c r="G43" s="107">
        <f t="shared" si="3"/>
        <v>7.4596999999999998</v>
      </c>
      <c r="H43" s="108">
        <v>160</v>
      </c>
      <c r="I43" s="109" t="s">
        <v>43</v>
      </c>
      <c r="J43" s="70">
        <f t="shared" si="4"/>
        <v>1.6E-2</v>
      </c>
      <c r="K43" s="108">
        <v>33</v>
      </c>
      <c r="L43" s="109" t="s">
        <v>43</v>
      </c>
      <c r="M43" s="70">
        <f t="shared" si="0"/>
        <v>3.3E-3</v>
      </c>
      <c r="N43" s="108">
        <v>25</v>
      </c>
      <c r="O43" s="109" t="s">
        <v>43</v>
      </c>
      <c r="P43" s="70">
        <f t="shared" si="1"/>
        <v>2.5000000000000001E-3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0.6583</v>
      </c>
      <c r="F44" s="111">
        <v>7.048</v>
      </c>
      <c r="G44" s="107">
        <f t="shared" si="3"/>
        <v>7.7062999999999997</v>
      </c>
      <c r="H44" s="108">
        <v>169</v>
      </c>
      <c r="I44" s="109" t="s">
        <v>43</v>
      </c>
      <c r="J44" s="70">
        <f t="shared" si="4"/>
        <v>1.6900000000000002E-2</v>
      </c>
      <c r="K44" s="108">
        <v>34</v>
      </c>
      <c r="L44" s="109" t="s">
        <v>43</v>
      </c>
      <c r="M44" s="70">
        <f t="shared" si="0"/>
        <v>3.4000000000000002E-3</v>
      </c>
      <c r="N44" s="108">
        <v>26</v>
      </c>
      <c r="O44" s="109" t="s">
        <v>43</v>
      </c>
      <c r="P44" s="70">
        <f t="shared" si="1"/>
        <v>2.5999999999999999E-3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0.68759999999999999</v>
      </c>
      <c r="F45" s="111">
        <v>7.2450000000000001</v>
      </c>
      <c r="G45" s="107">
        <f t="shared" si="3"/>
        <v>7.9325999999999999</v>
      </c>
      <c r="H45" s="108">
        <v>177</v>
      </c>
      <c r="I45" s="109" t="s">
        <v>43</v>
      </c>
      <c r="J45" s="70">
        <f t="shared" si="4"/>
        <v>1.77E-2</v>
      </c>
      <c r="K45" s="108">
        <v>36</v>
      </c>
      <c r="L45" s="109" t="s">
        <v>43</v>
      </c>
      <c r="M45" s="70">
        <f t="shared" si="0"/>
        <v>3.5999999999999999E-3</v>
      </c>
      <c r="N45" s="108">
        <v>27</v>
      </c>
      <c r="O45" s="109" t="s">
        <v>43</v>
      </c>
      <c r="P45" s="70">
        <f t="shared" si="1"/>
        <v>2.7000000000000001E-3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0.71560000000000001</v>
      </c>
      <c r="F46" s="111">
        <v>7.4269999999999996</v>
      </c>
      <c r="G46" s="107">
        <f t="shared" si="3"/>
        <v>8.1425999999999998</v>
      </c>
      <c r="H46" s="108">
        <v>185</v>
      </c>
      <c r="I46" s="109" t="s">
        <v>43</v>
      </c>
      <c r="J46" s="70">
        <f t="shared" si="4"/>
        <v>1.8499999999999999E-2</v>
      </c>
      <c r="K46" s="108">
        <v>37</v>
      </c>
      <c r="L46" s="109" t="s">
        <v>43</v>
      </c>
      <c r="M46" s="70">
        <f t="shared" si="0"/>
        <v>3.6999999999999997E-3</v>
      </c>
      <c r="N46" s="108">
        <v>29</v>
      </c>
      <c r="O46" s="109" t="s">
        <v>43</v>
      </c>
      <c r="P46" s="70">
        <f t="shared" si="1"/>
        <v>2.9000000000000002E-3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0.74270000000000003</v>
      </c>
      <c r="F47" s="111">
        <v>7.5960000000000001</v>
      </c>
      <c r="G47" s="107">
        <f t="shared" si="3"/>
        <v>8.3386999999999993</v>
      </c>
      <c r="H47" s="108">
        <v>193</v>
      </c>
      <c r="I47" s="109" t="s">
        <v>43</v>
      </c>
      <c r="J47" s="70">
        <f t="shared" si="4"/>
        <v>1.9300000000000001E-2</v>
      </c>
      <c r="K47" s="108">
        <v>38</v>
      </c>
      <c r="L47" s="109" t="s">
        <v>43</v>
      </c>
      <c r="M47" s="70">
        <f t="shared" si="0"/>
        <v>3.8E-3</v>
      </c>
      <c r="N47" s="108">
        <v>30</v>
      </c>
      <c r="O47" s="109" t="s">
        <v>43</v>
      </c>
      <c r="P47" s="70">
        <f t="shared" si="1"/>
        <v>3.0000000000000001E-3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0.76870000000000005</v>
      </c>
      <c r="F48" s="111">
        <v>7.7530000000000001</v>
      </c>
      <c r="G48" s="107">
        <f t="shared" si="3"/>
        <v>8.5217000000000009</v>
      </c>
      <c r="H48" s="108">
        <v>201</v>
      </c>
      <c r="I48" s="109" t="s">
        <v>43</v>
      </c>
      <c r="J48" s="70">
        <f t="shared" si="4"/>
        <v>2.01E-2</v>
      </c>
      <c r="K48" s="108">
        <v>40</v>
      </c>
      <c r="L48" s="109" t="s">
        <v>43</v>
      </c>
      <c r="M48" s="70">
        <f t="shared" si="0"/>
        <v>4.0000000000000001E-3</v>
      </c>
      <c r="N48" s="108">
        <v>31</v>
      </c>
      <c r="O48" s="109" t="s">
        <v>43</v>
      </c>
      <c r="P48" s="70">
        <f t="shared" si="1"/>
        <v>3.0999999999999999E-3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0.79390000000000005</v>
      </c>
      <c r="F49" s="111">
        <v>7.899</v>
      </c>
      <c r="G49" s="107">
        <f t="shared" si="3"/>
        <v>8.6928999999999998</v>
      </c>
      <c r="H49" s="108">
        <v>209</v>
      </c>
      <c r="I49" s="109" t="s">
        <v>43</v>
      </c>
      <c r="J49" s="70">
        <f t="shared" si="4"/>
        <v>2.0899999999999998E-2</v>
      </c>
      <c r="K49" s="108">
        <v>41</v>
      </c>
      <c r="L49" s="109" t="s">
        <v>43</v>
      </c>
      <c r="M49" s="70">
        <f t="shared" si="0"/>
        <v>4.1000000000000003E-3</v>
      </c>
      <c r="N49" s="108">
        <v>32</v>
      </c>
      <c r="O49" s="109" t="s">
        <v>43</v>
      </c>
      <c r="P49" s="70">
        <f t="shared" si="1"/>
        <v>3.2000000000000002E-3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0.81840000000000002</v>
      </c>
      <c r="F50" s="111">
        <v>8.0359999999999996</v>
      </c>
      <c r="G50" s="107">
        <f t="shared" si="3"/>
        <v>8.8544</v>
      </c>
      <c r="H50" s="108">
        <v>216</v>
      </c>
      <c r="I50" s="109" t="s">
        <v>43</v>
      </c>
      <c r="J50" s="70">
        <f t="shared" si="4"/>
        <v>2.1600000000000001E-2</v>
      </c>
      <c r="K50" s="108">
        <v>42</v>
      </c>
      <c r="L50" s="109" t="s">
        <v>43</v>
      </c>
      <c r="M50" s="70">
        <f t="shared" si="0"/>
        <v>4.2000000000000006E-3</v>
      </c>
      <c r="N50" s="108">
        <v>33</v>
      </c>
      <c r="O50" s="109" t="s">
        <v>43</v>
      </c>
      <c r="P50" s="70">
        <f t="shared" si="1"/>
        <v>3.3E-3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0.84209999999999996</v>
      </c>
      <c r="F51" s="111">
        <v>8.1649999999999991</v>
      </c>
      <c r="G51" s="107">
        <f t="shared" si="3"/>
        <v>9.0070999999999994</v>
      </c>
      <c r="H51" s="108">
        <v>224</v>
      </c>
      <c r="I51" s="109" t="s">
        <v>43</v>
      </c>
      <c r="J51" s="70">
        <f t="shared" si="4"/>
        <v>2.24E-2</v>
      </c>
      <c r="K51" s="108">
        <v>43</v>
      </c>
      <c r="L51" s="109" t="s">
        <v>43</v>
      </c>
      <c r="M51" s="70">
        <f t="shared" si="0"/>
        <v>4.3E-3</v>
      </c>
      <c r="N51" s="108">
        <v>34</v>
      </c>
      <c r="O51" s="109" t="s">
        <v>43</v>
      </c>
      <c r="P51" s="70">
        <f t="shared" si="1"/>
        <v>3.4000000000000002E-3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0.88759999999999994</v>
      </c>
      <c r="F52" s="111">
        <v>8.4009999999999998</v>
      </c>
      <c r="G52" s="107">
        <f t="shared" si="3"/>
        <v>9.2885999999999989</v>
      </c>
      <c r="H52" s="108">
        <v>238</v>
      </c>
      <c r="I52" s="109" t="s">
        <v>43</v>
      </c>
      <c r="J52" s="70">
        <f t="shared" si="4"/>
        <v>2.3799999999999998E-2</v>
      </c>
      <c r="K52" s="108">
        <v>46</v>
      </c>
      <c r="L52" s="109" t="s">
        <v>43</v>
      </c>
      <c r="M52" s="70">
        <f t="shared" si="0"/>
        <v>4.5999999999999999E-3</v>
      </c>
      <c r="N52" s="108">
        <v>36</v>
      </c>
      <c r="O52" s="109" t="s">
        <v>43</v>
      </c>
      <c r="P52" s="70">
        <f t="shared" si="1"/>
        <v>3.5999999999999999E-3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0.9415</v>
      </c>
      <c r="F53" s="111">
        <v>8.6609999999999996</v>
      </c>
      <c r="G53" s="107">
        <f t="shared" si="3"/>
        <v>9.6024999999999991</v>
      </c>
      <c r="H53" s="108">
        <v>255</v>
      </c>
      <c r="I53" s="109" t="s">
        <v>43</v>
      </c>
      <c r="J53" s="70">
        <f t="shared" si="4"/>
        <v>2.5500000000000002E-2</v>
      </c>
      <c r="K53" s="108">
        <v>48</v>
      </c>
      <c r="L53" s="109" t="s">
        <v>43</v>
      </c>
      <c r="M53" s="70">
        <f t="shared" si="0"/>
        <v>4.8000000000000004E-3</v>
      </c>
      <c r="N53" s="108">
        <v>38</v>
      </c>
      <c r="O53" s="109" t="s">
        <v>43</v>
      </c>
      <c r="P53" s="70">
        <f t="shared" si="1"/>
        <v>3.8E-3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0.99239999999999995</v>
      </c>
      <c r="F54" s="111">
        <v>8.89</v>
      </c>
      <c r="G54" s="107">
        <f t="shared" si="3"/>
        <v>9.8824000000000005</v>
      </c>
      <c r="H54" s="108">
        <v>272</v>
      </c>
      <c r="I54" s="109" t="s">
        <v>43</v>
      </c>
      <c r="J54" s="70">
        <f t="shared" si="4"/>
        <v>2.7200000000000002E-2</v>
      </c>
      <c r="K54" s="108">
        <v>51</v>
      </c>
      <c r="L54" s="109" t="s">
        <v>43</v>
      </c>
      <c r="M54" s="70">
        <f t="shared" si="0"/>
        <v>5.0999999999999995E-3</v>
      </c>
      <c r="N54" s="108">
        <v>41</v>
      </c>
      <c r="O54" s="109" t="s">
        <v>43</v>
      </c>
      <c r="P54" s="70">
        <f t="shared" si="1"/>
        <v>4.1000000000000003E-3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1.0409999999999999</v>
      </c>
      <c r="F55" s="111">
        <v>9.093</v>
      </c>
      <c r="G55" s="107">
        <f t="shared" si="3"/>
        <v>10.134</v>
      </c>
      <c r="H55" s="108">
        <v>289</v>
      </c>
      <c r="I55" s="109" t="s">
        <v>43</v>
      </c>
      <c r="J55" s="70">
        <f t="shared" si="4"/>
        <v>2.8899999999999999E-2</v>
      </c>
      <c r="K55" s="108">
        <v>53</v>
      </c>
      <c r="L55" s="109" t="s">
        <v>43</v>
      </c>
      <c r="M55" s="70">
        <f t="shared" si="0"/>
        <v>5.3E-3</v>
      </c>
      <c r="N55" s="108">
        <v>43</v>
      </c>
      <c r="O55" s="109" t="s">
        <v>43</v>
      </c>
      <c r="P55" s="70">
        <f t="shared" si="1"/>
        <v>4.3E-3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1.087</v>
      </c>
      <c r="F56" s="111">
        <v>9.2750000000000004</v>
      </c>
      <c r="G56" s="107">
        <f t="shared" si="3"/>
        <v>10.362</v>
      </c>
      <c r="H56" s="108">
        <v>305</v>
      </c>
      <c r="I56" s="109" t="s">
        <v>43</v>
      </c>
      <c r="J56" s="70">
        <f t="shared" si="4"/>
        <v>3.0499999999999999E-2</v>
      </c>
      <c r="K56" s="108">
        <v>56</v>
      </c>
      <c r="L56" s="109" t="s">
        <v>43</v>
      </c>
      <c r="M56" s="70">
        <f t="shared" si="0"/>
        <v>5.5999999999999999E-3</v>
      </c>
      <c r="N56" s="108">
        <v>45</v>
      </c>
      <c r="O56" s="109" t="s">
        <v>43</v>
      </c>
      <c r="P56" s="70">
        <f t="shared" si="1"/>
        <v>4.4999999999999997E-3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1.1319999999999999</v>
      </c>
      <c r="F57" s="111">
        <v>9.4390000000000001</v>
      </c>
      <c r="G57" s="107">
        <f t="shared" si="3"/>
        <v>10.571</v>
      </c>
      <c r="H57" s="108">
        <v>321</v>
      </c>
      <c r="I57" s="109" t="s">
        <v>43</v>
      </c>
      <c r="J57" s="70">
        <f t="shared" si="4"/>
        <v>3.2100000000000004E-2</v>
      </c>
      <c r="K57" s="108">
        <v>58</v>
      </c>
      <c r="L57" s="109" t="s">
        <v>43</v>
      </c>
      <c r="M57" s="70">
        <f t="shared" si="0"/>
        <v>5.8000000000000005E-3</v>
      </c>
      <c r="N57" s="108">
        <v>47</v>
      </c>
      <c r="O57" s="109" t="s">
        <v>43</v>
      </c>
      <c r="P57" s="70">
        <f t="shared" si="1"/>
        <v>4.7000000000000002E-3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1.1739999999999999</v>
      </c>
      <c r="F58" s="111">
        <v>9.5869999999999997</v>
      </c>
      <c r="G58" s="107">
        <f t="shared" si="3"/>
        <v>10.760999999999999</v>
      </c>
      <c r="H58" s="108">
        <v>336</v>
      </c>
      <c r="I58" s="109" t="s">
        <v>43</v>
      </c>
      <c r="J58" s="70">
        <f t="shared" si="4"/>
        <v>3.3600000000000005E-2</v>
      </c>
      <c r="K58" s="108">
        <v>60</v>
      </c>
      <c r="L58" s="109" t="s">
        <v>43</v>
      </c>
      <c r="M58" s="70">
        <f t="shared" si="0"/>
        <v>6.0000000000000001E-3</v>
      </c>
      <c r="N58" s="108">
        <v>49</v>
      </c>
      <c r="O58" s="109" t="s">
        <v>43</v>
      </c>
      <c r="P58" s="70">
        <f t="shared" si="1"/>
        <v>4.8999999999999998E-3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1.2150000000000001</v>
      </c>
      <c r="F59" s="111">
        <v>9.7210000000000001</v>
      </c>
      <c r="G59" s="107">
        <f t="shared" si="3"/>
        <v>10.936</v>
      </c>
      <c r="H59" s="108">
        <v>351</v>
      </c>
      <c r="I59" s="109" t="s">
        <v>43</v>
      </c>
      <c r="J59" s="70">
        <f t="shared" si="4"/>
        <v>3.5099999999999999E-2</v>
      </c>
      <c r="K59" s="108">
        <v>63</v>
      </c>
      <c r="L59" s="109" t="s">
        <v>43</v>
      </c>
      <c r="M59" s="70">
        <f t="shared" si="0"/>
        <v>6.3E-3</v>
      </c>
      <c r="N59" s="108">
        <v>51</v>
      </c>
      <c r="O59" s="109" t="s">
        <v>43</v>
      </c>
      <c r="P59" s="70">
        <f t="shared" si="1"/>
        <v>5.0999999999999995E-3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1.2549999999999999</v>
      </c>
      <c r="F60" s="111">
        <v>9.8439999999999994</v>
      </c>
      <c r="G60" s="107">
        <f t="shared" si="3"/>
        <v>11.099</v>
      </c>
      <c r="H60" s="108">
        <v>366</v>
      </c>
      <c r="I60" s="109" t="s">
        <v>43</v>
      </c>
      <c r="J60" s="70">
        <f t="shared" si="4"/>
        <v>3.6600000000000001E-2</v>
      </c>
      <c r="K60" s="108">
        <v>65</v>
      </c>
      <c r="L60" s="109" t="s">
        <v>43</v>
      </c>
      <c r="M60" s="70">
        <f t="shared" si="0"/>
        <v>6.5000000000000006E-3</v>
      </c>
      <c r="N60" s="108">
        <v>53</v>
      </c>
      <c r="O60" s="109" t="s">
        <v>43</v>
      </c>
      <c r="P60" s="70">
        <f t="shared" si="1"/>
        <v>5.3E-3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1.331</v>
      </c>
      <c r="F61" s="111">
        <v>10.06</v>
      </c>
      <c r="G61" s="107">
        <f t="shared" si="3"/>
        <v>11.391</v>
      </c>
      <c r="H61" s="108">
        <v>396</v>
      </c>
      <c r="I61" s="109" t="s">
        <v>43</v>
      </c>
      <c r="J61" s="70">
        <f t="shared" si="4"/>
        <v>3.9600000000000003E-2</v>
      </c>
      <c r="K61" s="108">
        <v>69</v>
      </c>
      <c r="L61" s="109" t="s">
        <v>43</v>
      </c>
      <c r="M61" s="70">
        <f t="shared" si="0"/>
        <v>6.9000000000000008E-3</v>
      </c>
      <c r="N61" s="108">
        <v>57</v>
      </c>
      <c r="O61" s="109" t="s">
        <v>43</v>
      </c>
      <c r="P61" s="70">
        <f t="shared" si="1"/>
        <v>5.7000000000000002E-3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1.4039999999999999</v>
      </c>
      <c r="F62" s="111">
        <v>10.24</v>
      </c>
      <c r="G62" s="107">
        <f t="shared" si="3"/>
        <v>11.644</v>
      </c>
      <c r="H62" s="108">
        <v>425</v>
      </c>
      <c r="I62" s="109" t="s">
        <v>43</v>
      </c>
      <c r="J62" s="70">
        <f t="shared" si="4"/>
        <v>4.2499999999999996E-2</v>
      </c>
      <c r="K62" s="108">
        <v>73</v>
      </c>
      <c r="L62" s="109" t="s">
        <v>43</v>
      </c>
      <c r="M62" s="70">
        <f t="shared" si="0"/>
        <v>7.2999999999999992E-3</v>
      </c>
      <c r="N62" s="108">
        <v>61</v>
      </c>
      <c r="O62" s="109" t="s">
        <v>43</v>
      </c>
      <c r="P62" s="70">
        <f t="shared" si="1"/>
        <v>6.0999999999999995E-3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1.472</v>
      </c>
      <c r="F63" s="111">
        <v>10.4</v>
      </c>
      <c r="G63" s="107">
        <f t="shared" si="3"/>
        <v>11.872</v>
      </c>
      <c r="H63" s="108">
        <v>453</v>
      </c>
      <c r="I63" s="109" t="s">
        <v>43</v>
      </c>
      <c r="J63" s="70">
        <f t="shared" si="4"/>
        <v>4.53E-2</v>
      </c>
      <c r="K63" s="108">
        <v>77</v>
      </c>
      <c r="L63" s="109" t="s">
        <v>43</v>
      </c>
      <c r="M63" s="70">
        <f t="shared" si="0"/>
        <v>7.7000000000000002E-3</v>
      </c>
      <c r="N63" s="108">
        <v>65</v>
      </c>
      <c r="O63" s="109" t="s">
        <v>43</v>
      </c>
      <c r="P63" s="70">
        <f t="shared" si="1"/>
        <v>6.5000000000000006E-3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1.5369999999999999</v>
      </c>
      <c r="F64" s="111">
        <v>10.53</v>
      </c>
      <c r="G64" s="107">
        <f t="shared" si="3"/>
        <v>12.067</v>
      </c>
      <c r="H64" s="108">
        <v>481</v>
      </c>
      <c r="I64" s="109" t="s">
        <v>43</v>
      </c>
      <c r="J64" s="70">
        <f t="shared" si="4"/>
        <v>4.8099999999999997E-2</v>
      </c>
      <c r="K64" s="108">
        <v>81</v>
      </c>
      <c r="L64" s="109" t="s">
        <v>43</v>
      </c>
      <c r="M64" s="70">
        <f t="shared" si="0"/>
        <v>8.0999999999999996E-3</v>
      </c>
      <c r="N64" s="108">
        <v>68</v>
      </c>
      <c r="O64" s="109" t="s">
        <v>43</v>
      </c>
      <c r="P64" s="70">
        <f t="shared" si="1"/>
        <v>6.8000000000000005E-3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1.6</v>
      </c>
      <c r="F65" s="111">
        <v>10.65</v>
      </c>
      <c r="G65" s="107">
        <f t="shared" si="3"/>
        <v>12.25</v>
      </c>
      <c r="H65" s="108">
        <v>508</v>
      </c>
      <c r="I65" s="109" t="s">
        <v>43</v>
      </c>
      <c r="J65" s="70">
        <f t="shared" si="4"/>
        <v>5.0799999999999998E-2</v>
      </c>
      <c r="K65" s="108">
        <v>85</v>
      </c>
      <c r="L65" s="109" t="s">
        <v>43</v>
      </c>
      <c r="M65" s="70">
        <f t="shared" si="0"/>
        <v>8.5000000000000006E-3</v>
      </c>
      <c r="N65" s="108">
        <v>72</v>
      </c>
      <c r="O65" s="109" t="s">
        <v>43</v>
      </c>
      <c r="P65" s="70">
        <f t="shared" si="1"/>
        <v>7.1999999999999998E-3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1.661</v>
      </c>
      <c r="F66" s="111">
        <v>10.75</v>
      </c>
      <c r="G66" s="107">
        <f t="shared" si="3"/>
        <v>12.411</v>
      </c>
      <c r="H66" s="108">
        <v>535</v>
      </c>
      <c r="I66" s="109" t="s">
        <v>43</v>
      </c>
      <c r="J66" s="70">
        <f t="shared" si="4"/>
        <v>5.3500000000000006E-2</v>
      </c>
      <c r="K66" s="108">
        <v>88</v>
      </c>
      <c r="L66" s="109" t="s">
        <v>43</v>
      </c>
      <c r="M66" s="70">
        <f t="shared" si="0"/>
        <v>8.7999999999999988E-3</v>
      </c>
      <c r="N66" s="108">
        <v>75</v>
      </c>
      <c r="O66" s="109" t="s">
        <v>43</v>
      </c>
      <c r="P66" s="70">
        <f t="shared" si="1"/>
        <v>7.4999999999999997E-3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1.7749999999999999</v>
      </c>
      <c r="F67" s="111">
        <v>10.91</v>
      </c>
      <c r="G67" s="107">
        <f t="shared" si="3"/>
        <v>12.685</v>
      </c>
      <c r="H67" s="108">
        <v>588</v>
      </c>
      <c r="I67" s="109" t="s">
        <v>43</v>
      </c>
      <c r="J67" s="70">
        <f t="shared" si="4"/>
        <v>5.8799999999999998E-2</v>
      </c>
      <c r="K67" s="108">
        <v>96</v>
      </c>
      <c r="L67" s="109" t="s">
        <v>43</v>
      </c>
      <c r="M67" s="70">
        <f t="shared" si="0"/>
        <v>9.6000000000000009E-3</v>
      </c>
      <c r="N67" s="108">
        <v>82</v>
      </c>
      <c r="O67" s="109" t="s">
        <v>43</v>
      </c>
      <c r="P67" s="70">
        <f t="shared" si="1"/>
        <v>8.2000000000000007E-3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1.883</v>
      </c>
      <c r="F68" s="111">
        <v>11.04</v>
      </c>
      <c r="G68" s="107">
        <f t="shared" si="3"/>
        <v>12.922999999999998</v>
      </c>
      <c r="H68" s="108">
        <v>640</v>
      </c>
      <c r="I68" s="109" t="s">
        <v>43</v>
      </c>
      <c r="J68" s="70">
        <f t="shared" si="4"/>
        <v>6.4000000000000001E-2</v>
      </c>
      <c r="K68" s="108">
        <v>103</v>
      </c>
      <c r="L68" s="109" t="s">
        <v>43</v>
      </c>
      <c r="M68" s="70">
        <f t="shared" si="0"/>
        <v>1.03E-2</v>
      </c>
      <c r="N68" s="108">
        <v>88</v>
      </c>
      <c r="O68" s="109" t="s">
        <v>43</v>
      </c>
      <c r="P68" s="70">
        <f t="shared" si="1"/>
        <v>8.7999999999999988E-3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1.9850000000000001</v>
      </c>
      <c r="F69" s="111">
        <v>11.13</v>
      </c>
      <c r="G69" s="107">
        <f t="shared" si="3"/>
        <v>13.115</v>
      </c>
      <c r="H69" s="108">
        <v>691</v>
      </c>
      <c r="I69" s="109" t="s">
        <v>43</v>
      </c>
      <c r="J69" s="70">
        <f t="shared" si="4"/>
        <v>6.9099999999999995E-2</v>
      </c>
      <c r="K69" s="108">
        <v>109</v>
      </c>
      <c r="L69" s="109" t="s">
        <v>43</v>
      </c>
      <c r="M69" s="70">
        <f t="shared" si="0"/>
        <v>1.09E-2</v>
      </c>
      <c r="N69" s="108">
        <v>94</v>
      </c>
      <c r="O69" s="109" t="s">
        <v>43</v>
      </c>
      <c r="P69" s="70">
        <f t="shared" si="1"/>
        <v>9.4000000000000004E-3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2.0819999999999999</v>
      </c>
      <c r="F70" s="111">
        <v>11.2</v>
      </c>
      <c r="G70" s="107">
        <f t="shared" si="3"/>
        <v>13.282</v>
      </c>
      <c r="H70" s="108">
        <v>742</v>
      </c>
      <c r="I70" s="109" t="s">
        <v>43</v>
      </c>
      <c r="J70" s="70">
        <f t="shared" si="4"/>
        <v>7.4200000000000002E-2</v>
      </c>
      <c r="K70" s="108">
        <v>116</v>
      </c>
      <c r="L70" s="109" t="s">
        <v>43</v>
      </c>
      <c r="M70" s="70">
        <f t="shared" si="0"/>
        <v>1.1600000000000001E-2</v>
      </c>
      <c r="N70" s="108">
        <v>101</v>
      </c>
      <c r="O70" s="109" t="s">
        <v>43</v>
      </c>
      <c r="P70" s="70">
        <f t="shared" si="1"/>
        <v>1.0100000000000001E-2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2.1739999999999999</v>
      </c>
      <c r="F71" s="111">
        <v>11.25</v>
      </c>
      <c r="G71" s="107">
        <f t="shared" si="3"/>
        <v>13.423999999999999</v>
      </c>
      <c r="H71" s="108">
        <v>792</v>
      </c>
      <c r="I71" s="109" t="s">
        <v>43</v>
      </c>
      <c r="J71" s="70">
        <f t="shared" si="4"/>
        <v>7.9200000000000007E-2</v>
      </c>
      <c r="K71" s="108">
        <v>122</v>
      </c>
      <c r="L71" s="109" t="s">
        <v>43</v>
      </c>
      <c r="M71" s="70">
        <f t="shared" si="0"/>
        <v>1.2199999999999999E-2</v>
      </c>
      <c r="N71" s="108">
        <v>107</v>
      </c>
      <c r="O71" s="109" t="s">
        <v>43</v>
      </c>
      <c r="P71" s="70">
        <f t="shared" si="1"/>
        <v>1.0699999999999999E-2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2.2629999999999999</v>
      </c>
      <c r="F72" s="111">
        <v>11.29</v>
      </c>
      <c r="G72" s="107">
        <f t="shared" si="3"/>
        <v>13.552999999999999</v>
      </c>
      <c r="H72" s="108">
        <v>842</v>
      </c>
      <c r="I72" s="109" t="s">
        <v>43</v>
      </c>
      <c r="J72" s="70">
        <f t="shared" si="4"/>
        <v>8.4199999999999997E-2</v>
      </c>
      <c r="K72" s="108">
        <v>129</v>
      </c>
      <c r="L72" s="109" t="s">
        <v>43</v>
      </c>
      <c r="M72" s="70">
        <f t="shared" si="0"/>
        <v>1.29E-2</v>
      </c>
      <c r="N72" s="108">
        <v>112</v>
      </c>
      <c r="O72" s="109" t="s">
        <v>43</v>
      </c>
      <c r="P72" s="70">
        <f t="shared" si="1"/>
        <v>1.12E-2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2.3490000000000002</v>
      </c>
      <c r="F73" s="111">
        <v>11.31</v>
      </c>
      <c r="G73" s="107">
        <f t="shared" si="3"/>
        <v>13.659000000000001</v>
      </c>
      <c r="H73" s="108">
        <v>891</v>
      </c>
      <c r="I73" s="109" t="s">
        <v>43</v>
      </c>
      <c r="J73" s="70">
        <f t="shared" si="4"/>
        <v>8.9099999999999999E-2</v>
      </c>
      <c r="K73" s="108">
        <v>135</v>
      </c>
      <c r="L73" s="109" t="s">
        <v>43</v>
      </c>
      <c r="M73" s="70">
        <f t="shared" si="0"/>
        <v>1.3500000000000002E-2</v>
      </c>
      <c r="N73" s="108">
        <v>118</v>
      </c>
      <c r="O73" s="109" t="s">
        <v>43</v>
      </c>
      <c r="P73" s="70">
        <f t="shared" si="1"/>
        <v>1.18E-2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2.431</v>
      </c>
      <c r="F74" s="111">
        <v>11.33</v>
      </c>
      <c r="G74" s="107">
        <f t="shared" si="3"/>
        <v>13.760999999999999</v>
      </c>
      <c r="H74" s="108">
        <v>940</v>
      </c>
      <c r="I74" s="109" t="s">
        <v>43</v>
      </c>
      <c r="J74" s="70">
        <f t="shared" si="4"/>
        <v>9.4E-2</v>
      </c>
      <c r="K74" s="108">
        <v>141</v>
      </c>
      <c r="L74" s="109" t="s">
        <v>43</v>
      </c>
      <c r="M74" s="70">
        <f t="shared" si="0"/>
        <v>1.4099999999999998E-2</v>
      </c>
      <c r="N74" s="108">
        <v>124</v>
      </c>
      <c r="O74" s="109" t="s">
        <v>43</v>
      </c>
      <c r="P74" s="70">
        <f t="shared" si="1"/>
        <v>1.24E-2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2.5110000000000001</v>
      </c>
      <c r="F75" s="111">
        <v>11.33</v>
      </c>
      <c r="G75" s="107">
        <f t="shared" si="3"/>
        <v>13.841000000000001</v>
      </c>
      <c r="H75" s="108">
        <v>989</v>
      </c>
      <c r="I75" s="109" t="s">
        <v>43</v>
      </c>
      <c r="J75" s="70">
        <f t="shared" si="4"/>
        <v>9.8900000000000002E-2</v>
      </c>
      <c r="K75" s="108">
        <v>147</v>
      </c>
      <c r="L75" s="109" t="s">
        <v>43</v>
      </c>
      <c r="M75" s="70">
        <f t="shared" si="0"/>
        <v>1.47E-2</v>
      </c>
      <c r="N75" s="108">
        <v>130</v>
      </c>
      <c r="O75" s="109" t="s">
        <v>43</v>
      </c>
      <c r="P75" s="70">
        <f t="shared" si="1"/>
        <v>1.3000000000000001E-2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2.5880000000000001</v>
      </c>
      <c r="F76" s="111">
        <v>11.33</v>
      </c>
      <c r="G76" s="107">
        <f t="shared" si="3"/>
        <v>13.917999999999999</v>
      </c>
      <c r="H76" s="108">
        <v>1037</v>
      </c>
      <c r="I76" s="109" t="s">
        <v>43</v>
      </c>
      <c r="J76" s="70">
        <f t="shared" si="4"/>
        <v>0.10369999999999999</v>
      </c>
      <c r="K76" s="108">
        <v>153</v>
      </c>
      <c r="L76" s="109" t="s">
        <v>43</v>
      </c>
      <c r="M76" s="70">
        <f t="shared" si="0"/>
        <v>1.5299999999999999E-2</v>
      </c>
      <c r="N76" s="108">
        <v>135</v>
      </c>
      <c r="O76" s="109" t="s">
        <v>43</v>
      </c>
      <c r="P76" s="70">
        <f t="shared" si="1"/>
        <v>1.3500000000000002E-2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2.6629999999999998</v>
      </c>
      <c r="F77" s="111">
        <v>11.32</v>
      </c>
      <c r="G77" s="107">
        <f t="shared" si="3"/>
        <v>13.983000000000001</v>
      </c>
      <c r="H77" s="108">
        <v>1085</v>
      </c>
      <c r="I77" s="109" t="s">
        <v>43</v>
      </c>
      <c r="J77" s="70">
        <f t="shared" si="4"/>
        <v>0.1085</v>
      </c>
      <c r="K77" s="108">
        <v>159</v>
      </c>
      <c r="L77" s="109" t="s">
        <v>43</v>
      </c>
      <c r="M77" s="70">
        <f t="shared" si="0"/>
        <v>1.5900000000000001E-2</v>
      </c>
      <c r="N77" s="108">
        <v>141</v>
      </c>
      <c r="O77" s="109" t="s">
        <v>43</v>
      </c>
      <c r="P77" s="70">
        <f t="shared" si="1"/>
        <v>1.4099999999999998E-2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2.8069999999999999</v>
      </c>
      <c r="F78" s="111">
        <v>11.28</v>
      </c>
      <c r="G78" s="107">
        <f t="shared" si="3"/>
        <v>14.087</v>
      </c>
      <c r="H78" s="108">
        <v>1181</v>
      </c>
      <c r="I78" s="109" t="s">
        <v>43</v>
      </c>
      <c r="J78" s="70">
        <f t="shared" si="4"/>
        <v>0.11810000000000001</v>
      </c>
      <c r="K78" s="108">
        <v>171</v>
      </c>
      <c r="L78" s="109" t="s">
        <v>43</v>
      </c>
      <c r="M78" s="70">
        <f t="shared" si="0"/>
        <v>1.7100000000000001E-2</v>
      </c>
      <c r="N78" s="108">
        <v>151</v>
      </c>
      <c r="O78" s="109" t="s">
        <v>43</v>
      </c>
      <c r="P78" s="70">
        <f t="shared" si="1"/>
        <v>1.5099999999999999E-2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2.9780000000000002</v>
      </c>
      <c r="F79" s="111">
        <v>11.22</v>
      </c>
      <c r="G79" s="107">
        <f t="shared" si="3"/>
        <v>14.198</v>
      </c>
      <c r="H79" s="108">
        <v>1301</v>
      </c>
      <c r="I79" s="109" t="s">
        <v>43</v>
      </c>
      <c r="J79" s="70">
        <f t="shared" si="4"/>
        <v>0.13009999999999999</v>
      </c>
      <c r="K79" s="108">
        <v>185</v>
      </c>
      <c r="L79" s="109" t="s">
        <v>43</v>
      </c>
      <c r="M79" s="70">
        <f t="shared" si="0"/>
        <v>1.8499999999999999E-2</v>
      </c>
      <c r="N79" s="108">
        <v>165</v>
      </c>
      <c r="O79" s="109" t="s">
        <v>43</v>
      </c>
      <c r="P79" s="70">
        <f t="shared" si="1"/>
        <v>1.6500000000000001E-2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3.1389999999999998</v>
      </c>
      <c r="F80" s="111">
        <v>11.14</v>
      </c>
      <c r="G80" s="107">
        <f t="shared" si="3"/>
        <v>14.279</v>
      </c>
      <c r="H80" s="108">
        <v>1419</v>
      </c>
      <c r="I80" s="109" t="s">
        <v>43</v>
      </c>
      <c r="J80" s="70">
        <f t="shared" si="4"/>
        <v>0.1419</v>
      </c>
      <c r="K80" s="108">
        <v>199</v>
      </c>
      <c r="L80" s="109" t="s">
        <v>43</v>
      </c>
      <c r="M80" s="70">
        <f t="shared" si="0"/>
        <v>1.9900000000000001E-2</v>
      </c>
      <c r="N80" s="108">
        <v>178</v>
      </c>
      <c r="O80" s="109" t="s">
        <v>43</v>
      </c>
      <c r="P80" s="70">
        <f t="shared" si="1"/>
        <v>1.78E-2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3.2130000000000001</v>
      </c>
      <c r="F81" s="111">
        <v>11.04</v>
      </c>
      <c r="G81" s="107">
        <f t="shared" si="3"/>
        <v>14.253</v>
      </c>
      <c r="H81" s="108">
        <v>1538</v>
      </c>
      <c r="I81" s="109" t="s">
        <v>43</v>
      </c>
      <c r="J81" s="70">
        <f t="shared" si="4"/>
        <v>0.15379999999999999</v>
      </c>
      <c r="K81" s="108">
        <v>213</v>
      </c>
      <c r="L81" s="109" t="s">
        <v>43</v>
      </c>
      <c r="M81" s="70">
        <f t="shared" si="0"/>
        <v>2.1299999999999999E-2</v>
      </c>
      <c r="N81" s="108">
        <v>190</v>
      </c>
      <c r="O81" s="109" t="s">
        <v>43</v>
      </c>
      <c r="P81" s="70">
        <f t="shared" si="1"/>
        <v>1.9E-2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3.2669999999999999</v>
      </c>
      <c r="F82" s="111">
        <v>10.94</v>
      </c>
      <c r="G82" s="107">
        <f t="shared" si="3"/>
        <v>14.206999999999999</v>
      </c>
      <c r="H82" s="108">
        <v>1656</v>
      </c>
      <c r="I82" s="109" t="s">
        <v>43</v>
      </c>
      <c r="J82" s="70">
        <f t="shared" si="4"/>
        <v>0.1656</v>
      </c>
      <c r="K82" s="108">
        <v>226</v>
      </c>
      <c r="L82" s="109" t="s">
        <v>43</v>
      </c>
      <c r="M82" s="70">
        <f t="shared" si="0"/>
        <v>2.2600000000000002E-2</v>
      </c>
      <c r="N82" s="108">
        <v>203</v>
      </c>
      <c r="O82" s="109" t="s">
        <v>43</v>
      </c>
      <c r="P82" s="70">
        <f t="shared" si="1"/>
        <v>2.0300000000000002E-2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3.335</v>
      </c>
      <c r="F83" s="111">
        <v>10.84</v>
      </c>
      <c r="G83" s="107">
        <f t="shared" si="3"/>
        <v>14.175000000000001</v>
      </c>
      <c r="H83" s="108">
        <v>1776</v>
      </c>
      <c r="I83" s="109" t="s">
        <v>43</v>
      </c>
      <c r="J83" s="70">
        <f t="shared" si="4"/>
        <v>0.17760000000000001</v>
      </c>
      <c r="K83" s="108">
        <v>240</v>
      </c>
      <c r="L83" s="109" t="s">
        <v>43</v>
      </c>
      <c r="M83" s="70">
        <f t="shared" si="0"/>
        <v>2.4E-2</v>
      </c>
      <c r="N83" s="108">
        <v>215</v>
      </c>
      <c r="O83" s="109" t="s">
        <v>43</v>
      </c>
      <c r="P83" s="70">
        <f t="shared" si="1"/>
        <v>2.1499999999999998E-2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3.41</v>
      </c>
      <c r="F84" s="111">
        <v>10.73</v>
      </c>
      <c r="G84" s="107">
        <f t="shared" si="3"/>
        <v>14.14</v>
      </c>
      <c r="H84" s="108">
        <v>1895</v>
      </c>
      <c r="I84" s="109" t="s">
        <v>43</v>
      </c>
      <c r="J84" s="70">
        <f t="shared" si="4"/>
        <v>0.1895</v>
      </c>
      <c r="K84" s="108">
        <v>253</v>
      </c>
      <c r="L84" s="109" t="s">
        <v>43</v>
      </c>
      <c r="M84" s="70">
        <f t="shared" ref="M84:M147" si="5">K84/1000/10</f>
        <v>2.53E-2</v>
      </c>
      <c r="N84" s="108">
        <v>228</v>
      </c>
      <c r="O84" s="109" t="s">
        <v>43</v>
      </c>
      <c r="P84" s="70">
        <f t="shared" ref="P84:P147" si="6">N84/1000/10</f>
        <v>2.2800000000000001E-2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3.4889999999999999</v>
      </c>
      <c r="F85" s="111">
        <v>10.62</v>
      </c>
      <c r="G85" s="107">
        <f t="shared" ref="G85:G148" si="8">E85+F85</f>
        <v>14.108999999999998</v>
      </c>
      <c r="H85" s="108">
        <v>2015</v>
      </c>
      <c r="I85" s="109" t="s">
        <v>43</v>
      </c>
      <c r="J85" s="70">
        <f t="shared" ref="J85:J103" si="9">H85/1000/10</f>
        <v>0.20150000000000001</v>
      </c>
      <c r="K85" s="108">
        <v>266</v>
      </c>
      <c r="L85" s="109" t="s">
        <v>43</v>
      </c>
      <c r="M85" s="70">
        <f t="shared" si="5"/>
        <v>2.6600000000000002E-2</v>
      </c>
      <c r="N85" s="108">
        <v>240</v>
      </c>
      <c r="O85" s="109" t="s">
        <v>43</v>
      </c>
      <c r="P85" s="70">
        <f t="shared" si="6"/>
        <v>2.4E-2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3.569</v>
      </c>
      <c r="F86" s="111">
        <v>10.51</v>
      </c>
      <c r="G86" s="107">
        <f t="shared" si="8"/>
        <v>14.079000000000001</v>
      </c>
      <c r="H86" s="108">
        <v>2136</v>
      </c>
      <c r="I86" s="109" t="s">
        <v>43</v>
      </c>
      <c r="J86" s="70">
        <f t="shared" si="9"/>
        <v>0.21360000000000001</v>
      </c>
      <c r="K86" s="108">
        <v>279</v>
      </c>
      <c r="L86" s="109" t="s">
        <v>43</v>
      </c>
      <c r="M86" s="70">
        <f t="shared" si="5"/>
        <v>2.7900000000000001E-2</v>
      </c>
      <c r="N86" s="108">
        <v>252</v>
      </c>
      <c r="O86" s="109" t="s">
        <v>43</v>
      </c>
      <c r="P86" s="70">
        <f t="shared" si="6"/>
        <v>2.52E-2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3.7269999999999999</v>
      </c>
      <c r="F87" s="111">
        <v>10.29</v>
      </c>
      <c r="G87" s="107">
        <f t="shared" si="8"/>
        <v>14.016999999999999</v>
      </c>
      <c r="H87" s="108">
        <v>2378</v>
      </c>
      <c r="I87" s="109" t="s">
        <v>43</v>
      </c>
      <c r="J87" s="70">
        <f t="shared" si="9"/>
        <v>0.23780000000000001</v>
      </c>
      <c r="K87" s="108">
        <v>305</v>
      </c>
      <c r="L87" s="109" t="s">
        <v>43</v>
      </c>
      <c r="M87" s="70">
        <f t="shared" si="5"/>
        <v>3.0499999999999999E-2</v>
      </c>
      <c r="N87" s="108">
        <v>277</v>
      </c>
      <c r="O87" s="109" t="s">
        <v>43</v>
      </c>
      <c r="P87" s="70">
        <f t="shared" si="6"/>
        <v>2.7700000000000002E-2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3.88</v>
      </c>
      <c r="F88" s="111">
        <v>10.07</v>
      </c>
      <c r="G88" s="107">
        <f t="shared" si="8"/>
        <v>13.95</v>
      </c>
      <c r="H88" s="108">
        <v>2621</v>
      </c>
      <c r="I88" s="109" t="s">
        <v>43</v>
      </c>
      <c r="J88" s="70">
        <f t="shared" si="9"/>
        <v>0.2621</v>
      </c>
      <c r="K88" s="108">
        <v>331</v>
      </c>
      <c r="L88" s="109" t="s">
        <v>43</v>
      </c>
      <c r="M88" s="70">
        <f t="shared" si="5"/>
        <v>3.3100000000000004E-2</v>
      </c>
      <c r="N88" s="108">
        <v>301</v>
      </c>
      <c r="O88" s="109" t="s">
        <v>43</v>
      </c>
      <c r="P88" s="70">
        <f t="shared" si="6"/>
        <v>3.0099999999999998E-2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4.0259999999999998</v>
      </c>
      <c r="F89" s="111">
        <v>9.8559999999999999</v>
      </c>
      <c r="G89" s="107">
        <f t="shared" si="8"/>
        <v>13.882</v>
      </c>
      <c r="H89" s="108">
        <v>2865</v>
      </c>
      <c r="I89" s="109" t="s">
        <v>43</v>
      </c>
      <c r="J89" s="70">
        <f t="shared" si="9"/>
        <v>0.28650000000000003</v>
      </c>
      <c r="K89" s="108">
        <v>357</v>
      </c>
      <c r="L89" s="109" t="s">
        <v>43</v>
      </c>
      <c r="M89" s="70">
        <f t="shared" si="5"/>
        <v>3.5699999999999996E-2</v>
      </c>
      <c r="N89" s="108">
        <v>325</v>
      </c>
      <c r="O89" s="109" t="s">
        <v>43</v>
      </c>
      <c r="P89" s="70">
        <f t="shared" si="6"/>
        <v>3.2500000000000001E-2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4.1669999999999998</v>
      </c>
      <c r="F90" s="111">
        <v>9.6509999999999998</v>
      </c>
      <c r="G90" s="107">
        <f t="shared" si="8"/>
        <v>13.818</v>
      </c>
      <c r="H90" s="108">
        <v>3111</v>
      </c>
      <c r="I90" s="109" t="s">
        <v>43</v>
      </c>
      <c r="J90" s="70">
        <f t="shared" si="9"/>
        <v>0.31110000000000004</v>
      </c>
      <c r="K90" s="108">
        <v>382</v>
      </c>
      <c r="L90" s="109" t="s">
        <v>43</v>
      </c>
      <c r="M90" s="70">
        <f t="shared" si="5"/>
        <v>3.8199999999999998E-2</v>
      </c>
      <c r="N90" s="108">
        <v>349</v>
      </c>
      <c r="O90" s="109" t="s">
        <v>43</v>
      </c>
      <c r="P90" s="70">
        <f t="shared" si="6"/>
        <v>3.49E-2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4.3019999999999996</v>
      </c>
      <c r="F91" s="111">
        <v>9.4529999999999994</v>
      </c>
      <c r="G91" s="107">
        <f t="shared" si="8"/>
        <v>13.754999999999999</v>
      </c>
      <c r="H91" s="108">
        <v>3359</v>
      </c>
      <c r="I91" s="109" t="s">
        <v>43</v>
      </c>
      <c r="J91" s="70">
        <f t="shared" si="9"/>
        <v>0.33589999999999998</v>
      </c>
      <c r="K91" s="108">
        <v>406</v>
      </c>
      <c r="L91" s="109" t="s">
        <v>43</v>
      </c>
      <c r="M91" s="70">
        <f t="shared" si="5"/>
        <v>4.0600000000000004E-2</v>
      </c>
      <c r="N91" s="108">
        <v>373</v>
      </c>
      <c r="O91" s="109" t="s">
        <v>43</v>
      </c>
      <c r="P91" s="70">
        <f t="shared" si="6"/>
        <v>3.73E-2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4.4329999999999998</v>
      </c>
      <c r="F92" s="111">
        <v>9.2629999999999999</v>
      </c>
      <c r="G92" s="107">
        <f t="shared" si="8"/>
        <v>13.696</v>
      </c>
      <c r="H92" s="108">
        <v>3607</v>
      </c>
      <c r="I92" s="109" t="s">
        <v>43</v>
      </c>
      <c r="J92" s="70">
        <f t="shared" si="9"/>
        <v>0.36070000000000002</v>
      </c>
      <c r="K92" s="108">
        <v>430</v>
      </c>
      <c r="L92" s="109" t="s">
        <v>43</v>
      </c>
      <c r="M92" s="70">
        <f t="shared" si="5"/>
        <v>4.2999999999999997E-2</v>
      </c>
      <c r="N92" s="108">
        <v>396</v>
      </c>
      <c r="O92" s="109" t="s">
        <v>43</v>
      </c>
      <c r="P92" s="70">
        <f t="shared" si="6"/>
        <v>3.9600000000000003E-2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4.6840000000000002</v>
      </c>
      <c r="F93" s="111">
        <v>8.9049999999999994</v>
      </c>
      <c r="G93" s="107">
        <f t="shared" si="8"/>
        <v>13.588999999999999</v>
      </c>
      <c r="H93" s="108">
        <v>4108</v>
      </c>
      <c r="I93" s="109" t="s">
        <v>43</v>
      </c>
      <c r="J93" s="70">
        <f t="shared" si="9"/>
        <v>0.41079999999999994</v>
      </c>
      <c r="K93" s="108">
        <v>480</v>
      </c>
      <c r="L93" s="109" t="s">
        <v>43</v>
      </c>
      <c r="M93" s="70">
        <f t="shared" si="5"/>
        <v>4.8000000000000001E-2</v>
      </c>
      <c r="N93" s="108">
        <v>443</v>
      </c>
      <c r="O93" s="109" t="s">
        <v>43</v>
      </c>
      <c r="P93" s="70">
        <f t="shared" si="6"/>
        <v>4.4299999999999999E-2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4.923</v>
      </c>
      <c r="F94" s="111">
        <v>8.5760000000000005</v>
      </c>
      <c r="G94" s="107">
        <f t="shared" si="8"/>
        <v>13.499000000000001</v>
      </c>
      <c r="H94" s="108">
        <v>4614</v>
      </c>
      <c r="I94" s="109" t="s">
        <v>43</v>
      </c>
      <c r="J94" s="70">
        <f t="shared" si="9"/>
        <v>0.46139999999999998</v>
      </c>
      <c r="K94" s="108">
        <v>528</v>
      </c>
      <c r="L94" s="109" t="s">
        <v>43</v>
      </c>
      <c r="M94" s="70">
        <f t="shared" si="5"/>
        <v>5.28E-2</v>
      </c>
      <c r="N94" s="108">
        <v>489</v>
      </c>
      <c r="O94" s="109" t="s">
        <v>43</v>
      </c>
      <c r="P94" s="70">
        <f t="shared" si="6"/>
        <v>4.8899999999999999E-2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5.1539999999999999</v>
      </c>
      <c r="F95" s="111">
        <v>8.2720000000000002</v>
      </c>
      <c r="G95" s="107">
        <f t="shared" si="8"/>
        <v>13.426</v>
      </c>
      <c r="H95" s="108">
        <v>5122</v>
      </c>
      <c r="I95" s="109" t="s">
        <v>43</v>
      </c>
      <c r="J95" s="70">
        <f t="shared" si="9"/>
        <v>0.51219999999999999</v>
      </c>
      <c r="K95" s="108">
        <v>574</v>
      </c>
      <c r="L95" s="109" t="s">
        <v>43</v>
      </c>
      <c r="M95" s="70">
        <f t="shared" si="5"/>
        <v>5.7399999999999993E-2</v>
      </c>
      <c r="N95" s="108">
        <v>535</v>
      </c>
      <c r="O95" s="109" t="s">
        <v>43</v>
      </c>
      <c r="P95" s="70">
        <f t="shared" si="6"/>
        <v>5.3500000000000006E-2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5.3760000000000003</v>
      </c>
      <c r="F96" s="111">
        <v>7.9930000000000003</v>
      </c>
      <c r="G96" s="107">
        <f t="shared" si="8"/>
        <v>13.369</v>
      </c>
      <c r="H96" s="108">
        <v>5634</v>
      </c>
      <c r="I96" s="109" t="s">
        <v>43</v>
      </c>
      <c r="J96" s="70">
        <f t="shared" si="9"/>
        <v>0.56340000000000001</v>
      </c>
      <c r="K96" s="108">
        <v>619</v>
      </c>
      <c r="L96" s="109" t="s">
        <v>43</v>
      </c>
      <c r="M96" s="70">
        <f t="shared" si="5"/>
        <v>6.1899999999999997E-2</v>
      </c>
      <c r="N96" s="108">
        <v>581</v>
      </c>
      <c r="O96" s="109" t="s">
        <v>43</v>
      </c>
      <c r="P96" s="70">
        <f t="shared" si="6"/>
        <v>5.8099999999999999E-2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5.59</v>
      </c>
      <c r="F97" s="111">
        <v>7.734</v>
      </c>
      <c r="G97" s="107">
        <f t="shared" si="8"/>
        <v>13.324</v>
      </c>
      <c r="H97" s="108">
        <v>6148</v>
      </c>
      <c r="I97" s="109" t="s">
        <v>43</v>
      </c>
      <c r="J97" s="70">
        <f t="shared" si="9"/>
        <v>0.61480000000000001</v>
      </c>
      <c r="K97" s="108">
        <v>663</v>
      </c>
      <c r="L97" s="109" t="s">
        <v>43</v>
      </c>
      <c r="M97" s="70">
        <f t="shared" si="5"/>
        <v>6.6299999999999998E-2</v>
      </c>
      <c r="N97" s="108">
        <v>626</v>
      </c>
      <c r="O97" s="109" t="s">
        <v>43</v>
      </c>
      <c r="P97" s="70">
        <f t="shared" si="6"/>
        <v>6.2600000000000003E-2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5.7969999999999997</v>
      </c>
      <c r="F98" s="111">
        <v>7.4939999999999998</v>
      </c>
      <c r="G98" s="107">
        <f t="shared" si="8"/>
        <v>13.291</v>
      </c>
      <c r="H98" s="108">
        <v>6664</v>
      </c>
      <c r="I98" s="109" t="s">
        <v>43</v>
      </c>
      <c r="J98" s="70">
        <f t="shared" si="9"/>
        <v>0.66639999999999999</v>
      </c>
      <c r="K98" s="108">
        <v>705</v>
      </c>
      <c r="L98" s="109" t="s">
        <v>43</v>
      </c>
      <c r="M98" s="70">
        <f t="shared" si="5"/>
        <v>7.0499999999999993E-2</v>
      </c>
      <c r="N98" s="108">
        <v>671</v>
      </c>
      <c r="O98" s="109" t="s">
        <v>43</v>
      </c>
      <c r="P98" s="70">
        <f t="shared" si="6"/>
        <v>6.7100000000000007E-2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5.9969999999999999</v>
      </c>
      <c r="F99" s="111">
        <v>7.27</v>
      </c>
      <c r="G99" s="107">
        <f t="shared" si="8"/>
        <v>13.266999999999999</v>
      </c>
      <c r="H99" s="108">
        <v>7182</v>
      </c>
      <c r="I99" s="109" t="s">
        <v>43</v>
      </c>
      <c r="J99" s="70">
        <f t="shared" si="9"/>
        <v>0.71820000000000006</v>
      </c>
      <c r="K99" s="108">
        <v>746</v>
      </c>
      <c r="L99" s="109" t="s">
        <v>43</v>
      </c>
      <c r="M99" s="70">
        <f t="shared" si="5"/>
        <v>7.46E-2</v>
      </c>
      <c r="N99" s="108">
        <v>715</v>
      </c>
      <c r="O99" s="109" t="s">
        <v>43</v>
      </c>
      <c r="P99" s="70">
        <f t="shared" si="6"/>
        <v>7.1499999999999994E-2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6.1909999999999998</v>
      </c>
      <c r="F100" s="111">
        <v>7.0620000000000003</v>
      </c>
      <c r="G100" s="107">
        <f t="shared" si="8"/>
        <v>13.253</v>
      </c>
      <c r="H100" s="108">
        <v>7701</v>
      </c>
      <c r="I100" s="109" t="s">
        <v>43</v>
      </c>
      <c r="J100" s="70">
        <f t="shared" si="9"/>
        <v>0.77010000000000001</v>
      </c>
      <c r="K100" s="108">
        <v>787</v>
      </c>
      <c r="L100" s="109" t="s">
        <v>43</v>
      </c>
      <c r="M100" s="70">
        <f t="shared" si="5"/>
        <v>7.8700000000000006E-2</v>
      </c>
      <c r="N100" s="108">
        <v>759</v>
      </c>
      <c r="O100" s="109" t="s">
        <v>43</v>
      </c>
      <c r="P100" s="70">
        <f t="shared" si="6"/>
        <v>7.5899999999999995E-2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6.3780000000000001</v>
      </c>
      <c r="F101" s="111">
        <v>6.8680000000000003</v>
      </c>
      <c r="G101" s="107">
        <f t="shared" si="8"/>
        <v>13.246</v>
      </c>
      <c r="H101" s="108">
        <v>8220</v>
      </c>
      <c r="I101" s="109" t="s">
        <v>43</v>
      </c>
      <c r="J101" s="70">
        <f t="shared" si="9"/>
        <v>0.82200000000000006</v>
      </c>
      <c r="K101" s="108">
        <v>826</v>
      </c>
      <c r="L101" s="109" t="s">
        <v>43</v>
      </c>
      <c r="M101" s="70">
        <f t="shared" si="5"/>
        <v>8.2599999999999993E-2</v>
      </c>
      <c r="N101" s="108">
        <v>802</v>
      </c>
      <c r="O101" s="109" t="s">
        <v>43</v>
      </c>
      <c r="P101" s="70">
        <f t="shared" si="6"/>
        <v>8.0200000000000007E-2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6.5609999999999999</v>
      </c>
      <c r="F102" s="111">
        <v>6.6849999999999996</v>
      </c>
      <c r="G102" s="107">
        <f t="shared" si="8"/>
        <v>13.245999999999999</v>
      </c>
      <c r="H102" s="108">
        <v>8740</v>
      </c>
      <c r="I102" s="109" t="s">
        <v>43</v>
      </c>
      <c r="J102" s="70">
        <f t="shared" si="9"/>
        <v>0.874</v>
      </c>
      <c r="K102" s="108">
        <v>864</v>
      </c>
      <c r="L102" s="109" t="s">
        <v>43</v>
      </c>
      <c r="M102" s="70">
        <f t="shared" si="5"/>
        <v>8.6400000000000005E-2</v>
      </c>
      <c r="N102" s="108">
        <v>845</v>
      </c>
      <c r="O102" s="109" t="s">
        <v>43</v>
      </c>
      <c r="P102" s="70">
        <f t="shared" si="6"/>
        <v>8.4499999999999992E-2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6.7389999999999999</v>
      </c>
      <c r="F103" s="111">
        <v>6.5140000000000002</v>
      </c>
      <c r="G103" s="107">
        <f t="shared" si="8"/>
        <v>13.253</v>
      </c>
      <c r="H103" s="108">
        <v>9260</v>
      </c>
      <c r="I103" s="109" t="s">
        <v>43</v>
      </c>
      <c r="J103" s="70">
        <f t="shared" si="9"/>
        <v>0.92599999999999993</v>
      </c>
      <c r="K103" s="108">
        <v>902</v>
      </c>
      <c r="L103" s="109" t="s">
        <v>43</v>
      </c>
      <c r="M103" s="70">
        <f t="shared" si="5"/>
        <v>9.0200000000000002E-2</v>
      </c>
      <c r="N103" s="108">
        <v>887</v>
      </c>
      <c r="O103" s="109" t="s">
        <v>43</v>
      </c>
      <c r="P103" s="70">
        <f t="shared" si="6"/>
        <v>8.8700000000000001E-2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7.0830000000000002</v>
      </c>
      <c r="F104" s="111">
        <v>6.2009999999999996</v>
      </c>
      <c r="G104" s="107">
        <f t="shared" si="8"/>
        <v>13.283999999999999</v>
      </c>
      <c r="H104" s="108">
        <v>1.03</v>
      </c>
      <c r="I104" s="118" t="s">
        <v>45</v>
      </c>
      <c r="J104" s="71">
        <f t="shared" ref="J104:J166" si="11">H104</f>
        <v>1.03</v>
      </c>
      <c r="K104" s="108">
        <v>979</v>
      </c>
      <c r="L104" s="109" t="s">
        <v>43</v>
      </c>
      <c r="M104" s="70">
        <f t="shared" si="5"/>
        <v>9.7900000000000001E-2</v>
      </c>
      <c r="N104" s="108">
        <v>970</v>
      </c>
      <c r="O104" s="109" t="s">
        <v>43</v>
      </c>
      <c r="P104" s="70">
        <f t="shared" si="6"/>
        <v>9.7000000000000003E-2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7.4989999999999997</v>
      </c>
      <c r="F105" s="111">
        <v>5.8559999999999999</v>
      </c>
      <c r="G105" s="107">
        <f t="shared" si="8"/>
        <v>13.355</v>
      </c>
      <c r="H105" s="108">
        <v>1.1599999999999999</v>
      </c>
      <c r="I105" s="109" t="s">
        <v>45</v>
      </c>
      <c r="J105" s="71">
        <f t="shared" si="11"/>
        <v>1.1599999999999999</v>
      </c>
      <c r="K105" s="108">
        <v>1073</v>
      </c>
      <c r="L105" s="109" t="s">
        <v>43</v>
      </c>
      <c r="M105" s="70">
        <f t="shared" si="5"/>
        <v>0.10729999999999999</v>
      </c>
      <c r="N105" s="108">
        <v>1072</v>
      </c>
      <c r="O105" s="109" t="s">
        <v>43</v>
      </c>
      <c r="P105" s="70">
        <f t="shared" si="6"/>
        <v>0.1072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7.9020000000000001</v>
      </c>
      <c r="F106" s="111">
        <v>5.5529999999999999</v>
      </c>
      <c r="G106" s="107">
        <f t="shared" si="8"/>
        <v>13.455</v>
      </c>
      <c r="H106" s="108">
        <v>1.29</v>
      </c>
      <c r="I106" s="109" t="s">
        <v>45</v>
      </c>
      <c r="J106" s="71">
        <f t="shared" si="11"/>
        <v>1.29</v>
      </c>
      <c r="K106" s="108">
        <v>1161</v>
      </c>
      <c r="L106" s="109" t="s">
        <v>43</v>
      </c>
      <c r="M106" s="70">
        <f t="shared" si="5"/>
        <v>0.11610000000000001</v>
      </c>
      <c r="N106" s="108">
        <v>1170</v>
      </c>
      <c r="O106" s="109" t="s">
        <v>43</v>
      </c>
      <c r="P106" s="70">
        <f t="shared" si="6"/>
        <v>0.11699999999999999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8.2940000000000005</v>
      </c>
      <c r="F107" s="111">
        <v>5.2859999999999996</v>
      </c>
      <c r="G107" s="107">
        <f t="shared" si="8"/>
        <v>13.58</v>
      </c>
      <c r="H107" s="108">
        <v>1.42</v>
      </c>
      <c r="I107" s="109" t="s">
        <v>45</v>
      </c>
      <c r="J107" s="71">
        <f t="shared" si="11"/>
        <v>1.42</v>
      </c>
      <c r="K107" s="108">
        <v>1243</v>
      </c>
      <c r="L107" s="109" t="s">
        <v>43</v>
      </c>
      <c r="M107" s="70">
        <f t="shared" si="5"/>
        <v>0.12430000000000001</v>
      </c>
      <c r="N107" s="108">
        <v>1265</v>
      </c>
      <c r="O107" s="109" t="s">
        <v>43</v>
      </c>
      <c r="P107" s="70">
        <f t="shared" si="6"/>
        <v>0.1265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8.6750000000000007</v>
      </c>
      <c r="F108" s="111">
        <v>5.0460000000000003</v>
      </c>
      <c r="G108" s="107">
        <f t="shared" si="8"/>
        <v>13.721</v>
      </c>
      <c r="H108" s="108">
        <v>1.54</v>
      </c>
      <c r="I108" s="109" t="s">
        <v>45</v>
      </c>
      <c r="J108" s="71">
        <f t="shared" si="11"/>
        <v>1.54</v>
      </c>
      <c r="K108" s="108">
        <v>1320</v>
      </c>
      <c r="L108" s="109" t="s">
        <v>43</v>
      </c>
      <c r="M108" s="70">
        <f t="shared" si="5"/>
        <v>0.13200000000000001</v>
      </c>
      <c r="N108" s="108">
        <v>1357</v>
      </c>
      <c r="O108" s="109" t="s">
        <v>43</v>
      </c>
      <c r="P108" s="70">
        <f t="shared" si="6"/>
        <v>0.13569999999999999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9.0459999999999994</v>
      </c>
      <c r="F109" s="111">
        <v>4.8310000000000004</v>
      </c>
      <c r="G109" s="107">
        <f t="shared" si="8"/>
        <v>13.876999999999999</v>
      </c>
      <c r="H109" s="108">
        <v>1.67</v>
      </c>
      <c r="I109" s="109" t="s">
        <v>45</v>
      </c>
      <c r="J109" s="71">
        <f t="shared" si="11"/>
        <v>1.67</v>
      </c>
      <c r="K109" s="108">
        <v>1394</v>
      </c>
      <c r="L109" s="109" t="s">
        <v>43</v>
      </c>
      <c r="M109" s="70">
        <f t="shared" si="5"/>
        <v>0.1394</v>
      </c>
      <c r="N109" s="108">
        <v>1446</v>
      </c>
      <c r="O109" s="109" t="s">
        <v>43</v>
      </c>
      <c r="P109" s="70">
        <f t="shared" si="6"/>
        <v>0.14460000000000001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9.4060000000000006</v>
      </c>
      <c r="F110" s="111">
        <v>4.6369999999999996</v>
      </c>
      <c r="G110" s="107">
        <f t="shared" si="8"/>
        <v>14.042999999999999</v>
      </c>
      <c r="H110" s="108">
        <v>1.79</v>
      </c>
      <c r="I110" s="109" t="s">
        <v>45</v>
      </c>
      <c r="J110" s="71">
        <f t="shared" si="11"/>
        <v>1.79</v>
      </c>
      <c r="K110" s="108">
        <v>1463</v>
      </c>
      <c r="L110" s="109" t="s">
        <v>43</v>
      </c>
      <c r="M110" s="70">
        <f t="shared" si="5"/>
        <v>0.14630000000000001</v>
      </c>
      <c r="N110" s="108">
        <v>1533</v>
      </c>
      <c r="O110" s="109" t="s">
        <v>43</v>
      </c>
      <c r="P110" s="70">
        <f t="shared" si="6"/>
        <v>0.15329999999999999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9.7560000000000002</v>
      </c>
      <c r="F111" s="111">
        <v>4.4589999999999996</v>
      </c>
      <c r="G111" s="107">
        <f t="shared" si="8"/>
        <v>14.215</v>
      </c>
      <c r="H111" s="108">
        <v>1.92</v>
      </c>
      <c r="I111" s="109" t="s">
        <v>45</v>
      </c>
      <c r="J111" s="71">
        <f t="shared" si="11"/>
        <v>1.92</v>
      </c>
      <c r="K111" s="108">
        <v>1528</v>
      </c>
      <c r="L111" s="109" t="s">
        <v>43</v>
      </c>
      <c r="M111" s="70">
        <f t="shared" si="5"/>
        <v>0.15279999999999999</v>
      </c>
      <c r="N111" s="108">
        <v>1616</v>
      </c>
      <c r="O111" s="109" t="s">
        <v>43</v>
      </c>
      <c r="P111" s="70">
        <f t="shared" si="6"/>
        <v>0.16160000000000002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10.1</v>
      </c>
      <c r="F112" s="111">
        <v>4.2969999999999997</v>
      </c>
      <c r="G112" s="107">
        <f t="shared" si="8"/>
        <v>14.396999999999998</v>
      </c>
      <c r="H112" s="108">
        <v>2.04</v>
      </c>
      <c r="I112" s="109" t="s">
        <v>45</v>
      </c>
      <c r="J112" s="71">
        <f t="shared" si="11"/>
        <v>2.04</v>
      </c>
      <c r="K112" s="108">
        <v>1590</v>
      </c>
      <c r="L112" s="109" t="s">
        <v>43</v>
      </c>
      <c r="M112" s="70">
        <f t="shared" si="5"/>
        <v>0.159</v>
      </c>
      <c r="N112" s="108">
        <v>1696</v>
      </c>
      <c r="O112" s="109" t="s">
        <v>43</v>
      </c>
      <c r="P112" s="70">
        <f t="shared" si="6"/>
        <v>0.1696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10.75</v>
      </c>
      <c r="F113" s="111">
        <v>4.0110000000000001</v>
      </c>
      <c r="G113" s="107">
        <f t="shared" si="8"/>
        <v>14.760999999999999</v>
      </c>
      <c r="H113" s="108">
        <v>2.2799999999999998</v>
      </c>
      <c r="I113" s="109" t="s">
        <v>45</v>
      </c>
      <c r="J113" s="71">
        <f t="shared" si="11"/>
        <v>2.2799999999999998</v>
      </c>
      <c r="K113" s="108">
        <v>1721</v>
      </c>
      <c r="L113" s="109" t="s">
        <v>43</v>
      </c>
      <c r="M113" s="70">
        <f t="shared" si="5"/>
        <v>0.1721</v>
      </c>
      <c r="N113" s="108">
        <v>1850</v>
      </c>
      <c r="O113" s="109" t="s">
        <v>43</v>
      </c>
      <c r="P113" s="70">
        <f t="shared" si="6"/>
        <v>0.185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11.38</v>
      </c>
      <c r="F114" s="111">
        <v>3.766</v>
      </c>
      <c r="G114" s="107">
        <f t="shared" si="8"/>
        <v>15.146000000000001</v>
      </c>
      <c r="H114" s="108">
        <v>2.5099999999999998</v>
      </c>
      <c r="I114" s="109" t="s">
        <v>45</v>
      </c>
      <c r="J114" s="71">
        <f t="shared" si="11"/>
        <v>2.5099999999999998</v>
      </c>
      <c r="K114" s="108">
        <v>1839</v>
      </c>
      <c r="L114" s="109" t="s">
        <v>43</v>
      </c>
      <c r="M114" s="70">
        <f t="shared" si="5"/>
        <v>0.18390000000000001</v>
      </c>
      <c r="N114" s="108">
        <v>1994</v>
      </c>
      <c r="O114" s="109" t="s">
        <v>43</v>
      </c>
      <c r="P114" s="70">
        <f t="shared" si="6"/>
        <v>0.19939999999999999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11.98</v>
      </c>
      <c r="F115" s="111">
        <v>3.5529999999999999</v>
      </c>
      <c r="G115" s="107">
        <f t="shared" si="8"/>
        <v>15.533000000000001</v>
      </c>
      <c r="H115" s="108">
        <v>2.73</v>
      </c>
      <c r="I115" s="109" t="s">
        <v>45</v>
      </c>
      <c r="J115" s="71">
        <f t="shared" si="11"/>
        <v>2.73</v>
      </c>
      <c r="K115" s="108">
        <v>1946</v>
      </c>
      <c r="L115" s="109" t="s">
        <v>43</v>
      </c>
      <c r="M115" s="70">
        <f t="shared" si="5"/>
        <v>0.1946</v>
      </c>
      <c r="N115" s="108">
        <v>2129</v>
      </c>
      <c r="O115" s="109" t="s">
        <v>43</v>
      </c>
      <c r="P115" s="70">
        <f t="shared" si="6"/>
        <v>0.21290000000000001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12.56</v>
      </c>
      <c r="F116" s="111">
        <v>3.3660000000000001</v>
      </c>
      <c r="G116" s="107">
        <f t="shared" si="8"/>
        <v>15.926</v>
      </c>
      <c r="H116" s="108">
        <v>2.96</v>
      </c>
      <c r="I116" s="109" t="s">
        <v>45</v>
      </c>
      <c r="J116" s="71">
        <f t="shared" si="11"/>
        <v>2.96</v>
      </c>
      <c r="K116" s="108">
        <v>2044</v>
      </c>
      <c r="L116" s="109" t="s">
        <v>43</v>
      </c>
      <c r="M116" s="70">
        <f t="shared" si="5"/>
        <v>0.2044</v>
      </c>
      <c r="N116" s="108">
        <v>2256</v>
      </c>
      <c r="O116" s="109" t="s">
        <v>43</v>
      </c>
      <c r="P116" s="70">
        <f t="shared" si="6"/>
        <v>0.22559999999999997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13.13</v>
      </c>
      <c r="F117" s="111">
        <v>3.2010000000000001</v>
      </c>
      <c r="G117" s="107">
        <f t="shared" si="8"/>
        <v>16.331</v>
      </c>
      <c r="H117" s="108">
        <v>3.17</v>
      </c>
      <c r="I117" s="109" t="s">
        <v>45</v>
      </c>
      <c r="J117" s="71">
        <f t="shared" si="11"/>
        <v>3.17</v>
      </c>
      <c r="K117" s="108">
        <v>2134</v>
      </c>
      <c r="L117" s="109" t="s">
        <v>43</v>
      </c>
      <c r="M117" s="70">
        <f t="shared" si="5"/>
        <v>0.21339999999999998</v>
      </c>
      <c r="N117" s="108">
        <v>2376</v>
      </c>
      <c r="O117" s="109" t="s">
        <v>43</v>
      </c>
      <c r="P117" s="70">
        <f t="shared" si="6"/>
        <v>0.23759999999999998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13.7</v>
      </c>
      <c r="F118" s="111">
        <v>3.0529999999999999</v>
      </c>
      <c r="G118" s="107">
        <f t="shared" si="8"/>
        <v>16.753</v>
      </c>
      <c r="H118" s="108">
        <v>3.38</v>
      </c>
      <c r="I118" s="109" t="s">
        <v>45</v>
      </c>
      <c r="J118" s="71">
        <f t="shared" si="11"/>
        <v>3.38</v>
      </c>
      <c r="K118" s="108">
        <v>2216</v>
      </c>
      <c r="L118" s="109" t="s">
        <v>43</v>
      </c>
      <c r="M118" s="70">
        <f t="shared" si="5"/>
        <v>0.22160000000000002</v>
      </c>
      <c r="N118" s="108">
        <v>2489</v>
      </c>
      <c r="O118" s="109" t="s">
        <v>43</v>
      </c>
      <c r="P118" s="70">
        <f t="shared" si="6"/>
        <v>0.24889999999999998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14.8</v>
      </c>
      <c r="F119" s="111">
        <v>2.7989999999999999</v>
      </c>
      <c r="G119" s="107">
        <f t="shared" si="8"/>
        <v>17.599</v>
      </c>
      <c r="H119" s="108">
        <v>3.79</v>
      </c>
      <c r="I119" s="109" t="s">
        <v>45</v>
      </c>
      <c r="J119" s="71">
        <f t="shared" si="11"/>
        <v>3.79</v>
      </c>
      <c r="K119" s="108">
        <v>2397</v>
      </c>
      <c r="L119" s="109" t="s">
        <v>43</v>
      </c>
      <c r="M119" s="70">
        <f t="shared" si="5"/>
        <v>0.23969999999999997</v>
      </c>
      <c r="N119" s="108">
        <v>2697</v>
      </c>
      <c r="O119" s="109" t="s">
        <v>43</v>
      </c>
      <c r="P119" s="70">
        <f t="shared" si="6"/>
        <v>0.2697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15.9</v>
      </c>
      <c r="F120" s="111">
        <v>2.589</v>
      </c>
      <c r="G120" s="107">
        <f t="shared" si="8"/>
        <v>18.489000000000001</v>
      </c>
      <c r="H120" s="108">
        <v>4.18</v>
      </c>
      <c r="I120" s="109" t="s">
        <v>45</v>
      </c>
      <c r="J120" s="71">
        <f t="shared" si="11"/>
        <v>4.18</v>
      </c>
      <c r="K120" s="108">
        <v>2551</v>
      </c>
      <c r="L120" s="109" t="s">
        <v>43</v>
      </c>
      <c r="M120" s="70">
        <f t="shared" si="5"/>
        <v>0.25509999999999999</v>
      </c>
      <c r="N120" s="108">
        <v>2883</v>
      </c>
      <c r="O120" s="109" t="s">
        <v>43</v>
      </c>
      <c r="P120" s="70">
        <f t="shared" si="6"/>
        <v>0.2883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17.010000000000002</v>
      </c>
      <c r="F121" s="111">
        <v>2.4129999999999998</v>
      </c>
      <c r="G121" s="107">
        <f t="shared" si="8"/>
        <v>19.423000000000002</v>
      </c>
      <c r="H121" s="108">
        <v>4.54</v>
      </c>
      <c r="I121" s="109" t="s">
        <v>45</v>
      </c>
      <c r="J121" s="71">
        <f t="shared" si="11"/>
        <v>4.54</v>
      </c>
      <c r="K121" s="108">
        <v>2684</v>
      </c>
      <c r="L121" s="109" t="s">
        <v>43</v>
      </c>
      <c r="M121" s="70">
        <f t="shared" si="5"/>
        <v>0.26840000000000003</v>
      </c>
      <c r="N121" s="108">
        <v>3051</v>
      </c>
      <c r="O121" s="109" t="s">
        <v>43</v>
      </c>
      <c r="P121" s="70">
        <f t="shared" si="6"/>
        <v>0.30510000000000004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18.12</v>
      </c>
      <c r="F122" s="111">
        <v>2.2610000000000001</v>
      </c>
      <c r="G122" s="107">
        <f t="shared" si="8"/>
        <v>20.381</v>
      </c>
      <c r="H122" s="108">
        <v>4.9000000000000004</v>
      </c>
      <c r="I122" s="109" t="s">
        <v>45</v>
      </c>
      <c r="J122" s="71">
        <f t="shared" si="11"/>
        <v>4.9000000000000004</v>
      </c>
      <c r="K122" s="108">
        <v>2800</v>
      </c>
      <c r="L122" s="109" t="s">
        <v>43</v>
      </c>
      <c r="M122" s="70">
        <f t="shared" si="5"/>
        <v>0.27999999999999997</v>
      </c>
      <c r="N122" s="108">
        <v>3202</v>
      </c>
      <c r="O122" s="109" t="s">
        <v>43</v>
      </c>
      <c r="P122" s="70">
        <f t="shared" si="6"/>
        <v>0.32019999999999998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19.239999999999998</v>
      </c>
      <c r="F123" s="111">
        <v>2.13</v>
      </c>
      <c r="G123" s="107">
        <f t="shared" si="8"/>
        <v>21.369999999999997</v>
      </c>
      <c r="H123" s="108">
        <v>5.23</v>
      </c>
      <c r="I123" s="109" t="s">
        <v>45</v>
      </c>
      <c r="J123" s="71">
        <f t="shared" si="11"/>
        <v>5.23</v>
      </c>
      <c r="K123" s="108">
        <v>2901</v>
      </c>
      <c r="L123" s="109" t="s">
        <v>43</v>
      </c>
      <c r="M123" s="70">
        <f t="shared" si="5"/>
        <v>0.29009999999999997</v>
      </c>
      <c r="N123" s="108">
        <v>3339</v>
      </c>
      <c r="O123" s="109" t="s">
        <v>43</v>
      </c>
      <c r="P123" s="70">
        <f t="shared" si="6"/>
        <v>0.33389999999999997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20.37</v>
      </c>
      <c r="F124" s="111">
        <v>2.0139999999999998</v>
      </c>
      <c r="G124" s="107">
        <f t="shared" si="8"/>
        <v>22.384</v>
      </c>
      <c r="H124" s="108">
        <v>5.55</v>
      </c>
      <c r="I124" s="109" t="s">
        <v>45</v>
      </c>
      <c r="J124" s="71">
        <f t="shared" si="11"/>
        <v>5.55</v>
      </c>
      <c r="K124" s="108">
        <v>2991</v>
      </c>
      <c r="L124" s="109" t="s">
        <v>43</v>
      </c>
      <c r="M124" s="70">
        <f t="shared" si="5"/>
        <v>0.29910000000000003</v>
      </c>
      <c r="N124" s="108">
        <v>3464</v>
      </c>
      <c r="O124" s="109" t="s">
        <v>43</v>
      </c>
      <c r="P124" s="70">
        <f t="shared" si="6"/>
        <v>0.34639999999999999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21.5</v>
      </c>
      <c r="F125" s="111">
        <v>1.9119999999999999</v>
      </c>
      <c r="G125" s="107">
        <f t="shared" si="8"/>
        <v>23.411999999999999</v>
      </c>
      <c r="H125" s="108">
        <v>5.86</v>
      </c>
      <c r="I125" s="109" t="s">
        <v>45</v>
      </c>
      <c r="J125" s="71">
        <f t="shared" si="11"/>
        <v>5.86</v>
      </c>
      <c r="K125" s="108">
        <v>3071</v>
      </c>
      <c r="L125" s="109" t="s">
        <v>43</v>
      </c>
      <c r="M125" s="70">
        <f t="shared" si="5"/>
        <v>0.30710000000000004</v>
      </c>
      <c r="N125" s="108">
        <v>3577</v>
      </c>
      <c r="O125" s="109" t="s">
        <v>43</v>
      </c>
      <c r="P125" s="70">
        <f t="shared" si="6"/>
        <v>0.35770000000000002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22.64</v>
      </c>
      <c r="F126" s="111">
        <v>1.821</v>
      </c>
      <c r="G126" s="107">
        <f t="shared" si="8"/>
        <v>24.461000000000002</v>
      </c>
      <c r="H126" s="72">
        <v>6.15</v>
      </c>
      <c r="I126" s="74" t="s">
        <v>45</v>
      </c>
      <c r="J126" s="71">
        <f t="shared" si="11"/>
        <v>6.15</v>
      </c>
      <c r="K126" s="72">
        <v>3142</v>
      </c>
      <c r="L126" s="74" t="s">
        <v>43</v>
      </c>
      <c r="M126" s="70">
        <f t="shared" si="5"/>
        <v>0.31419999999999998</v>
      </c>
      <c r="N126" s="72">
        <v>3681</v>
      </c>
      <c r="O126" s="74" t="s">
        <v>43</v>
      </c>
      <c r="P126" s="70">
        <f t="shared" si="6"/>
        <v>0.36809999999999998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23.78</v>
      </c>
      <c r="F127" s="111">
        <v>1.7390000000000001</v>
      </c>
      <c r="G127" s="107">
        <f t="shared" si="8"/>
        <v>25.519000000000002</v>
      </c>
      <c r="H127" s="72">
        <v>6.43</v>
      </c>
      <c r="I127" s="74" t="s">
        <v>45</v>
      </c>
      <c r="J127" s="71">
        <f t="shared" si="11"/>
        <v>6.43</v>
      </c>
      <c r="K127" s="72">
        <v>3206</v>
      </c>
      <c r="L127" s="74" t="s">
        <v>43</v>
      </c>
      <c r="M127" s="70">
        <f t="shared" si="5"/>
        <v>0.3206</v>
      </c>
      <c r="N127" s="72">
        <v>3777</v>
      </c>
      <c r="O127" s="74" t="s">
        <v>43</v>
      </c>
      <c r="P127" s="70">
        <f t="shared" si="6"/>
        <v>0.37770000000000004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24.93</v>
      </c>
      <c r="F128" s="111">
        <v>1.665</v>
      </c>
      <c r="G128" s="107">
        <f t="shared" si="8"/>
        <v>26.594999999999999</v>
      </c>
      <c r="H128" s="108">
        <v>6.7</v>
      </c>
      <c r="I128" s="109" t="s">
        <v>45</v>
      </c>
      <c r="J128" s="71">
        <f t="shared" si="11"/>
        <v>6.7</v>
      </c>
      <c r="K128" s="72">
        <v>3264</v>
      </c>
      <c r="L128" s="74" t="s">
        <v>43</v>
      </c>
      <c r="M128" s="70">
        <f t="shared" si="5"/>
        <v>0.32639999999999997</v>
      </c>
      <c r="N128" s="72">
        <v>3864</v>
      </c>
      <c r="O128" s="74" t="s">
        <v>43</v>
      </c>
      <c r="P128" s="70">
        <f t="shared" si="6"/>
        <v>0.38639999999999997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26.06</v>
      </c>
      <c r="F129" s="111">
        <v>1.5980000000000001</v>
      </c>
      <c r="G129" s="107">
        <f t="shared" si="8"/>
        <v>27.657999999999998</v>
      </c>
      <c r="H129" s="108">
        <v>6.96</v>
      </c>
      <c r="I129" s="109" t="s">
        <v>45</v>
      </c>
      <c r="J129" s="71">
        <f t="shared" si="11"/>
        <v>6.96</v>
      </c>
      <c r="K129" s="72">
        <v>3317</v>
      </c>
      <c r="L129" s="74" t="s">
        <v>43</v>
      </c>
      <c r="M129" s="70">
        <f t="shared" si="5"/>
        <v>0.33169999999999999</v>
      </c>
      <c r="N129" s="72">
        <v>3945</v>
      </c>
      <c r="O129" s="74" t="s">
        <v>43</v>
      </c>
      <c r="P129" s="70">
        <f t="shared" si="6"/>
        <v>0.39449999999999996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28.31</v>
      </c>
      <c r="F130" s="111">
        <v>1.48</v>
      </c>
      <c r="G130" s="107">
        <f t="shared" si="8"/>
        <v>29.79</v>
      </c>
      <c r="H130" s="108">
        <v>7.45</v>
      </c>
      <c r="I130" s="109" t="s">
        <v>45</v>
      </c>
      <c r="J130" s="71">
        <f t="shared" si="11"/>
        <v>7.45</v>
      </c>
      <c r="K130" s="72">
        <v>3443</v>
      </c>
      <c r="L130" s="74" t="s">
        <v>43</v>
      </c>
      <c r="M130" s="70">
        <f t="shared" si="5"/>
        <v>0.34429999999999999</v>
      </c>
      <c r="N130" s="72">
        <v>4090</v>
      </c>
      <c r="O130" s="74" t="s">
        <v>43</v>
      </c>
      <c r="P130" s="70">
        <f t="shared" si="6"/>
        <v>0.40899999999999997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31.06</v>
      </c>
      <c r="F131" s="111">
        <v>1.3580000000000001</v>
      </c>
      <c r="G131" s="107">
        <f t="shared" si="8"/>
        <v>32.417999999999999</v>
      </c>
      <c r="H131" s="108">
        <v>8.01</v>
      </c>
      <c r="I131" s="109" t="s">
        <v>45</v>
      </c>
      <c r="J131" s="71">
        <f t="shared" si="11"/>
        <v>8.01</v>
      </c>
      <c r="K131" s="72">
        <v>3590</v>
      </c>
      <c r="L131" s="74" t="s">
        <v>43</v>
      </c>
      <c r="M131" s="70">
        <f t="shared" si="5"/>
        <v>0.35899999999999999</v>
      </c>
      <c r="N131" s="72">
        <v>4243</v>
      </c>
      <c r="O131" s="74" t="s">
        <v>43</v>
      </c>
      <c r="P131" s="70">
        <f t="shared" si="6"/>
        <v>0.42430000000000001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33.71</v>
      </c>
      <c r="F132" s="111">
        <v>1.256</v>
      </c>
      <c r="G132" s="107">
        <f t="shared" si="8"/>
        <v>34.966000000000001</v>
      </c>
      <c r="H132" s="108">
        <v>8.5299999999999994</v>
      </c>
      <c r="I132" s="109" t="s">
        <v>45</v>
      </c>
      <c r="J132" s="71">
        <f t="shared" si="11"/>
        <v>8.5299999999999994</v>
      </c>
      <c r="K132" s="72">
        <v>3710</v>
      </c>
      <c r="L132" s="74" t="s">
        <v>43</v>
      </c>
      <c r="M132" s="70">
        <f t="shared" si="5"/>
        <v>0.371</v>
      </c>
      <c r="N132" s="72">
        <v>4373</v>
      </c>
      <c r="O132" s="74" t="s">
        <v>43</v>
      </c>
      <c r="P132" s="70">
        <f t="shared" si="6"/>
        <v>0.43730000000000002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36.24</v>
      </c>
      <c r="F133" s="111">
        <v>1.169</v>
      </c>
      <c r="G133" s="107">
        <f t="shared" si="8"/>
        <v>37.408999999999999</v>
      </c>
      <c r="H133" s="108">
        <v>9.02</v>
      </c>
      <c r="I133" s="109" t="s">
        <v>45</v>
      </c>
      <c r="J133" s="71">
        <f t="shared" si="11"/>
        <v>9.02</v>
      </c>
      <c r="K133" s="72">
        <v>3811</v>
      </c>
      <c r="L133" s="74" t="s">
        <v>43</v>
      </c>
      <c r="M133" s="70">
        <f t="shared" si="5"/>
        <v>0.38109999999999999</v>
      </c>
      <c r="N133" s="72">
        <v>4485</v>
      </c>
      <c r="O133" s="74" t="s">
        <v>43</v>
      </c>
      <c r="P133" s="70">
        <f t="shared" si="6"/>
        <v>0.44850000000000001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38.659999999999997</v>
      </c>
      <c r="F134" s="111">
        <v>1.095</v>
      </c>
      <c r="G134" s="107">
        <f t="shared" si="8"/>
        <v>39.754999999999995</v>
      </c>
      <c r="H134" s="108">
        <v>9.4700000000000006</v>
      </c>
      <c r="I134" s="109" t="s">
        <v>45</v>
      </c>
      <c r="J134" s="71">
        <f t="shared" si="11"/>
        <v>9.4700000000000006</v>
      </c>
      <c r="K134" s="72">
        <v>3897</v>
      </c>
      <c r="L134" s="74" t="s">
        <v>43</v>
      </c>
      <c r="M134" s="70">
        <f t="shared" si="5"/>
        <v>0.38969999999999999</v>
      </c>
      <c r="N134" s="72">
        <v>4582</v>
      </c>
      <c r="O134" s="74" t="s">
        <v>43</v>
      </c>
      <c r="P134" s="70">
        <f t="shared" si="6"/>
        <v>0.4582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40.950000000000003</v>
      </c>
      <c r="F135" s="111">
        <v>1.0309999999999999</v>
      </c>
      <c r="G135" s="107">
        <f t="shared" si="8"/>
        <v>41.981000000000002</v>
      </c>
      <c r="H135" s="108">
        <v>9.9</v>
      </c>
      <c r="I135" s="109" t="s">
        <v>45</v>
      </c>
      <c r="J135" s="71">
        <f t="shared" si="11"/>
        <v>9.9</v>
      </c>
      <c r="K135" s="72">
        <v>3972</v>
      </c>
      <c r="L135" s="74" t="s">
        <v>43</v>
      </c>
      <c r="M135" s="70">
        <f t="shared" si="5"/>
        <v>0.3972</v>
      </c>
      <c r="N135" s="72">
        <v>4668</v>
      </c>
      <c r="O135" s="74" t="s">
        <v>43</v>
      </c>
      <c r="P135" s="70">
        <f t="shared" si="6"/>
        <v>0.46679999999999999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43.12</v>
      </c>
      <c r="F136" s="111">
        <v>0.97430000000000005</v>
      </c>
      <c r="G136" s="107">
        <f t="shared" si="8"/>
        <v>44.094299999999997</v>
      </c>
      <c r="H136" s="108">
        <v>10.31</v>
      </c>
      <c r="I136" s="109" t="s">
        <v>45</v>
      </c>
      <c r="J136" s="71">
        <f t="shared" si="11"/>
        <v>10.31</v>
      </c>
      <c r="K136" s="72">
        <v>4037</v>
      </c>
      <c r="L136" s="74" t="s">
        <v>43</v>
      </c>
      <c r="M136" s="70">
        <f t="shared" si="5"/>
        <v>0.4037</v>
      </c>
      <c r="N136" s="72">
        <v>4745</v>
      </c>
      <c r="O136" s="74" t="s">
        <v>43</v>
      </c>
      <c r="P136" s="70">
        <f t="shared" si="6"/>
        <v>0.47450000000000003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45.19</v>
      </c>
      <c r="F137" s="111">
        <v>0.92420000000000002</v>
      </c>
      <c r="G137" s="107">
        <f t="shared" si="8"/>
        <v>46.114199999999997</v>
      </c>
      <c r="H137" s="108">
        <v>10.7</v>
      </c>
      <c r="I137" s="109" t="s">
        <v>45</v>
      </c>
      <c r="J137" s="71">
        <f t="shared" si="11"/>
        <v>10.7</v>
      </c>
      <c r="K137" s="72">
        <v>4096</v>
      </c>
      <c r="L137" s="74" t="s">
        <v>43</v>
      </c>
      <c r="M137" s="70">
        <f t="shared" si="5"/>
        <v>0.40960000000000002</v>
      </c>
      <c r="N137" s="72">
        <v>4813</v>
      </c>
      <c r="O137" s="74" t="s">
        <v>43</v>
      </c>
      <c r="P137" s="70">
        <f t="shared" si="6"/>
        <v>0.48129999999999995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47.14</v>
      </c>
      <c r="F138" s="111">
        <v>0.87949999999999995</v>
      </c>
      <c r="G138" s="107">
        <f t="shared" si="8"/>
        <v>48.019500000000001</v>
      </c>
      <c r="H138" s="108">
        <v>11.07</v>
      </c>
      <c r="I138" s="109" t="s">
        <v>45</v>
      </c>
      <c r="J138" s="71">
        <f t="shared" si="11"/>
        <v>11.07</v>
      </c>
      <c r="K138" s="72">
        <v>4148</v>
      </c>
      <c r="L138" s="74" t="s">
        <v>43</v>
      </c>
      <c r="M138" s="70">
        <f t="shared" si="5"/>
        <v>0.41479999999999995</v>
      </c>
      <c r="N138" s="72">
        <v>4875</v>
      </c>
      <c r="O138" s="74" t="s">
        <v>43</v>
      </c>
      <c r="P138" s="70">
        <f t="shared" si="6"/>
        <v>0.48749999999999999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50.74</v>
      </c>
      <c r="F139" s="111">
        <v>0.80289999999999995</v>
      </c>
      <c r="G139" s="107">
        <f t="shared" si="8"/>
        <v>51.542900000000003</v>
      </c>
      <c r="H139" s="108">
        <v>11.78</v>
      </c>
      <c r="I139" s="109" t="s">
        <v>45</v>
      </c>
      <c r="J139" s="71">
        <f t="shared" si="11"/>
        <v>11.78</v>
      </c>
      <c r="K139" s="72">
        <v>4298</v>
      </c>
      <c r="L139" s="74" t="s">
        <v>43</v>
      </c>
      <c r="M139" s="70">
        <f t="shared" si="5"/>
        <v>0.42980000000000002</v>
      </c>
      <c r="N139" s="72">
        <v>4983</v>
      </c>
      <c r="O139" s="74" t="s">
        <v>43</v>
      </c>
      <c r="P139" s="70">
        <f t="shared" si="6"/>
        <v>0.49829999999999997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53.98</v>
      </c>
      <c r="F140" s="111">
        <v>0.73960000000000004</v>
      </c>
      <c r="G140" s="107">
        <f t="shared" si="8"/>
        <v>54.7196</v>
      </c>
      <c r="H140" s="108">
        <v>12.44</v>
      </c>
      <c r="I140" s="109" t="s">
        <v>45</v>
      </c>
      <c r="J140" s="71">
        <f t="shared" si="11"/>
        <v>12.44</v>
      </c>
      <c r="K140" s="72">
        <v>4424</v>
      </c>
      <c r="L140" s="74" t="s">
        <v>43</v>
      </c>
      <c r="M140" s="70">
        <f t="shared" si="5"/>
        <v>0.44240000000000002</v>
      </c>
      <c r="N140" s="72">
        <v>5075</v>
      </c>
      <c r="O140" s="74" t="s">
        <v>43</v>
      </c>
      <c r="P140" s="70">
        <f t="shared" si="6"/>
        <v>0.50750000000000006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56.89</v>
      </c>
      <c r="F141" s="111">
        <v>0.68640000000000001</v>
      </c>
      <c r="G141" s="107">
        <f t="shared" si="8"/>
        <v>57.5764</v>
      </c>
      <c r="H141" s="72">
        <v>13.07</v>
      </c>
      <c r="I141" s="74" t="s">
        <v>45</v>
      </c>
      <c r="J141" s="71">
        <f t="shared" si="11"/>
        <v>13.07</v>
      </c>
      <c r="K141" s="72">
        <v>4533</v>
      </c>
      <c r="L141" s="74" t="s">
        <v>43</v>
      </c>
      <c r="M141" s="70">
        <f t="shared" si="5"/>
        <v>0.45330000000000004</v>
      </c>
      <c r="N141" s="72">
        <v>5154</v>
      </c>
      <c r="O141" s="74" t="s">
        <v>43</v>
      </c>
      <c r="P141" s="70">
        <f t="shared" si="6"/>
        <v>0.51539999999999997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59.51</v>
      </c>
      <c r="F142" s="111">
        <v>0.64090000000000003</v>
      </c>
      <c r="G142" s="107">
        <f t="shared" si="8"/>
        <v>60.1509</v>
      </c>
      <c r="H142" s="72">
        <v>13.66</v>
      </c>
      <c r="I142" s="74" t="s">
        <v>45</v>
      </c>
      <c r="J142" s="71">
        <f t="shared" si="11"/>
        <v>13.66</v>
      </c>
      <c r="K142" s="72">
        <v>4629</v>
      </c>
      <c r="L142" s="74" t="s">
        <v>43</v>
      </c>
      <c r="M142" s="70">
        <f t="shared" si="5"/>
        <v>0.46289999999999998</v>
      </c>
      <c r="N142" s="72">
        <v>5224</v>
      </c>
      <c r="O142" s="74" t="s">
        <v>43</v>
      </c>
      <c r="P142" s="70">
        <f t="shared" si="6"/>
        <v>0.52239999999999998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61.86</v>
      </c>
      <c r="F143" s="111">
        <v>0.60160000000000002</v>
      </c>
      <c r="G143" s="107">
        <f t="shared" si="8"/>
        <v>62.461599999999997</v>
      </c>
      <c r="H143" s="72">
        <v>14.24</v>
      </c>
      <c r="I143" s="74" t="s">
        <v>45</v>
      </c>
      <c r="J143" s="71">
        <f t="shared" si="11"/>
        <v>14.24</v>
      </c>
      <c r="K143" s="72">
        <v>4715</v>
      </c>
      <c r="L143" s="74" t="s">
        <v>43</v>
      </c>
      <c r="M143" s="70">
        <f t="shared" si="5"/>
        <v>0.47149999999999997</v>
      </c>
      <c r="N143" s="72">
        <v>5287</v>
      </c>
      <c r="O143" s="74" t="s">
        <v>43</v>
      </c>
      <c r="P143" s="70">
        <f t="shared" si="6"/>
        <v>0.52869999999999995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63.97</v>
      </c>
      <c r="F144" s="111">
        <v>0.56720000000000004</v>
      </c>
      <c r="G144" s="107">
        <f t="shared" si="8"/>
        <v>64.537199999999999</v>
      </c>
      <c r="H144" s="72">
        <v>14.79</v>
      </c>
      <c r="I144" s="74" t="s">
        <v>45</v>
      </c>
      <c r="J144" s="71">
        <f t="shared" si="11"/>
        <v>14.79</v>
      </c>
      <c r="K144" s="72">
        <v>4794</v>
      </c>
      <c r="L144" s="74" t="s">
        <v>43</v>
      </c>
      <c r="M144" s="70">
        <f t="shared" si="5"/>
        <v>0.47939999999999994</v>
      </c>
      <c r="N144" s="72">
        <v>5343</v>
      </c>
      <c r="O144" s="74" t="s">
        <v>43</v>
      </c>
      <c r="P144" s="70">
        <f t="shared" si="6"/>
        <v>0.5343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67.55</v>
      </c>
      <c r="F145" s="111">
        <v>0.50980000000000003</v>
      </c>
      <c r="G145" s="107">
        <f t="shared" si="8"/>
        <v>68.059799999999996</v>
      </c>
      <c r="H145" s="72">
        <v>15.85</v>
      </c>
      <c r="I145" s="74" t="s">
        <v>45</v>
      </c>
      <c r="J145" s="71">
        <f t="shared" si="11"/>
        <v>15.85</v>
      </c>
      <c r="K145" s="72">
        <v>5046</v>
      </c>
      <c r="L145" s="74" t="s">
        <v>43</v>
      </c>
      <c r="M145" s="70">
        <f t="shared" si="5"/>
        <v>0.50460000000000005</v>
      </c>
      <c r="N145" s="72">
        <v>5441</v>
      </c>
      <c r="O145" s="74" t="s">
        <v>43</v>
      </c>
      <c r="P145" s="70">
        <f t="shared" si="6"/>
        <v>0.54410000000000003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70.44</v>
      </c>
      <c r="F146" s="111">
        <v>0.4637</v>
      </c>
      <c r="G146" s="107">
        <f t="shared" si="8"/>
        <v>70.903700000000001</v>
      </c>
      <c r="H146" s="72">
        <v>16.86</v>
      </c>
      <c r="I146" s="74" t="s">
        <v>45</v>
      </c>
      <c r="J146" s="71">
        <f t="shared" si="11"/>
        <v>16.86</v>
      </c>
      <c r="K146" s="72">
        <v>5264</v>
      </c>
      <c r="L146" s="74" t="s">
        <v>43</v>
      </c>
      <c r="M146" s="70">
        <f t="shared" si="5"/>
        <v>0.52639999999999998</v>
      </c>
      <c r="N146" s="72">
        <v>5525</v>
      </c>
      <c r="O146" s="74" t="s">
        <v>43</v>
      </c>
      <c r="P146" s="70">
        <f t="shared" si="6"/>
        <v>0.55249999999999999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72.790000000000006</v>
      </c>
      <c r="F147" s="111">
        <v>0.4259</v>
      </c>
      <c r="G147" s="107">
        <f t="shared" si="8"/>
        <v>73.215900000000005</v>
      </c>
      <c r="H147" s="72">
        <v>17.84</v>
      </c>
      <c r="I147" s="74" t="s">
        <v>45</v>
      </c>
      <c r="J147" s="71">
        <f t="shared" si="11"/>
        <v>17.84</v>
      </c>
      <c r="K147" s="72">
        <v>5458</v>
      </c>
      <c r="L147" s="74" t="s">
        <v>43</v>
      </c>
      <c r="M147" s="70">
        <f t="shared" si="5"/>
        <v>0.54580000000000006</v>
      </c>
      <c r="N147" s="72">
        <v>5598</v>
      </c>
      <c r="O147" s="74" t="s">
        <v>43</v>
      </c>
      <c r="P147" s="70">
        <f t="shared" si="6"/>
        <v>0.55979999999999996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74.709999999999994</v>
      </c>
      <c r="F148" s="111">
        <v>0.39419999999999999</v>
      </c>
      <c r="G148" s="107">
        <f t="shared" si="8"/>
        <v>75.104199999999992</v>
      </c>
      <c r="H148" s="72">
        <v>18.79</v>
      </c>
      <c r="I148" s="74" t="s">
        <v>45</v>
      </c>
      <c r="J148" s="71">
        <f t="shared" si="11"/>
        <v>18.79</v>
      </c>
      <c r="K148" s="72">
        <v>5634</v>
      </c>
      <c r="L148" s="74" t="s">
        <v>43</v>
      </c>
      <c r="M148" s="70">
        <f t="shared" ref="M148:M161" si="12">K148/1000/10</f>
        <v>0.56340000000000001</v>
      </c>
      <c r="N148" s="72">
        <v>5664</v>
      </c>
      <c r="O148" s="74" t="s">
        <v>43</v>
      </c>
      <c r="P148" s="70">
        <f t="shared" ref="P148:P182" si="13">N148/1000/10</f>
        <v>0.56640000000000001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76.3</v>
      </c>
      <c r="F149" s="111">
        <v>0.36720000000000003</v>
      </c>
      <c r="G149" s="107">
        <f t="shared" ref="G149:G212" si="14">E149+F149</f>
        <v>76.667199999999994</v>
      </c>
      <c r="H149" s="72">
        <v>19.72</v>
      </c>
      <c r="I149" s="74" t="s">
        <v>45</v>
      </c>
      <c r="J149" s="71">
        <f t="shared" si="11"/>
        <v>19.72</v>
      </c>
      <c r="K149" s="72">
        <v>5796</v>
      </c>
      <c r="L149" s="74" t="s">
        <v>43</v>
      </c>
      <c r="M149" s="70">
        <f t="shared" si="12"/>
        <v>0.5796</v>
      </c>
      <c r="N149" s="72">
        <v>5723</v>
      </c>
      <c r="O149" s="74" t="s">
        <v>43</v>
      </c>
      <c r="P149" s="70">
        <f t="shared" si="13"/>
        <v>0.57230000000000003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77.63</v>
      </c>
      <c r="F150" s="111">
        <v>0.34389999999999998</v>
      </c>
      <c r="G150" s="107">
        <f t="shared" si="14"/>
        <v>77.9739</v>
      </c>
      <c r="H150" s="72">
        <v>20.63</v>
      </c>
      <c r="I150" s="74" t="s">
        <v>45</v>
      </c>
      <c r="J150" s="71">
        <f t="shared" si="11"/>
        <v>20.63</v>
      </c>
      <c r="K150" s="72">
        <v>5948</v>
      </c>
      <c r="L150" s="74" t="s">
        <v>43</v>
      </c>
      <c r="M150" s="70">
        <f t="shared" si="12"/>
        <v>0.5948</v>
      </c>
      <c r="N150" s="72">
        <v>5778</v>
      </c>
      <c r="O150" s="74" t="s">
        <v>43</v>
      </c>
      <c r="P150" s="70">
        <f t="shared" si="13"/>
        <v>0.57779999999999998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78.75</v>
      </c>
      <c r="F151" s="111">
        <v>0.32369999999999999</v>
      </c>
      <c r="G151" s="107">
        <f t="shared" si="14"/>
        <v>79.073700000000002</v>
      </c>
      <c r="H151" s="72">
        <v>21.52</v>
      </c>
      <c r="I151" s="74" t="s">
        <v>45</v>
      </c>
      <c r="J151" s="71">
        <f t="shared" si="11"/>
        <v>21.52</v>
      </c>
      <c r="K151" s="72">
        <v>6091</v>
      </c>
      <c r="L151" s="74" t="s">
        <v>43</v>
      </c>
      <c r="M151" s="70">
        <f t="shared" si="12"/>
        <v>0.60909999999999997</v>
      </c>
      <c r="N151" s="72">
        <v>5829</v>
      </c>
      <c r="O151" s="74" t="s">
        <v>43</v>
      </c>
      <c r="P151" s="70">
        <f t="shared" si="13"/>
        <v>0.58289999999999997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79.69</v>
      </c>
      <c r="F152" s="111">
        <v>0.30580000000000002</v>
      </c>
      <c r="G152" s="107">
        <f t="shared" si="14"/>
        <v>79.995800000000003</v>
      </c>
      <c r="H152" s="72">
        <v>22.41</v>
      </c>
      <c r="I152" s="74" t="s">
        <v>45</v>
      </c>
      <c r="J152" s="71">
        <f t="shared" si="11"/>
        <v>22.41</v>
      </c>
      <c r="K152" s="72">
        <v>6227</v>
      </c>
      <c r="L152" s="74" t="s">
        <v>43</v>
      </c>
      <c r="M152" s="70">
        <f t="shared" si="12"/>
        <v>0.62270000000000003</v>
      </c>
      <c r="N152" s="72">
        <v>5876</v>
      </c>
      <c r="O152" s="74" t="s">
        <v>43</v>
      </c>
      <c r="P152" s="70">
        <f t="shared" si="13"/>
        <v>0.58760000000000001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80.5</v>
      </c>
      <c r="F153" s="111">
        <v>0.28989999999999999</v>
      </c>
      <c r="G153" s="107">
        <f t="shared" si="14"/>
        <v>80.789900000000003</v>
      </c>
      <c r="H153" s="72">
        <v>23.28</v>
      </c>
      <c r="I153" s="74" t="s">
        <v>45</v>
      </c>
      <c r="J153" s="71">
        <f t="shared" si="11"/>
        <v>23.28</v>
      </c>
      <c r="K153" s="72">
        <v>6357</v>
      </c>
      <c r="L153" s="74" t="s">
        <v>43</v>
      </c>
      <c r="M153" s="70">
        <f t="shared" si="12"/>
        <v>0.63570000000000004</v>
      </c>
      <c r="N153" s="72">
        <v>5920</v>
      </c>
      <c r="O153" s="74" t="s">
        <v>43</v>
      </c>
      <c r="P153" s="70">
        <f t="shared" si="13"/>
        <v>0.59199999999999997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81.19</v>
      </c>
      <c r="F154" s="111">
        <v>0.27579999999999999</v>
      </c>
      <c r="G154" s="107">
        <f t="shared" si="14"/>
        <v>81.465800000000002</v>
      </c>
      <c r="H154" s="72">
        <v>24.15</v>
      </c>
      <c r="I154" s="74" t="s">
        <v>45</v>
      </c>
      <c r="J154" s="71">
        <f t="shared" si="11"/>
        <v>24.15</v>
      </c>
      <c r="K154" s="72">
        <v>6482</v>
      </c>
      <c r="L154" s="74" t="s">
        <v>43</v>
      </c>
      <c r="M154" s="70">
        <f t="shared" si="12"/>
        <v>0.6482</v>
      </c>
      <c r="N154" s="72">
        <v>5962</v>
      </c>
      <c r="O154" s="74" t="s">
        <v>43</v>
      </c>
      <c r="P154" s="70">
        <f t="shared" si="13"/>
        <v>0.59619999999999995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81.78</v>
      </c>
      <c r="F155" s="111">
        <v>0.26300000000000001</v>
      </c>
      <c r="G155" s="107">
        <f t="shared" si="14"/>
        <v>82.043000000000006</v>
      </c>
      <c r="H155" s="72">
        <v>25.01</v>
      </c>
      <c r="I155" s="74" t="s">
        <v>45</v>
      </c>
      <c r="J155" s="71">
        <f t="shared" si="11"/>
        <v>25.01</v>
      </c>
      <c r="K155" s="72">
        <v>6602</v>
      </c>
      <c r="L155" s="74" t="s">
        <v>43</v>
      </c>
      <c r="M155" s="70">
        <f t="shared" si="12"/>
        <v>0.66020000000000001</v>
      </c>
      <c r="N155" s="72">
        <v>6002</v>
      </c>
      <c r="O155" s="74" t="s">
        <v>43</v>
      </c>
      <c r="P155" s="70">
        <f t="shared" si="13"/>
        <v>0.60019999999999996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82.73</v>
      </c>
      <c r="F156" s="111">
        <v>0.24099999999999999</v>
      </c>
      <c r="G156" s="107">
        <f t="shared" si="14"/>
        <v>82.971000000000004</v>
      </c>
      <c r="H156" s="72">
        <v>26.72</v>
      </c>
      <c r="I156" s="74" t="s">
        <v>45</v>
      </c>
      <c r="J156" s="71">
        <f t="shared" si="11"/>
        <v>26.72</v>
      </c>
      <c r="K156" s="72">
        <v>7041</v>
      </c>
      <c r="L156" s="74" t="s">
        <v>43</v>
      </c>
      <c r="M156" s="70">
        <f t="shared" si="12"/>
        <v>0.70410000000000006</v>
      </c>
      <c r="N156" s="72">
        <v>6077</v>
      </c>
      <c r="O156" s="74" t="s">
        <v>43</v>
      </c>
      <c r="P156" s="70">
        <f t="shared" si="13"/>
        <v>0.60770000000000002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83.56</v>
      </c>
      <c r="F157" s="111">
        <v>0.21840000000000001</v>
      </c>
      <c r="G157" s="107">
        <f t="shared" si="14"/>
        <v>83.778400000000005</v>
      </c>
      <c r="H157" s="72">
        <v>28.83</v>
      </c>
      <c r="I157" s="74" t="s">
        <v>45</v>
      </c>
      <c r="J157" s="71">
        <f t="shared" si="11"/>
        <v>28.83</v>
      </c>
      <c r="K157" s="72">
        <v>7660</v>
      </c>
      <c r="L157" s="74" t="s">
        <v>43</v>
      </c>
      <c r="M157" s="70">
        <f t="shared" si="12"/>
        <v>0.76600000000000001</v>
      </c>
      <c r="N157" s="72">
        <v>6163</v>
      </c>
      <c r="O157" s="74" t="s">
        <v>43</v>
      </c>
      <c r="P157" s="70">
        <f t="shared" si="13"/>
        <v>0.61630000000000007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84.12</v>
      </c>
      <c r="F158" s="111">
        <v>0.2</v>
      </c>
      <c r="G158" s="107">
        <f t="shared" si="14"/>
        <v>84.320000000000007</v>
      </c>
      <c r="H158" s="72">
        <v>30.93</v>
      </c>
      <c r="I158" s="74" t="s">
        <v>45</v>
      </c>
      <c r="J158" s="71">
        <f t="shared" si="11"/>
        <v>30.93</v>
      </c>
      <c r="K158" s="72">
        <v>8224</v>
      </c>
      <c r="L158" s="74" t="s">
        <v>43</v>
      </c>
      <c r="M158" s="70">
        <f t="shared" si="12"/>
        <v>0.82240000000000002</v>
      </c>
      <c r="N158" s="72">
        <v>6242</v>
      </c>
      <c r="O158" s="74" t="s">
        <v>43</v>
      </c>
      <c r="P158" s="70">
        <f t="shared" si="13"/>
        <v>0.62419999999999998</v>
      </c>
    </row>
    <row r="159" spans="2:16">
      <c r="B159" s="108">
        <v>275</v>
      </c>
      <c r="C159" s="74" t="s">
        <v>44</v>
      </c>
      <c r="D159" s="70">
        <f t="shared" ref="D159:D172" si="15">B159/$C$5</f>
        <v>2.1317829457364339</v>
      </c>
      <c r="E159" s="110">
        <v>85.21</v>
      </c>
      <c r="F159" s="111">
        <v>0.18459999999999999</v>
      </c>
      <c r="G159" s="107">
        <f t="shared" si="14"/>
        <v>85.394599999999997</v>
      </c>
      <c r="H159" s="72">
        <v>33</v>
      </c>
      <c r="I159" s="74" t="s">
        <v>45</v>
      </c>
      <c r="J159" s="71">
        <f t="shared" si="11"/>
        <v>33</v>
      </c>
      <c r="K159" s="72">
        <v>8741</v>
      </c>
      <c r="L159" s="74" t="s">
        <v>43</v>
      </c>
      <c r="M159" s="70">
        <f t="shared" si="12"/>
        <v>0.87409999999999999</v>
      </c>
      <c r="N159" s="72">
        <v>6316</v>
      </c>
      <c r="O159" s="74" t="s">
        <v>43</v>
      </c>
      <c r="P159" s="70">
        <f t="shared" si="13"/>
        <v>0.63159999999999994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85.85</v>
      </c>
      <c r="F160" s="111">
        <v>0.1716</v>
      </c>
      <c r="G160" s="107">
        <f t="shared" si="14"/>
        <v>86.021599999999992</v>
      </c>
      <c r="H160" s="72">
        <v>35.049999999999997</v>
      </c>
      <c r="I160" s="74" t="s">
        <v>45</v>
      </c>
      <c r="J160" s="71">
        <f t="shared" si="11"/>
        <v>35.049999999999997</v>
      </c>
      <c r="K160" s="72">
        <v>9219</v>
      </c>
      <c r="L160" s="74" t="s">
        <v>43</v>
      </c>
      <c r="M160" s="70">
        <f t="shared" si="12"/>
        <v>0.92189999999999994</v>
      </c>
      <c r="N160" s="72">
        <v>6386</v>
      </c>
      <c r="O160" s="74" t="s">
        <v>43</v>
      </c>
      <c r="P160" s="70">
        <f t="shared" si="13"/>
        <v>0.63860000000000006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85.92</v>
      </c>
      <c r="F161" s="111">
        <v>0.16039999999999999</v>
      </c>
      <c r="G161" s="107">
        <f t="shared" si="14"/>
        <v>86.080399999999997</v>
      </c>
      <c r="H161" s="72">
        <v>37.1</v>
      </c>
      <c r="I161" s="74" t="s">
        <v>45</v>
      </c>
      <c r="J161" s="71">
        <f t="shared" si="11"/>
        <v>37.1</v>
      </c>
      <c r="K161" s="72">
        <v>9670</v>
      </c>
      <c r="L161" s="74" t="s">
        <v>43</v>
      </c>
      <c r="M161" s="70">
        <f t="shared" si="12"/>
        <v>0.96699999999999997</v>
      </c>
      <c r="N161" s="72">
        <v>6452</v>
      </c>
      <c r="O161" s="74" t="s">
        <v>43</v>
      </c>
      <c r="P161" s="70">
        <f t="shared" si="13"/>
        <v>0.6452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85.97</v>
      </c>
      <c r="F162" s="111">
        <v>0.15060000000000001</v>
      </c>
      <c r="G162" s="107">
        <f t="shared" si="14"/>
        <v>86.120599999999996</v>
      </c>
      <c r="H162" s="72">
        <v>39.14</v>
      </c>
      <c r="I162" s="74" t="s">
        <v>45</v>
      </c>
      <c r="J162" s="71">
        <f t="shared" si="11"/>
        <v>39.14</v>
      </c>
      <c r="K162" s="72">
        <v>1.01</v>
      </c>
      <c r="L162" s="73" t="s">
        <v>45</v>
      </c>
      <c r="M162" s="71">
        <f t="shared" ref="M162:M217" si="16">K162</f>
        <v>1.01</v>
      </c>
      <c r="N162" s="72">
        <v>6515</v>
      </c>
      <c r="O162" s="74" t="s">
        <v>43</v>
      </c>
      <c r="P162" s="70">
        <f t="shared" si="13"/>
        <v>0.65149999999999997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85.94</v>
      </c>
      <c r="F163" s="111">
        <v>0.1421</v>
      </c>
      <c r="G163" s="107">
        <f t="shared" si="14"/>
        <v>86.082099999999997</v>
      </c>
      <c r="H163" s="72">
        <v>41.19</v>
      </c>
      <c r="I163" s="74" t="s">
        <v>45</v>
      </c>
      <c r="J163" s="71">
        <f t="shared" si="11"/>
        <v>41.19</v>
      </c>
      <c r="K163" s="72">
        <v>1.05</v>
      </c>
      <c r="L163" s="74" t="s">
        <v>45</v>
      </c>
      <c r="M163" s="71">
        <f t="shared" si="16"/>
        <v>1.05</v>
      </c>
      <c r="N163" s="72">
        <v>6576</v>
      </c>
      <c r="O163" s="74" t="s">
        <v>43</v>
      </c>
      <c r="P163" s="70">
        <f t="shared" si="13"/>
        <v>0.65759999999999996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85.85</v>
      </c>
      <c r="F164" s="111">
        <v>0.13450000000000001</v>
      </c>
      <c r="G164" s="107">
        <f t="shared" si="14"/>
        <v>85.984499999999997</v>
      </c>
      <c r="H164" s="72">
        <v>43.23</v>
      </c>
      <c r="I164" s="74" t="s">
        <v>45</v>
      </c>
      <c r="J164" s="71">
        <f t="shared" si="11"/>
        <v>43.23</v>
      </c>
      <c r="K164" s="72">
        <v>1.0900000000000001</v>
      </c>
      <c r="L164" s="74" t="s">
        <v>45</v>
      </c>
      <c r="M164" s="71">
        <f t="shared" si="16"/>
        <v>1.0900000000000001</v>
      </c>
      <c r="N164" s="72">
        <v>6635</v>
      </c>
      <c r="O164" s="74" t="s">
        <v>43</v>
      </c>
      <c r="P164" s="70">
        <f t="shared" si="13"/>
        <v>0.66349999999999998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85.51</v>
      </c>
      <c r="F165" s="111">
        <v>0.1216</v>
      </c>
      <c r="G165" s="107">
        <f t="shared" si="14"/>
        <v>85.631600000000006</v>
      </c>
      <c r="H165" s="72">
        <v>47.34</v>
      </c>
      <c r="I165" s="74" t="s">
        <v>45</v>
      </c>
      <c r="J165" s="71">
        <f t="shared" si="11"/>
        <v>47.34</v>
      </c>
      <c r="K165" s="72">
        <v>1.24</v>
      </c>
      <c r="L165" s="74" t="s">
        <v>45</v>
      </c>
      <c r="M165" s="71">
        <f t="shared" si="16"/>
        <v>1.24</v>
      </c>
      <c r="N165" s="72">
        <v>6749</v>
      </c>
      <c r="O165" s="74" t="s">
        <v>43</v>
      </c>
      <c r="P165" s="70">
        <f t="shared" si="13"/>
        <v>0.67489999999999994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85</v>
      </c>
      <c r="F166" s="111">
        <v>0.11119999999999999</v>
      </c>
      <c r="G166" s="107">
        <f t="shared" si="14"/>
        <v>85.111199999999997</v>
      </c>
      <c r="H166" s="72">
        <v>51.46</v>
      </c>
      <c r="I166" s="74" t="s">
        <v>45</v>
      </c>
      <c r="J166" s="71">
        <f t="shared" si="11"/>
        <v>51.46</v>
      </c>
      <c r="K166" s="72">
        <v>1.37</v>
      </c>
      <c r="L166" s="74" t="s">
        <v>45</v>
      </c>
      <c r="M166" s="71">
        <f t="shared" si="16"/>
        <v>1.37</v>
      </c>
      <c r="N166" s="72">
        <v>6857</v>
      </c>
      <c r="O166" s="74" t="s">
        <v>43</v>
      </c>
      <c r="P166" s="70">
        <f t="shared" si="13"/>
        <v>0.68569999999999998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84.36</v>
      </c>
      <c r="F167" s="111">
        <v>0.10249999999999999</v>
      </c>
      <c r="G167" s="107">
        <f t="shared" si="14"/>
        <v>84.462500000000006</v>
      </c>
      <c r="H167" s="72">
        <v>55.61</v>
      </c>
      <c r="I167" s="74" t="s">
        <v>45</v>
      </c>
      <c r="J167" s="71">
        <f t="shared" ref="J167:J194" si="17">H167</f>
        <v>55.61</v>
      </c>
      <c r="K167" s="72">
        <v>1.49</v>
      </c>
      <c r="L167" s="74" t="s">
        <v>45</v>
      </c>
      <c r="M167" s="71">
        <f t="shared" si="16"/>
        <v>1.49</v>
      </c>
      <c r="N167" s="72">
        <v>6962</v>
      </c>
      <c r="O167" s="74" t="s">
        <v>43</v>
      </c>
      <c r="P167" s="70">
        <f t="shared" si="13"/>
        <v>0.69619999999999993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83.62</v>
      </c>
      <c r="F168" s="111">
        <v>9.5100000000000004E-2</v>
      </c>
      <c r="G168" s="107">
        <f t="shared" si="14"/>
        <v>83.715100000000007</v>
      </c>
      <c r="H168" s="72">
        <v>59.8</v>
      </c>
      <c r="I168" s="74" t="s">
        <v>45</v>
      </c>
      <c r="J168" s="71">
        <f t="shared" si="17"/>
        <v>59.8</v>
      </c>
      <c r="K168" s="72">
        <v>1.6</v>
      </c>
      <c r="L168" s="74" t="s">
        <v>45</v>
      </c>
      <c r="M168" s="71">
        <f t="shared" si="16"/>
        <v>1.6</v>
      </c>
      <c r="N168" s="72">
        <v>7065</v>
      </c>
      <c r="O168" s="74" t="s">
        <v>43</v>
      </c>
      <c r="P168" s="70">
        <f t="shared" si="13"/>
        <v>0.70650000000000002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82.81</v>
      </c>
      <c r="F169" s="111">
        <v>8.8779999999999998E-2</v>
      </c>
      <c r="G169" s="107">
        <f t="shared" si="14"/>
        <v>82.898780000000002</v>
      </c>
      <c r="H169" s="72">
        <v>64.03</v>
      </c>
      <c r="I169" s="74" t="s">
        <v>45</v>
      </c>
      <c r="J169" s="71">
        <f t="shared" si="17"/>
        <v>64.03</v>
      </c>
      <c r="K169" s="72">
        <v>1.71</v>
      </c>
      <c r="L169" s="74" t="s">
        <v>45</v>
      </c>
      <c r="M169" s="71">
        <f t="shared" si="16"/>
        <v>1.71</v>
      </c>
      <c r="N169" s="72">
        <v>7165</v>
      </c>
      <c r="O169" s="74" t="s">
        <v>43</v>
      </c>
      <c r="P169" s="70">
        <f t="shared" si="13"/>
        <v>0.71650000000000003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81.93</v>
      </c>
      <c r="F170" s="111">
        <v>8.3290000000000003E-2</v>
      </c>
      <c r="G170" s="107">
        <f t="shared" si="14"/>
        <v>82.013290000000012</v>
      </c>
      <c r="H170" s="72">
        <v>68.3</v>
      </c>
      <c r="I170" s="74" t="s">
        <v>45</v>
      </c>
      <c r="J170" s="71">
        <f t="shared" si="17"/>
        <v>68.3</v>
      </c>
      <c r="K170" s="72">
        <v>1.82</v>
      </c>
      <c r="L170" s="74" t="s">
        <v>45</v>
      </c>
      <c r="M170" s="71">
        <f t="shared" si="16"/>
        <v>1.82</v>
      </c>
      <c r="N170" s="72">
        <v>7264</v>
      </c>
      <c r="O170" s="74" t="s">
        <v>43</v>
      </c>
      <c r="P170" s="70">
        <f t="shared" si="13"/>
        <v>0.72640000000000005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80.08</v>
      </c>
      <c r="F171" s="111">
        <v>7.4219999999999994E-2</v>
      </c>
      <c r="G171" s="107">
        <f t="shared" si="14"/>
        <v>80.154219999999995</v>
      </c>
      <c r="H171" s="72">
        <v>76.989999999999995</v>
      </c>
      <c r="I171" s="74" t="s">
        <v>45</v>
      </c>
      <c r="J171" s="71">
        <f t="shared" si="17"/>
        <v>76.989999999999995</v>
      </c>
      <c r="K171" s="72">
        <v>2.19</v>
      </c>
      <c r="L171" s="74" t="s">
        <v>45</v>
      </c>
      <c r="M171" s="71">
        <f t="shared" si="16"/>
        <v>2.19</v>
      </c>
      <c r="N171" s="72">
        <v>7460</v>
      </c>
      <c r="O171" s="74" t="s">
        <v>43</v>
      </c>
      <c r="P171" s="70">
        <f t="shared" si="13"/>
        <v>0.746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78.14</v>
      </c>
      <c r="F172" s="111">
        <v>6.7030000000000006E-2</v>
      </c>
      <c r="G172" s="107">
        <f t="shared" si="14"/>
        <v>78.207030000000003</v>
      </c>
      <c r="H172" s="72">
        <v>85.88</v>
      </c>
      <c r="I172" s="74" t="s">
        <v>45</v>
      </c>
      <c r="J172" s="71">
        <f t="shared" si="17"/>
        <v>85.88</v>
      </c>
      <c r="K172" s="72">
        <v>2.5299999999999998</v>
      </c>
      <c r="L172" s="74" t="s">
        <v>45</v>
      </c>
      <c r="M172" s="71">
        <f t="shared" si="16"/>
        <v>2.5299999999999998</v>
      </c>
      <c r="N172" s="72">
        <v>7654</v>
      </c>
      <c r="O172" s="74" t="s">
        <v>43</v>
      </c>
      <c r="P172" s="70">
        <f t="shared" si="13"/>
        <v>0.76539999999999997</v>
      </c>
    </row>
    <row r="173" spans="2:16">
      <c r="B173" s="108">
        <v>1</v>
      </c>
      <c r="C173" s="73" t="s">
        <v>46</v>
      </c>
      <c r="D173" s="70">
        <f t="shared" ref="D173:D228" si="18">B173*1000/$C$5</f>
        <v>7.7519379844961236</v>
      </c>
      <c r="E173" s="110">
        <v>76.180000000000007</v>
      </c>
      <c r="F173" s="111">
        <v>6.1170000000000002E-2</v>
      </c>
      <c r="G173" s="107">
        <f t="shared" si="14"/>
        <v>76.241170000000011</v>
      </c>
      <c r="H173" s="72">
        <v>95</v>
      </c>
      <c r="I173" s="74" t="s">
        <v>45</v>
      </c>
      <c r="J173" s="71">
        <f t="shared" si="17"/>
        <v>95</v>
      </c>
      <c r="K173" s="72">
        <v>2.84</v>
      </c>
      <c r="L173" s="74" t="s">
        <v>45</v>
      </c>
      <c r="M173" s="71">
        <f t="shared" si="16"/>
        <v>2.84</v>
      </c>
      <c r="N173" s="72">
        <v>7849</v>
      </c>
      <c r="O173" s="74" t="s">
        <v>43</v>
      </c>
      <c r="P173" s="70">
        <f t="shared" si="13"/>
        <v>0.78490000000000004</v>
      </c>
    </row>
    <row r="174" spans="2:16">
      <c r="B174" s="108">
        <v>1.1000000000000001</v>
      </c>
      <c r="C174" s="74" t="s">
        <v>46</v>
      </c>
      <c r="D174" s="70">
        <f t="shared" si="18"/>
        <v>8.5271317829457356</v>
      </c>
      <c r="E174" s="110">
        <v>74.23</v>
      </c>
      <c r="F174" s="111">
        <v>5.6309999999999999E-2</v>
      </c>
      <c r="G174" s="107">
        <f t="shared" si="14"/>
        <v>74.28631</v>
      </c>
      <c r="H174" s="72">
        <v>104.36</v>
      </c>
      <c r="I174" s="74" t="s">
        <v>45</v>
      </c>
      <c r="J174" s="71">
        <f t="shared" si="17"/>
        <v>104.36</v>
      </c>
      <c r="K174" s="72">
        <v>3.13</v>
      </c>
      <c r="L174" s="74" t="s">
        <v>45</v>
      </c>
      <c r="M174" s="71">
        <f t="shared" si="16"/>
        <v>3.13</v>
      </c>
      <c r="N174" s="72">
        <v>8045</v>
      </c>
      <c r="O174" s="74" t="s">
        <v>43</v>
      </c>
      <c r="P174" s="70">
        <f t="shared" si="13"/>
        <v>0.80449999999999999</v>
      </c>
    </row>
    <row r="175" spans="2:16">
      <c r="B175" s="108">
        <v>1.2</v>
      </c>
      <c r="C175" s="74" t="s">
        <v>46</v>
      </c>
      <c r="D175" s="70">
        <f t="shared" si="18"/>
        <v>9.3023255813953494</v>
      </c>
      <c r="E175" s="110">
        <v>72.319999999999993</v>
      </c>
      <c r="F175" s="111">
        <v>5.2200000000000003E-2</v>
      </c>
      <c r="G175" s="107">
        <f t="shared" si="14"/>
        <v>72.372199999999992</v>
      </c>
      <c r="H175" s="72">
        <v>113.97</v>
      </c>
      <c r="I175" s="74" t="s">
        <v>45</v>
      </c>
      <c r="J175" s="71">
        <f t="shared" si="17"/>
        <v>113.97</v>
      </c>
      <c r="K175" s="72">
        <v>3.42</v>
      </c>
      <c r="L175" s="74" t="s">
        <v>45</v>
      </c>
      <c r="M175" s="71">
        <f t="shared" si="16"/>
        <v>3.42</v>
      </c>
      <c r="N175" s="72">
        <v>8244</v>
      </c>
      <c r="O175" s="74" t="s">
        <v>43</v>
      </c>
      <c r="P175" s="70">
        <f t="shared" si="13"/>
        <v>0.82440000000000002</v>
      </c>
    </row>
    <row r="176" spans="2:16">
      <c r="B176" s="108">
        <v>1.3</v>
      </c>
      <c r="C176" s="74" t="s">
        <v>46</v>
      </c>
      <c r="D176" s="70">
        <f t="shared" si="18"/>
        <v>10.077519379844961</v>
      </c>
      <c r="E176" s="110">
        <v>70.459999999999994</v>
      </c>
      <c r="F176" s="111">
        <v>4.8680000000000001E-2</v>
      </c>
      <c r="G176" s="107">
        <f t="shared" si="14"/>
        <v>70.508679999999998</v>
      </c>
      <c r="H176" s="72">
        <v>123.83</v>
      </c>
      <c r="I176" s="74" t="s">
        <v>45</v>
      </c>
      <c r="J176" s="71">
        <f t="shared" si="17"/>
        <v>123.83</v>
      </c>
      <c r="K176" s="72">
        <v>3.69</v>
      </c>
      <c r="L176" s="74" t="s">
        <v>45</v>
      </c>
      <c r="M176" s="71">
        <f t="shared" si="16"/>
        <v>3.69</v>
      </c>
      <c r="N176" s="72">
        <v>8446</v>
      </c>
      <c r="O176" s="74" t="s">
        <v>43</v>
      </c>
      <c r="P176" s="70">
        <f t="shared" si="13"/>
        <v>0.84460000000000002</v>
      </c>
    </row>
    <row r="177" spans="1:16">
      <c r="A177" s="4"/>
      <c r="B177" s="108">
        <v>1.4</v>
      </c>
      <c r="C177" s="74" t="s">
        <v>46</v>
      </c>
      <c r="D177" s="70">
        <f t="shared" si="18"/>
        <v>10.852713178294573</v>
      </c>
      <c r="E177" s="110">
        <v>68.66</v>
      </c>
      <c r="F177" s="111">
        <v>4.5620000000000001E-2</v>
      </c>
      <c r="G177" s="107">
        <f t="shared" si="14"/>
        <v>68.705619999999996</v>
      </c>
      <c r="H177" s="72">
        <v>133.94999999999999</v>
      </c>
      <c r="I177" s="74" t="s">
        <v>45</v>
      </c>
      <c r="J177" s="71">
        <f t="shared" si="17"/>
        <v>133.94999999999999</v>
      </c>
      <c r="K177" s="72">
        <v>3.96</v>
      </c>
      <c r="L177" s="74" t="s">
        <v>45</v>
      </c>
      <c r="M177" s="71">
        <f t="shared" si="16"/>
        <v>3.96</v>
      </c>
      <c r="N177" s="72">
        <v>8652</v>
      </c>
      <c r="O177" s="74" t="s">
        <v>43</v>
      </c>
      <c r="P177" s="70">
        <f t="shared" si="13"/>
        <v>0.86519999999999997</v>
      </c>
    </row>
    <row r="178" spans="1:16">
      <c r="B178" s="72">
        <v>1.5</v>
      </c>
      <c r="C178" s="74" t="s">
        <v>46</v>
      </c>
      <c r="D178" s="70">
        <f t="shared" si="18"/>
        <v>11.627906976744185</v>
      </c>
      <c r="E178" s="110">
        <v>66.92</v>
      </c>
      <c r="F178" s="111">
        <v>4.2950000000000002E-2</v>
      </c>
      <c r="G178" s="107">
        <f t="shared" si="14"/>
        <v>66.962950000000006</v>
      </c>
      <c r="H178" s="72">
        <v>144.33000000000001</v>
      </c>
      <c r="I178" s="74" t="s">
        <v>45</v>
      </c>
      <c r="J178" s="71">
        <f t="shared" si="17"/>
        <v>144.33000000000001</v>
      </c>
      <c r="K178" s="72">
        <v>4.22</v>
      </c>
      <c r="L178" s="74" t="s">
        <v>45</v>
      </c>
      <c r="M178" s="71">
        <f t="shared" si="16"/>
        <v>4.22</v>
      </c>
      <c r="N178" s="72">
        <v>8862</v>
      </c>
      <c r="O178" s="74" t="s">
        <v>43</v>
      </c>
      <c r="P178" s="70">
        <f t="shared" si="13"/>
        <v>0.88619999999999999</v>
      </c>
    </row>
    <row r="179" spans="1:16">
      <c r="B179" s="108">
        <v>1.6</v>
      </c>
      <c r="C179" s="109" t="s">
        <v>46</v>
      </c>
      <c r="D179" s="70">
        <f t="shared" si="18"/>
        <v>12.403100775193799</v>
      </c>
      <c r="E179" s="110">
        <v>65.260000000000005</v>
      </c>
      <c r="F179" s="111">
        <v>4.0590000000000001E-2</v>
      </c>
      <c r="G179" s="107">
        <f t="shared" si="14"/>
        <v>65.30059</v>
      </c>
      <c r="H179" s="72">
        <v>154.99</v>
      </c>
      <c r="I179" s="74" t="s">
        <v>45</v>
      </c>
      <c r="J179" s="71">
        <f t="shared" si="17"/>
        <v>154.99</v>
      </c>
      <c r="K179" s="72">
        <v>4.49</v>
      </c>
      <c r="L179" s="74" t="s">
        <v>45</v>
      </c>
      <c r="M179" s="71">
        <f t="shared" si="16"/>
        <v>4.49</v>
      </c>
      <c r="N179" s="72">
        <v>9077</v>
      </c>
      <c r="O179" s="74" t="s">
        <v>43</v>
      </c>
      <c r="P179" s="70">
        <f t="shared" si="13"/>
        <v>0.90769999999999995</v>
      </c>
    </row>
    <row r="180" spans="1:16">
      <c r="B180" s="108">
        <v>1.7</v>
      </c>
      <c r="C180" s="109" t="s">
        <v>46</v>
      </c>
      <c r="D180" s="70">
        <f t="shared" si="18"/>
        <v>13.178294573643411</v>
      </c>
      <c r="E180" s="110">
        <v>63.66</v>
      </c>
      <c r="F180" s="111">
        <v>3.8490000000000003E-2</v>
      </c>
      <c r="G180" s="107">
        <f t="shared" si="14"/>
        <v>63.69849</v>
      </c>
      <c r="H180" s="72">
        <v>165.91</v>
      </c>
      <c r="I180" s="74" t="s">
        <v>45</v>
      </c>
      <c r="J180" s="71">
        <f t="shared" si="17"/>
        <v>165.91</v>
      </c>
      <c r="K180" s="72">
        <v>4.74</v>
      </c>
      <c r="L180" s="74" t="s">
        <v>45</v>
      </c>
      <c r="M180" s="71">
        <f t="shared" si="16"/>
        <v>4.74</v>
      </c>
      <c r="N180" s="72">
        <v>9297</v>
      </c>
      <c r="O180" s="74" t="s">
        <v>43</v>
      </c>
      <c r="P180" s="70">
        <f t="shared" si="13"/>
        <v>0.92970000000000008</v>
      </c>
    </row>
    <row r="181" spans="1:16">
      <c r="B181" s="108">
        <v>1.8</v>
      </c>
      <c r="C181" s="109" t="s">
        <v>46</v>
      </c>
      <c r="D181" s="70">
        <f t="shared" si="18"/>
        <v>13.953488372093023</v>
      </c>
      <c r="E181" s="110">
        <v>62.13</v>
      </c>
      <c r="F181" s="111">
        <v>3.6609999999999997E-2</v>
      </c>
      <c r="G181" s="107">
        <f t="shared" si="14"/>
        <v>62.166610000000006</v>
      </c>
      <c r="H181" s="72">
        <v>177.1</v>
      </c>
      <c r="I181" s="74" t="s">
        <v>45</v>
      </c>
      <c r="J181" s="71">
        <f t="shared" si="17"/>
        <v>177.1</v>
      </c>
      <c r="K181" s="72">
        <v>5</v>
      </c>
      <c r="L181" s="74" t="s">
        <v>45</v>
      </c>
      <c r="M181" s="71">
        <f t="shared" si="16"/>
        <v>5</v>
      </c>
      <c r="N181" s="72">
        <v>9522</v>
      </c>
      <c r="O181" s="74" t="s">
        <v>43</v>
      </c>
      <c r="P181" s="70">
        <f t="shared" si="13"/>
        <v>0.95220000000000005</v>
      </c>
    </row>
    <row r="182" spans="1:16">
      <c r="B182" s="108">
        <v>2</v>
      </c>
      <c r="C182" s="109" t="s">
        <v>46</v>
      </c>
      <c r="D182" s="70">
        <f t="shared" si="18"/>
        <v>15.503875968992247</v>
      </c>
      <c r="E182" s="110">
        <v>59.27</v>
      </c>
      <c r="F182" s="111">
        <v>3.3369999999999997E-2</v>
      </c>
      <c r="G182" s="107">
        <f t="shared" si="14"/>
        <v>59.303370000000001</v>
      </c>
      <c r="H182" s="72">
        <v>200.3</v>
      </c>
      <c r="I182" s="74" t="s">
        <v>45</v>
      </c>
      <c r="J182" s="71">
        <f t="shared" si="17"/>
        <v>200.3</v>
      </c>
      <c r="K182" s="72">
        <v>5.98</v>
      </c>
      <c r="L182" s="74" t="s">
        <v>45</v>
      </c>
      <c r="M182" s="71">
        <f t="shared" si="16"/>
        <v>5.98</v>
      </c>
      <c r="N182" s="72">
        <v>9988</v>
      </c>
      <c r="O182" s="74" t="s">
        <v>43</v>
      </c>
      <c r="P182" s="70">
        <f t="shared" si="13"/>
        <v>0.99879999999999991</v>
      </c>
    </row>
    <row r="183" spans="1:16">
      <c r="B183" s="108">
        <v>2.25</v>
      </c>
      <c r="C183" s="109" t="s">
        <v>46</v>
      </c>
      <c r="D183" s="70">
        <f t="shared" si="18"/>
        <v>17.441860465116278</v>
      </c>
      <c r="E183" s="110">
        <v>56.02</v>
      </c>
      <c r="F183" s="111">
        <v>3.0079999999999999E-2</v>
      </c>
      <c r="G183" s="107">
        <f t="shared" si="14"/>
        <v>56.050080000000001</v>
      </c>
      <c r="H183" s="72">
        <v>230.85</v>
      </c>
      <c r="I183" s="74" t="s">
        <v>45</v>
      </c>
      <c r="J183" s="71">
        <f t="shared" si="17"/>
        <v>230.85</v>
      </c>
      <c r="K183" s="72">
        <v>7.38</v>
      </c>
      <c r="L183" s="74" t="s">
        <v>45</v>
      </c>
      <c r="M183" s="71">
        <f t="shared" si="16"/>
        <v>7.38</v>
      </c>
      <c r="N183" s="72">
        <v>1.06</v>
      </c>
      <c r="O183" s="73" t="s">
        <v>45</v>
      </c>
      <c r="P183" s="71">
        <f t="shared" ref="P183:P228" si="19">N183</f>
        <v>1.06</v>
      </c>
    </row>
    <row r="184" spans="1:16">
      <c r="B184" s="108">
        <v>2.5</v>
      </c>
      <c r="C184" s="109" t="s">
        <v>46</v>
      </c>
      <c r="D184" s="70">
        <f t="shared" si="18"/>
        <v>19.379844961240309</v>
      </c>
      <c r="E184" s="110">
        <v>53.11</v>
      </c>
      <c r="F184" s="111">
        <v>2.741E-2</v>
      </c>
      <c r="G184" s="107">
        <f t="shared" si="14"/>
        <v>53.137410000000003</v>
      </c>
      <c r="H184" s="72">
        <v>263.12</v>
      </c>
      <c r="I184" s="74" t="s">
        <v>45</v>
      </c>
      <c r="J184" s="71">
        <f t="shared" si="17"/>
        <v>263.12</v>
      </c>
      <c r="K184" s="72">
        <v>8.68</v>
      </c>
      <c r="L184" s="74" t="s">
        <v>45</v>
      </c>
      <c r="M184" s="71">
        <f t="shared" si="16"/>
        <v>8.68</v>
      </c>
      <c r="N184" s="72">
        <v>1.1299999999999999</v>
      </c>
      <c r="O184" s="74" t="s">
        <v>45</v>
      </c>
      <c r="P184" s="71">
        <f t="shared" si="19"/>
        <v>1.1299999999999999</v>
      </c>
    </row>
    <row r="185" spans="1:16">
      <c r="B185" s="108">
        <v>2.75</v>
      </c>
      <c r="C185" s="109" t="s">
        <v>46</v>
      </c>
      <c r="D185" s="70">
        <f t="shared" si="18"/>
        <v>21.31782945736434</v>
      </c>
      <c r="E185" s="110">
        <v>50.49</v>
      </c>
      <c r="F185" s="111">
        <v>2.52E-2</v>
      </c>
      <c r="G185" s="107">
        <f t="shared" si="14"/>
        <v>50.5152</v>
      </c>
      <c r="H185" s="72">
        <v>297.12</v>
      </c>
      <c r="I185" s="74" t="s">
        <v>45</v>
      </c>
      <c r="J185" s="71">
        <f t="shared" si="17"/>
        <v>297.12</v>
      </c>
      <c r="K185" s="72">
        <v>9.92</v>
      </c>
      <c r="L185" s="74" t="s">
        <v>45</v>
      </c>
      <c r="M185" s="71">
        <f t="shared" si="16"/>
        <v>9.92</v>
      </c>
      <c r="N185" s="72">
        <v>1.19</v>
      </c>
      <c r="O185" s="74" t="s">
        <v>45</v>
      </c>
      <c r="P185" s="71">
        <f t="shared" si="19"/>
        <v>1.19</v>
      </c>
    </row>
    <row r="186" spans="1:16">
      <c r="B186" s="108">
        <v>3</v>
      </c>
      <c r="C186" s="109" t="s">
        <v>46</v>
      </c>
      <c r="D186" s="70">
        <f t="shared" si="18"/>
        <v>23.255813953488371</v>
      </c>
      <c r="E186" s="110">
        <v>48.12</v>
      </c>
      <c r="F186" s="111">
        <v>2.333E-2</v>
      </c>
      <c r="G186" s="107">
        <f t="shared" si="14"/>
        <v>48.143329999999999</v>
      </c>
      <c r="H186" s="72">
        <v>332.83</v>
      </c>
      <c r="I186" s="74" t="s">
        <v>45</v>
      </c>
      <c r="J186" s="71">
        <f t="shared" si="17"/>
        <v>332.83</v>
      </c>
      <c r="K186" s="72">
        <v>11.14</v>
      </c>
      <c r="L186" s="74" t="s">
        <v>45</v>
      </c>
      <c r="M186" s="71">
        <f t="shared" si="16"/>
        <v>11.14</v>
      </c>
      <c r="N186" s="72">
        <v>1.27</v>
      </c>
      <c r="O186" s="74" t="s">
        <v>45</v>
      </c>
      <c r="P186" s="71">
        <f t="shared" si="19"/>
        <v>1.27</v>
      </c>
    </row>
    <row r="187" spans="1:16">
      <c r="B187" s="108">
        <v>3.25</v>
      </c>
      <c r="C187" s="109" t="s">
        <v>46</v>
      </c>
      <c r="D187" s="70">
        <f t="shared" si="18"/>
        <v>25.193798449612402</v>
      </c>
      <c r="E187" s="110">
        <v>45.96</v>
      </c>
      <c r="F187" s="111">
        <v>2.1729999999999999E-2</v>
      </c>
      <c r="G187" s="107">
        <f t="shared" si="14"/>
        <v>45.981729999999999</v>
      </c>
      <c r="H187" s="72">
        <v>370.26</v>
      </c>
      <c r="I187" s="74" t="s">
        <v>45</v>
      </c>
      <c r="J187" s="71">
        <f t="shared" si="17"/>
        <v>370.26</v>
      </c>
      <c r="K187" s="72">
        <v>12.33</v>
      </c>
      <c r="L187" s="74" t="s">
        <v>45</v>
      </c>
      <c r="M187" s="71">
        <f t="shared" si="16"/>
        <v>12.33</v>
      </c>
      <c r="N187" s="72">
        <v>1.34</v>
      </c>
      <c r="O187" s="74" t="s">
        <v>45</v>
      </c>
      <c r="P187" s="71">
        <f t="shared" si="19"/>
        <v>1.34</v>
      </c>
    </row>
    <row r="188" spans="1:16">
      <c r="B188" s="108">
        <v>3.5</v>
      </c>
      <c r="C188" s="109" t="s">
        <v>46</v>
      </c>
      <c r="D188" s="70">
        <f t="shared" si="18"/>
        <v>27.131782945736433</v>
      </c>
      <c r="E188" s="110">
        <v>43.99</v>
      </c>
      <c r="F188" s="111">
        <v>2.035E-2</v>
      </c>
      <c r="G188" s="107">
        <f t="shared" si="14"/>
        <v>44.010350000000003</v>
      </c>
      <c r="H188" s="72">
        <v>409.4</v>
      </c>
      <c r="I188" s="74" t="s">
        <v>45</v>
      </c>
      <c r="J188" s="71">
        <f t="shared" si="17"/>
        <v>409.4</v>
      </c>
      <c r="K188" s="72">
        <v>13.52</v>
      </c>
      <c r="L188" s="74" t="s">
        <v>45</v>
      </c>
      <c r="M188" s="71">
        <f t="shared" si="16"/>
        <v>13.52</v>
      </c>
      <c r="N188" s="72">
        <v>1.42</v>
      </c>
      <c r="O188" s="74" t="s">
        <v>45</v>
      </c>
      <c r="P188" s="71">
        <f t="shared" si="19"/>
        <v>1.42</v>
      </c>
    </row>
    <row r="189" spans="1:16">
      <c r="B189" s="108">
        <v>3.75</v>
      </c>
      <c r="C189" s="109" t="s">
        <v>46</v>
      </c>
      <c r="D189" s="70">
        <f t="shared" si="18"/>
        <v>29.069767441860463</v>
      </c>
      <c r="E189" s="110">
        <v>42.18</v>
      </c>
      <c r="F189" s="111">
        <v>1.9140000000000001E-2</v>
      </c>
      <c r="G189" s="107">
        <f t="shared" si="14"/>
        <v>42.19914</v>
      </c>
      <c r="H189" s="72">
        <v>450.27</v>
      </c>
      <c r="I189" s="74" t="s">
        <v>45</v>
      </c>
      <c r="J189" s="71">
        <f t="shared" si="17"/>
        <v>450.27</v>
      </c>
      <c r="K189" s="72">
        <v>14.7</v>
      </c>
      <c r="L189" s="74" t="s">
        <v>45</v>
      </c>
      <c r="M189" s="71">
        <f t="shared" si="16"/>
        <v>14.7</v>
      </c>
      <c r="N189" s="72">
        <v>1.51</v>
      </c>
      <c r="O189" s="74" t="s">
        <v>45</v>
      </c>
      <c r="P189" s="71">
        <f t="shared" si="19"/>
        <v>1.51</v>
      </c>
    </row>
    <row r="190" spans="1:16">
      <c r="B190" s="108">
        <v>4</v>
      </c>
      <c r="C190" s="109" t="s">
        <v>46</v>
      </c>
      <c r="D190" s="70">
        <f t="shared" si="18"/>
        <v>31.007751937984494</v>
      </c>
      <c r="E190" s="110">
        <v>40.53</v>
      </c>
      <c r="F190" s="111">
        <v>1.8069999999999999E-2</v>
      </c>
      <c r="G190" s="107">
        <f t="shared" si="14"/>
        <v>40.548070000000003</v>
      </c>
      <c r="H190" s="72">
        <v>492.85</v>
      </c>
      <c r="I190" s="74" t="s">
        <v>45</v>
      </c>
      <c r="J190" s="71">
        <f t="shared" si="17"/>
        <v>492.85</v>
      </c>
      <c r="K190" s="72">
        <v>15.89</v>
      </c>
      <c r="L190" s="74" t="s">
        <v>45</v>
      </c>
      <c r="M190" s="71">
        <f t="shared" si="16"/>
        <v>15.89</v>
      </c>
      <c r="N190" s="72">
        <v>1.6</v>
      </c>
      <c r="O190" s="74" t="s">
        <v>45</v>
      </c>
      <c r="P190" s="71">
        <f t="shared" si="19"/>
        <v>1.6</v>
      </c>
    </row>
    <row r="191" spans="1:16">
      <c r="B191" s="108">
        <v>4.5</v>
      </c>
      <c r="C191" s="109" t="s">
        <v>46</v>
      </c>
      <c r="D191" s="70">
        <f t="shared" si="18"/>
        <v>34.883720930232556</v>
      </c>
      <c r="E191" s="110">
        <v>37.68</v>
      </c>
      <c r="F191" s="111">
        <v>1.627E-2</v>
      </c>
      <c r="G191" s="107">
        <f t="shared" si="14"/>
        <v>37.696269999999998</v>
      </c>
      <c r="H191" s="72">
        <v>582.95000000000005</v>
      </c>
      <c r="I191" s="74" t="s">
        <v>45</v>
      </c>
      <c r="J191" s="71">
        <f t="shared" si="17"/>
        <v>582.95000000000005</v>
      </c>
      <c r="K191" s="72">
        <v>20.37</v>
      </c>
      <c r="L191" s="74" t="s">
        <v>45</v>
      </c>
      <c r="M191" s="71">
        <f t="shared" si="16"/>
        <v>20.37</v>
      </c>
      <c r="N191" s="72">
        <v>1.78</v>
      </c>
      <c r="O191" s="74" t="s">
        <v>45</v>
      </c>
      <c r="P191" s="71">
        <f t="shared" si="19"/>
        <v>1.78</v>
      </c>
    </row>
    <row r="192" spans="1:16">
      <c r="B192" s="108">
        <v>5</v>
      </c>
      <c r="C192" s="109" t="s">
        <v>46</v>
      </c>
      <c r="D192" s="70">
        <f t="shared" si="18"/>
        <v>38.759689922480618</v>
      </c>
      <c r="E192" s="110">
        <v>35.24</v>
      </c>
      <c r="F192" s="111">
        <v>1.481E-2</v>
      </c>
      <c r="G192" s="107">
        <f t="shared" si="14"/>
        <v>35.254809999999999</v>
      </c>
      <c r="H192" s="72">
        <v>679.58</v>
      </c>
      <c r="I192" s="74" t="s">
        <v>45</v>
      </c>
      <c r="J192" s="71">
        <f t="shared" si="17"/>
        <v>679.58</v>
      </c>
      <c r="K192" s="72">
        <v>24.54</v>
      </c>
      <c r="L192" s="74" t="s">
        <v>45</v>
      </c>
      <c r="M192" s="71">
        <f t="shared" si="16"/>
        <v>24.54</v>
      </c>
      <c r="N192" s="72">
        <v>1.98</v>
      </c>
      <c r="O192" s="74" t="s">
        <v>45</v>
      </c>
      <c r="P192" s="71">
        <f t="shared" si="19"/>
        <v>1.98</v>
      </c>
    </row>
    <row r="193" spans="2:16">
      <c r="B193" s="108">
        <v>5.5</v>
      </c>
      <c r="C193" s="109" t="s">
        <v>46</v>
      </c>
      <c r="D193" s="70">
        <f t="shared" si="18"/>
        <v>42.63565891472868</v>
      </c>
      <c r="E193" s="110">
        <v>33.14</v>
      </c>
      <c r="F193" s="111">
        <v>1.3610000000000001E-2</v>
      </c>
      <c r="G193" s="107">
        <f t="shared" si="14"/>
        <v>33.15361</v>
      </c>
      <c r="H193" s="72">
        <v>782.61</v>
      </c>
      <c r="I193" s="74" t="s">
        <v>45</v>
      </c>
      <c r="J193" s="71">
        <f t="shared" si="17"/>
        <v>782.61</v>
      </c>
      <c r="K193" s="72">
        <v>28.54</v>
      </c>
      <c r="L193" s="74" t="s">
        <v>45</v>
      </c>
      <c r="M193" s="71">
        <f t="shared" si="16"/>
        <v>28.54</v>
      </c>
      <c r="N193" s="72">
        <v>2.19</v>
      </c>
      <c r="O193" s="74" t="s">
        <v>45</v>
      </c>
      <c r="P193" s="71">
        <f t="shared" si="19"/>
        <v>2.19</v>
      </c>
    </row>
    <row r="194" spans="2:16">
      <c r="B194" s="108">
        <v>6</v>
      </c>
      <c r="C194" s="109" t="s">
        <v>46</v>
      </c>
      <c r="D194" s="70">
        <f t="shared" si="18"/>
        <v>46.511627906976742</v>
      </c>
      <c r="E194" s="110">
        <v>31.31</v>
      </c>
      <c r="F194" s="111">
        <v>1.259E-2</v>
      </c>
      <c r="G194" s="107">
        <f t="shared" si="14"/>
        <v>31.322589999999998</v>
      </c>
      <c r="H194" s="72">
        <v>891.93</v>
      </c>
      <c r="I194" s="74" t="s">
        <v>45</v>
      </c>
      <c r="J194" s="71">
        <f t="shared" si="17"/>
        <v>891.93</v>
      </c>
      <c r="K194" s="72">
        <v>32.46</v>
      </c>
      <c r="L194" s="74" t="s">
        <v>45</v>
      </c>
      <c r="M194" s="71">
        <f t="shared" si="16"/>
        <v>32.46</v>
      </c>
      <c r="N194" s="72">
        <v>2.42</v>
      </c>
      <c r="O194" s="74" t="s">
        <v>45</v>
      </c>
      <c r="P194" s="71">
        <f t="shared" si="19"/>
        <v>2.42</v>
      </c>
    </row>
    <row r="195" spans="2:16">
      <c r="B195" s="108">
        <v>6.5</v>
      </c>
      <c r="C195" s="109" t="s">
        <v>46</v>
      </c>
      <c r="D195" s="70">
        <f t="shared" si="18"/>
        <v>50.387596899224803</v>
      </c>
      <c r="E195" s="110">
        <v>29.69</v>
      </c>
      <c r="F195" s="111">
        <v>1.172E-2</v>
      </c>
      <c r="G195" s="107">
        <f t="shared" si="14"/>
        <v>29.701720000000002</v>
      </c>
      <c r="H195" s="72">
        <v>1.01</v>
      </c>
      <c r="I195" s="73" t="s">
        <v>12</v>
      </c>
      <c r="J195" s="75">
        <f t="shared" ref="J195:J228" si="20">H195*1000</f>
        <v>1010</v>
      </c>
      <c r="K195" s="72">
        <v>36.340000000000003</v>
      </c>
      <c r="L195" s="74" t="s">
        <v>45</v>
      </c>
      <c r="M195" s="71">
        <f t="shared" si="16"/>
        <v>36.340000000000003</v>
      </c>
      <c r="N195" s="72">
        <v>2.66</v>
      </c>
      <c r="O195" s="74" t="s">
        <v>45</v>
      </c>
      <c r="P195" s="71">
        <f t="shared" si="19"/>
        <v>2.66</v>
      </c>
    </row>
    <row r="196" spans="2:16">
      <c r="B196" s="108">
        <v>7</v>
      </c>
      <c r="C196" s="109" t="s">
        <v>46</v>
      </c>
      <c r="D196" s="70">
        <f t="shared" si="18"/>
        <v>54.263565891472865</v>
      </c>
      <c r="E196" s="110">
        <v>28.26</v>
      </c>
      <c r="F196" s="111">
        <v>1.0970000000000001E-2</v>
      </c>
      <c r="G196" s="107">
        <f t="shared" si="14"/>
        <v>28.270970000000002</v>
      </c>
      <c r="H196" s="72">
        <v>1.1299999999999999</v>
      </c>
      <c r="I196" s="74" t="s">
        <v>12</v>
      </c>
      <c r="J196" s="75">
        <f t="shared" si="20"/>
        <v>1130</v>
      </c>
      <c r="K196" s="72">
        <v>40.21</v>
      </c>
      <c r="L196" s="74" t="s">
        <v>45</v>
      </c>
      <c r="M196" s="71">
        <f t="shared" si="16"/>
        <v>40.21</v>
      </c>
      <c r="N196" s="72">
        <v>2.91</v>
      </c>
      <c r="O196" s="74" t="s">
        <v>45</v>
      </c>
      <c r="P196" s="71">
        <f t="shared" si="19"/>
        <v>2.91</v>
      </c>
    </row>
    <row r="197" spans="2:16">
      <c r="B197" s="108">
        <v>8</v>
      </c>
      <c r="C197" s="109" t="s">
        <v>46</v>
      </c>
      <c r="D197" s="70">
        <f t="shared" si="18"/>
        <v>62.015503875968989</v>
      </c>
      <c r="E197" s="110">
        <v>25.83</v>
      </c>
      <c r="F197" s="111">
        <v>9.7289999999999998E-3</v>
      </c>
      <c r="G197" s="107">
        <f t="shared" si="14"/>
        <v>25.839728999999998</v>
      </c>
      <c r="H197" s="72">
        <v>1.39</v>
      </c>
      <c r="I197" s="74" t="s">
        <v>12</v>
      </c>
      <c r="J197" s="75">
        <f t="shared" si="20"/>
        <v>1390</v>
      </c>
      <c r="K197" s="72">
        <v>54.56</v>
      </c>
      <c r="L197" s="74" t="s">
        <v>45</v>
      </c>
      <c r="M197" s="71">
        <f t="shared" si="16"/>
        <v>54.56</v>
      </c>
      <c r="N197" s="72">
        <v>3.44</v>
      </c>
      <c r="O197" s="74" t="s">
        <v>45</v>
      </c>
      <c r="P197" s="71">
        <f t="shared" si="19"/>
        <v>3.44</v>
      </c>
    </row>
    <row r="198" spans="2:16">
      <c r="B198" s="108">
        <v>9</v>
      </c>
      <c r="C198" s="109" t="s">
        <v>46</v>
      </c>
      <c r="D198" s="70">
        <f t="shared" si="18"/>
        <v>69.767441860465112</v>
      </c>
      <c r="E198" s="110">
        <v>23.85</v>
      </c>
      <c r="F198" s="111">
        <v>8.7519999999999994E-3</v>
      </c>
      <c r="G198" s="107">
        <f t="shared" si="14"/>
        <v>23.858752000000003</v>
      </c>
      <c r="H198" s="72">
        <v>1.67</v>
      </c>
      <c r="I198" s="74" t="s">
        <v>12</v>
      </c>
      <c r="J198" s="75">
        <f t="shared" si="20"/>
        <v>1670</v>
      </c>
      <c r="K198" s="72">
        <v>67.739999999999995</v>
      </c>
      <c r="L198" s="74" t="s">
        <v>45</v>
      </c>
      <c r="M198" s="71">
        <f t="shared" si="16"/>
        <v>67.739999999999995</v>
      </c>
      <c r="N198" s="72">
        <v>4.0199999999999996</v>
      </c>
      <c r="O198" s="74" t="s">
        <v>45</v>
      </c>
      <c r="P198" s="71">
        <f t="shared" si="19"/>
        <v>4.0199999999999996</v>
      </c>
    </row>
    <row r="199" spans="2:16">
      <c r="B199" s="108">
        <v>10</v>
      </c>
      <c r="C199" s="109" t="s">
        <v>46</v>
      </c>
      <c r="D199" s="70">
        <f t="shared" si="18"/>
        <v>77.519379844961236</v>
      </c>
      <c r="E199" s="110">
        <v>22.2</v>
      </c>
      <c r="F199" s="111">
        <v>7.9609999999999993E-3</v>
      </c>
      <c r="G199" s="107">
        <f t="shared" si="14"/>
        <v>22.207961000000001</v>
      </c>
      <c r="H199" s="72">
        <v>1.98</v>
      </c>
      <c r="I199" s="74" t="s">
        <v>12</v>
      </c>
      <c r="J199" s="75">
        <f t="shared" si="20"/>
        <v>1980</v>
      </c>
      <c r="K199" s="72">
        <v>80.400000000000006</v>
      </c>
      <c r="L199" s="74" t="s">
        <v>45</v>
      </c>
      <c r="M199" s="71">
        <f t="shared" si="16"/>
        <v>80.400000000000006</v>
      </c>
      <c r="N199" s="72">
        <v>4.6399999999999997</v>
      </c>
      <c r="O199" s="74" t="s">
        <v>45</v>
      </c>
      <c r="P199" s="71">
        <f t="shared" si="19"/>
        <v>4.6399999999999997</v>
      </c>
    </row>
    <row r="200" spans="2:16">
      <c r="B200" s="108">
        <v>11</v>
      </c>
      <c r="C200" s="109" t="s">
        <v>46</v>
      </c>
      <c r="D200" s="70">
        <f t="shared" si="18"/>
        <v>85.271317829457359</v>
      </c>
      <c r="E200" s="110">
        <v>20.81</v>
      </c>
      <c r="F200" s="111">
        <v>7.3070000000000001E-3</v>
      </c>
      <c r="G200" s="107">
        <f t="shared" si="14"/>
        <v>20.817307</v>
      </c>
      <c r="H200" s="72">
        <v>2.31</v>
      </c>
      <c r="I200" s="74" t="s">
        <v>12</v>
      </c>
      <c r="J200" s="75">
        <f t="shared" si="20"/>
        <v>2310</v>
      </c>
      <c r="K200" s="72">
        <v>92.81</v>
      </c>
      <c r="L200" s="74" t="s">
        <v>45</v>
      </c>
      <c r="M200" s="71">
        <f t="shared" si="16"/>
        <v>92.81</v>
      </c>
      <c r="N200" s="72">
        <v>5.3</v>
      </c>
      <c r="O200" s="74" t="s">
        <v>45</v>
      </c>
      <c r="P200" s="71">
        <f t="shared" si="19"/>
        <v>5.3</v>
      </c>
    </row>
    <row r="201" spans="2:16">
      <c r="B201" s="108">
        <v>12</v>
      </c>
      <c r="C201" s="109" t="s">
        <v>46</v>
      </c>
      <c r="D201" s="70">
        <f t="shared" si="18"/>
        <v>93.023255813953483</v>
      </c>
      <c r="E201" s="110">
        <v>19.62</v>
      </c>
      <c r="F201" s="111">
        <v>6.7559999999999999E-3</v>
      </c>
      <c r="G201" s="107">
        <f t="shared" si="14"/>
        <v>19.626756</v>
      </c>
      <c r="H201" s="72">
        <v>2.66</v>
      </c>
      <c r="I201" s="74" t="s">
        <v>12</v>
      </c>
      <c r="J201" s="75">
        <f t="shared" si="20"/>
        <v>2660</v>
      </c>
      <c r="K201" s="72">
        <v>105.09</v>
      </c>
      <c r="L201" s="74" t="s">
        <v>45</v>
      </c>
      <c r="M201" s="71">
        <f t="shared" si="16"/>
        <v>105.09</v>
      </c>
      <c r="N201" s="72">
        <v>6</v>
      </c>
      <c r="O201" s="74" t="s">
        <v>45</v>
      </c>
      <c r="P201" s="71">
        <f t="shared" si="19"/>
        <v>6</v>
      </c>
    </row>
    <row r="202" spans="2:16">
      <c r="B202" s="108">
        <v>13</v>
      </c>
      <c r="C202" s="109" t="s">
        <v>46</v>
      </c>
      <c r="D202" s="70">
        <f t="shared" si="18"/>
        <v>100.77519379844961</v>
      </c>
      <c r="E202" s="110">
        <v>18.579999999999998</v>
      </c>
      <c r="F202" s="111">
        <v>6.2849999999999998E-3</v>
      </c>
      <c r="G202" s="107">
        <f t="shared" si="14"/>
        <v>18.586284999999997</v>
      </c>
      <c r="H202" s="72">
        <v>3.02</v>
      </c>
      <c r="I202" s="74" t="s">
        <v>12</v>
      </c>
      <c r="J202" s="75">
        <f t="shared" si="20"/>
        <v>3020</v>
      </c>
      <c r="K202" s="72">
        <v>117.34</v>
      </c>
      <c r="L202" s="74" t="s">
        <v>45</v>
      </c>
      <c r="M202" s="71">
        <f t="shared" si="16"/>
        <v>117.34</v>
      </c>
      <c r="N202" s="72">
        <v>6.73</v>
      </c>
      <c r="O202" s="74" t="s">
        <v>45</v>
      </c>
      <c r="P202" s="71">
        <f t="shared" si="19"/>
        <v>6.73</v>
      </c>
    </row>
    <row r="203" spans="2:16">
      <c r="B203" s="108">
        <v>14</v>
      </c>
      <c r="C203" s="109" t="s">
        <v>46</v>
      </c>
      <c r="D203" s="70">
        <f t="shared" si="18"/>
        <v>108.52713178294573</v>
      </c>
      <c r="E203" s="110">
        <v>17.68</v>
      </c>
      <c r="F203" s="111">
        <v>5.8780000000000004E-3</v>
      </c>
      <c r="G203" s="107">
        <f t="shared" si="14"/>
        <v>17.685877999999999</v>
      </c>
      <c r="H203" s="72">
        <v>3.41</v>
      </c>
      <c r="I203" s="74" t="s">
        <v>12</v>
      </c>
      <c r="J203" s="75">
        <f t="shared" si="20"/>
        <v>3410</v>
      </c>
      <c r="K203" s="72">
        <v>129.57</v>
      </c>
      <c r="L203" s="74" t="s">
        <v>45</v>
      </c>
      <c r="M203" s="71">
        <f t="shared" si="16"/>
        <v>129.57</v>
      </c>
      <c r="N203" s="72">
        <v>7.49</v>
      </c>
      <c r="O203" s="74" t="s">
        <v>45</v>
      </c>
      <c r="P203" s="71">
        <f t="shared" si="19"/>
        <v>7.49</v>
      </c>
    </row>
    <row r="204" spans="2:16">
      <c r="B204" s="108">
        <v>15</v>
      </c>
      <c r="C204" s="109" t="s">
        <v>46</v>
      </c>
      <c r="D204" s="70">
        <f t="shared" si="18"/>
        <v>116.27906976744185</v>
      </c>
      <c r="E204" s="110">
        <v>16.88</v>
      </c>
      <c r="F204" s="111">
        <v>5.5230000000000001E-3</v>
      </c>
      <c r="G204" s="107">
        <f t="shared" si="14"/>
        <v>16.885522999999999</v>
      </c>
      <c r="H204" s="72">
        <v>3.82</v>
      </c>
      <c r="I204" s="74" t="s">
        <v>12</v>
      </c>
      <c r="J204" s="75">
        <f t="shared" si="20"/>
        <v>3820</v>
      </c>
      <c r="K204" s="72">
        <v>141.83000000000001</v>
      </c>
      <c r="L204" s="74" t="s">
        <v>45</v>
      </c>
      <c r="M204" s="71">
        <f t="shared" si="16"/>
        <v>141.83000000000001</v>
      </c>
      <c r="N204" s="72">
        <v>8.2899999999999991</v>
      </c>
      <c r="O204" s="74" t="s">
        <v>45</v>
      </c>
      <c r="P204" s="71">
        <f t="shared" si="19"/>
        <v>8.2899999999999991</v>
      </c>
    </row>
    <row r="205" spans="2:16">
      <c r="B205" s="108">
        <v>16</v>
      </c>
      <c r="C205" s="109" t="s">
        <v>46</v>
      </c>
      <c r="D205" s="70">
        <f t="shared" si="18"/>
        <v>124.03100775193798</v>
      </c>
      <c r="E205" s="110">
        <v>16.170000000000002</v>
      </c>
      <c r="F205" s="111">
        <v>5.2100000000000002E-3</v>
      </c>
      <c r="G205" s="107">
        <f t="shared" si="14"/>
        <v>16.175210000000003</v>
      </c>
      <c r="H205" s="72">
        <v>4.25</v>
      </c>
      <c r="I205" s="74" t="s">
        <v>12</v>
      </c>
      <c r="J205" s="75">
        <f t="shared" si="20"/>
        <v>4250</v>
      </c>
      <c r="K205" s="72">
        <v>154.12</v>
      </c>
      <c r="L205" s="74" t="s">
        <v>45</v>
      </c>
      <c r="M205" s="71">
        <f t="shared" si="16"/>
        <v>154.12</v>
      </c>
      <c r="N205" s="72">
        <v>9.1199999999999992</v>
      </c>
      <c r="O205" s="74" t="s">
        <v>45</v>
      </c>
      <c r="P205" s="71">
        <f t="shared" si="19"/>
        <v>9.1199999999999992</v>
      </c>
    </row>
    <row r="206" spans="2:16">
      <c r="B206" s="108">
        <v>17</v>
      </c>
      <c r="C206" s="109" t="s">
        <v>46</v>
      </c>
      <c r="D206" s="70">
        <f t="shared" si="18"/>
        <v>131.7829457364341</v>
      </c>
      <c r="E206" s="110">
        <v>15.54</v>
      </c>
      <c r="F206" s="111">
        <v>4.9319999999999998E-3</v>
      </c>
      <c r="G206" s="107">
        <f t="shared" si="14"/>
        <v>15.544931999999999</v>
      </c>
      <c r="H206" s="72">
        <v>4.6900000000000004</v>
      </c>
      <c r="I206" s="74" t="s">
        <v>12</v>
      </c>
      <c r="J206" s="75">
        <f t="shared" si="20"/>
        <v>4690</v>
      </c>
      <c r="K206" s="72">
        <v>166.44</v>
      </c>
      <c r="L206" s="74" t="s">
        <v>45</v>
      </c>
      <c r="M206" s="71">
        <f t="shared" si="16"/>
        <v>166.44</v>
      </c>
      <c r="N206" s="72">
        <v>9.98</v>
      </c>
      <c r="O206" s="74" t="s">
        <v>45</v>
      </c>
      <c r="P206" s="71">
        <f t="shared" si="19"/>
        <v>9.98</v>
      </c>
    </row>
    <row r="207" spans="2:16">
      <c r="B207" s="108">
        <v>18</v>
      </c>
      <c r="C207" s="109" t="s">
        <v>46</v>
      </c>
      <c r="D207" s="70">
        <f t="shared" si="18"/>
        <v>139.53488372093022</v>
      </c>
      <c r="E207" s="110">
        <v>14.97</v>
      </c>
      <c r="F207" s="111">
        <v>4.6829999999999997E-3</v>
      </c>
      <c r="G207" s="107">
        <f t="shared" si="14"/>
        <v>14.974683000000001</v>
      </c>
      <c r="H207" s="72">
        <v>5.15</v>
      </c>
      <c r="I207" s="74" t="s">
        <v>12</v>
      </c>
      <c r="J207" s="75">
        <f t="shared" si="20"/>
        <v>5150</v>
      </c>
      <c r="K207" s="72">
        <v>178.8</v>
      </c>
      <c r="L207" s="74" t="s">
        <v>45</v>
      </c>
      <c r="M207" s="71">
        <f t="shared" si="16"/>
        <v>178.8</v>
      </c>
      <c r="N207" s="72">
        <v>10.86</v>
      </c>
      <c r="O207" s="74" t="s">
        <v>45</v>
      </c>
      <c r="P207" s="71">
        <f t="shared" si="19"/>
        <v>10.86</v>
      </c>
    </row>
    <row r="208" spans="2:16">
      <c r="B208" s="108">
        <v>20</v>
      </c>
      <c r="C208" s="109" t="s">
        <v>46</v>
      </c>
      <c r="D208" s="70">
        <f t="shared" si="18"/>
        <v>155.03875968992247</v>
      </c>
      <c r="E208" s="110">
        <v>13.98</v>
      </c>
      <c r="F208" s="111">
        <v>4.2570000000000004E-3</v>
      </c>
      <c r="G208" s="107">
        <f t="shared" si="14"/>
        <v>13.984257000000001</v>
      </c>
      <c r="H208" s="72">
        <v>6.13</v>
      </c>
      <c r="I208" s="74" t="s">
        <v>12</v>
      </c>
      <c r="J208" s="75">
        <f t="shared" si="20"/>
        <v>6130</v>
      </c>
      <c r="K208" s="72">
        <v>225.73</v>
      </c>
      <c r="L208" s="74" t="s">
        <v>45</v>
      </c>
      <c r="M208" s="71">
        <f t="shared" si="16"/>
        <v>225.73</v>
      </c>
      <c r="N208" s="72">
        <v>12.72</v>
      </c>
      <c r="O208" s="74" t="s">
        <v>45</v>
      </c>
      <c r="P208" s="71">
        <f t="shared" si="19"/>
        <v>12.72</v>
      </c>
    </row>
    <row r="209" spans="2:16">
      <c r="B209" s="108">
        <v>22.5</v>
      </c>
      <c r="C209" s="109" t="s">
        <v>46</v>
      </c>
      <c r="D209" s="70">
        <f t="shared" si="18"/>
        <v>174.41860465116278</v>
      </c>
      <c r="E209" s="110">
        <v>12.96</v>
      </c>
      <c r="F209" s="111">
        <v>3.826E-3</v>
      </c>
      <c r="G209" s="107">
        <f t="shared" si="14"/>
        <v>12.963826000000001</v>
      </c>
      <c r="H209" s="72">
        <v>7.44</v>
      </c>
      <c r="I209" s="74" t="s">
        <v>12</v>
      </c>
      <c r="J209" s="75">
        <f t="shared" si="20"/>
        <v>7440</v>
      </c>
      <c r="K209" s="72">
        <v>291.89</v>
      </c>
      <c r="L209" s="74" t="s">
        <v>45</v>
      </c>
      <c r="M209" s="71">
        <f t="shared" si="16"/>
        <v>291.89</v>
      </c>
      <c r="N209" s="72">
        <v>15.18</v>
      </c>
      <c r="O209" s="74" t="s">
        <v>45</v>
      </c>
      <c r="P209" s="71">
        <f t="shared" si="19"/>
        <v>15.18</v>
      </c>
    </row>
    <row r="210" spans="2:16">
      <c r="B210" s="108">
        <v>25</v>
      </c>
      <c r="C210" s="109" t="s">
        <v>46</v>
      </c>
      <c r="D210" s="70">
        <f t="shared" si="18"/>
        <v>193.79844961240309</v>
      </c>
      <c r="E210" s="110">
        <v>12.13</v>
      </c>
      <c r="F210" s="111">
        <v>3.4770000000000001E-3</v>
      </c>
      <c r="G210" s="107">
        <f t="shared" si="14"/>
        <v>12.133477000000001</v>
      </c>
      <c r="H210" s="72">
        <v>8.84</v>
      </c>
      <c r="I210" s="74" t="s">
        <v>12</v>
      </c>
      <c r="J210" s="75">
        <f t="shared" si="20"/>
        <v>8840</v>
      </c>
      <c r="K210" s="72">
        <v>353.07</v>
      </c>
      <c r="L210" s="74" t="s">
        <v>45</v>
      </c>
      <c r="M210" s="71">
        <f t="shared" si="16"/>
        <v>353.07</v>
      </c>
      <c r="N210" s="72">
        <v>17.79</v>
      </c>
      <c r="O210" s="74" t="s">
        <v>45</v>
      </c>
      <c r="P210" s="71">
        <f t="shared" si="19"/>
        <v>17.79</v>
      </c>
    </row>
    <row r="211" spans="2:16">
      <c r="B211" s="108">
        <v>27.5</v>
      </c>
      <c r="C211" s="109" t="s">
        <v>46</v>
      </c>
      <c r="D211" s="70">
        <f t="shared" si="18"/>
        <v>213.1782945736434</v>
      </c>
      <c r="E211" s="110">
        <v>11.44</v>
      </c>
      <c r="F211" s="111">
        <v>3.1879999999999999E-3</v>
      </c>
      <c r="G211" s="107">
        <f t="shared" si="14"/>
        <v>11.443187999999999</v>
      </c>
      <c r="H211" s="72">
        <v>10.33</v>
      </c>
      <c r="I211" s="74" t="s">
        <v>12</v>
      </c>
      <c r="J211" s="75">
        <f t="shared" si="20"/>
        <v>10330</v>
      </c>
      <c r="K211" s="72">
        <v>411.53</v>
      </c>
      <c r="L211" s="74" t="s">
        <v>45</v>
      </c>
      <c r="M211" s="71">
        <f t="shared" si="16"/>
        <v>411.53</v>
      </c>
      <c r="N211" s="72">
        <v>20.53</v>
      </c>
      <c r="O211" s="74" t="s">
        <v>45</v>
      </c>
      <c r="P211" s="71">
        <f t="shared" si="19"/>
        <v>20.53</v>
      </c>
    </row>
    <row r="212" spans="2:16">
      <c r="B212" s="108">
        <v>30</v>
      </c>
      <c r="C212" s="109" t="s">
        <v>46</v>
      </c>
      <c r="D212" s="70">
        <f t="shared" si="18"/>
        <v>232.55813953488371</v>
      </c>
      <c r="E212" s="110">
        <v>10.86</v>
      </c>
      <c r="F212" s="111">
        <v>2.9459999999999998E-3</v>
      </c>
      <c r="G212" s="107">
        <f t="shared" si="14"/>
        <v>10.862945999999999</v>
      </c>
      <c r="H212" s="72">
        <v>11.91</v>
      </c>
      <c r="I212" s="74" t="s">
        <v>12</v>
      </c>
      <c r="J212" s="75">
        <f t="shared" si="20"/>
        <v>11910</v>
      </c>
      <c r="K212" s="72">
        <v>468.27</v>
      </c>
      <c r="L212" s="74" t="s">
        <v>45</v>
      </c>
      <c r="M212" s="71">
        <f t="shared" si="16"/>
        <v>468.27</v>
      </c>
      <c r="N212" s="72">
        <v>23.4</v>
      </c>
      <c r="O212" s="74" t="s">
        <v>45</v>
      </c>
      <c r="P212" s="71">
        <f t="shared" si="19"/>
        <v>23.4</v>
      </c>
    </row>
    <row r="213" spans="2:16">
      <c r="B213" s="108">
        <v>32.5</v>
      </c>
      <c r="C213" s="109" t="s">
        <v>46</v>
      </c>
      <c r="D213" s="70">
        <f t="shared" si="18"/>
        <v>251.93798449612405</v>
      </c>
      <c r="E213" s="110">
        <v>10.37</v>
      </c>
      <c r="F213" s="111">
        <v>2.7390000000000001E-3</v>
      </c>
      <c r="G213" s="107">
        <f t="shared" ref="G213:G228" si="21">E213+F213</f>
        <v>10.372738999999999</v>
      </c>
      <c r="H213" s="72">
        <v>13.57</v>
      </c>
      <c r="I213" s="74" t="s">
        <v>12</v>
      </c>
      <c r="J213" s="75">
        <f t="shared" si="20"/>
        <v>13570</v>
      </c>
      <c r="K213" s="72">
        <v>523.80999999999995</v>
      </c>
      <c r="L213" s="74" t="s">
        <v>45</v>
      </c>
      <c r="M213" s="71">
        <f t="shared" si="16"/>
        <v>523.80999999999995</v>
      </c>
      <c r="N213" s="72">
        <v>26.37</v>
      </c>
      <c r="O213" s="74" t="s">
        <v>45</v>
      </c>
      <c r="P213" s="71">
        <f t="shared" si="19"/>
        <v>26.37</v>
      </c>
    </row>
    <row r="214" spans="2:16">
      <c r="B214" s="108">
        <v>35</v>
      </c>
      <c r="C214" s="109" t="s">
        <v>46</v>
      </c>
      <c r="D214" s="70">
        <f t="shared" si="18"/>
        <v>271.31782945736433</v>
      </c>
      <c r="E214" s="110">
        <v>9.9380000000000006</v>
      </c>
      <c r="F214" s="111">
        <v>2.5600000000000002E-3</v>
      </c>
      <c r="G214" s="107">
        <f t="shared" si="21"/>
        <v>9.9405600000000014</v>
      </c>
      <c r="H214" s="72">
        <v>15.31</v>
      </c>
      <c r="I214" s="74" t="s">
        <v>12</v>
      </c>
      <c r="J214" s="75">
        <f t="shared" si="20"/>
        <v>15310</v>
      </c>
      <c r="K214" s="72">
        <v>578.44000000000005</v>
      </c>
      <c r="L214" s="74" t="s">
        <v>45</v>
      </c>
      <c r="M214" s="71">
        <f t="shared" si="16"/>
        <v>578.44000000000005</v>
      </c>
      <c r="N214" s="72">
        <v>29.45</v>
      </c>
      <c r="O214" s="74" t="s">
        <v>45</v>
      </c>
      <c r="P214" s="71">
        <f t="shared" si="19"/>
        <v>29.45</v>
      </c>
    </row>
    <row r="215" spans="2:16">
      <c r="B215" s="108">
        <v>37.5</v>
      </c>
      <c r="C215" s="109" t="s">
        <v>46</v>
      </c>
      <c r="D215" s="70">
        <f t="shared" si="18"/>
        <v>290.69767441860466</v>
      </c>
      <c r="E215" s="110">
        <v>9.5649999999999995</v>
      </c>
      <c r="F215" s="111">
        <v>2.4039999999999999E-3</v>
      </c>
      <c r="G215" s="107">
        <f t="shared" si="21"/>
        <v>9.5674039999999998</v>
      </c>
      <c r="H215" s="72">
        <v>17.11</v>
      </c>
      <c r="I215" s="74" t="s">
        <v>12</v>
      </c>
      <c r="J215" s="75">
        <f t="shared" si="20"/>
        <v>17110</v>
      </c>
      <c r="K215" s="72">
        <v>632.34</v>
      </c>
      <c r="L215" s="74" t="s">
        <v>45</v>
      </c>
      <c r="M215" s="71">
        <f t="shared" si="16"/>
        <v>632.34</v>
      </c>
      <c r="N215" s="72">
        <v>32.61</v>
      </c>
      <c r="O215" s="74" t="s">
        <v>45</v>
      </c>
      <c r="P215" s="71">
        <f t="shared" si="19"/>
        <v>32.61</v>
      </c>
    </row>
    <row r="216" spans="2:16">
      <c r="B216" s="108">
        <v>40</v>
      </c>
      <c r="C216" s="109" t="s">
        <v>46</v>
      </c>
      <c r="D216" s="70">
        <f t="shared" si="18"/>
        <v>310.07751937984494</v>
      </c>
      <c r="E216" s="110">
        <v>9.2370000000000001</v>
      </c>
      <c r="F216" s="111">
        <v>2.2669999999999999E-3</v>
      </c>
      <c r="G216" s="107">
        <f t="shared" si="21"/>
        <v>9.2392669999999999</v>
      </c>
      <c r="H216" s="72">
        <v>18.989999999999998</v>
      </c>
      <c r="I216" s="74" t="s">
        <v>12</v>
      </c>
      <c r="J216" s="75">
        <f t="shared" si="20"/>
        <v>18990</v>
      </c>
      <c r="K216" s="72">
        <v>685.6</v>
      </c>
      <c r="L216" s="74" t="s">
        <v>45</v>
      </c>
      <c r="M216" s="71">
        <f t="shared" si="16"/>
        <v>685.6</v>
      </c>
      <c r="N216" s="72">
        <v>35.869999999999997</v>
      </c>
      <c r="O216" s="74" t="s">
        <v>45</v>
      </c>
      <c r="P216" s="71">
        <f t="shared" si="19"/>
        <v>35.869999999999997</v>
      </c>
    </row>
    <row r="217" spans="2:16">
      <c r="B217" s="108">
        <v>45</v>
      </c>
      <c r="C217" s="109" t="s">
        <v>46</v>
      </c>
      <c r="D217" s="70">
        <f t="shared" si="18"/>
        <v>348.83720930232556</v>
      </c>
      <c r="E217" s="110">
        <v>8.6890000000000001</v>
      </c>
      <c r="F217" s="111">
        <v>2.036E-3</v>
      </c>
      <c r="G217" s="107">
        <f t="shared" si="21"/>
        <v>8.6910360000000004</v>
      </c>
      <c r="H217" s="72">
        <v>22.92</v>
      </c>
      <c r="I217" s="74" t="s">
        <v>12</v>
      </c>
      <c r="J217" s="75">
        <f t="shared" si="20"/>
        <v>22920</v>
      </c>
      <c r="K217" s="72">
        <v>882.77</v>
      </c>
      <c r="L217" s="74" t="s">
        <v>45</v>
      </c>
      <c r="M217" s="71">
        <f t="shared" si="16"/>
        <v>882.77</v>
      </c>
      <c r="N217" s="72">
        <v>42.59</v>
      </c>
      <c r="O217" s="74" t="s">
        <v>45</v>
      </c>
      <c r="P217" s="71">
        <f t="shared" si="19"/>
        <v>42.59</v>
      </c>
    </row>
    <row r="218" spans="2:16">
      <c r="B218" s="108">
        <v>50</v>
      </c>
      <c r="C218" s="109" t="s">
        <v>46</v>
      </c>
      <c r="D218" s="70">
        <f t="shared" si="18"/>
        <v>387.59689922480618</v>
      </c>
      <c r="E218" s="110">
        <v>8.2490000000000006</v>
      </c>
      <c r="F218" s="111">
        <v>1.8489999999999999E-3</v>
      </c>
      <c r="G218" s="107">
        <f t="shared" si="21"/>
        <v>8.2508490000000005</v>
      </c>
      <c r="H218" s="72">
        <v>27.08</v>
      </c>
      <c r="I218" s="74" t="s">
        <v>12</v>
      </c>
      <c r="J218" s="75">
        <f t="shared" si="20"/>
        <v>27080</v>
      </c>
      <c r="K218" s="72">
        <v>1.06</v>
      </c>
      <c r="L218" s="73" t="s">
        <v>12</v>
      </c>
      <c r="M218" s="75">
        <f t="shared" ref="M218:M228" si="22">K218*1000</f>
        <v>1060</v>
      </c>
      <c r="N218" s="72">
        <v>49.58</v>
      </c>
      <c r="O218" s="74" t="s">
        <v>45</v>
      </c>
      <c r="P218" s="71">
        <f t="shared" si="19"/>
        <v>49.58</v>
      </c>
    </row>
    <row r="219" spans="2:16">
      <c r="B219" s="108">
        <v>55</v>
      </c>
      <c r="C219" s="109" t="s">
        <v>46</v>
      </c>
      <c r="D219" s="70">
        <f t="shared" si="18"/>
        <v>426.3565891472868</v>
      </c>
      <c r="E219" s="110">
        <v>7.89</v>
      </c>
      <c r="F219" s="111">
        <v>1.6949999999999999E-3</v>
      </c>
      <c r="G219" s="107">
        <f t="shared" si="21"/>
        <v>7.8916949999999995</v>
      </c>
      <c r="H219" s="72">
        <v>31.44</v>
      </c>
      <c r="I219" s="74" t="s">
        <v>12</v>
      </c>
      <c r="J219" s="75">
        <f t="shared" si="20"/>
        <v>31440</v>
      </c>
      <c r="K219" s="72">
        <v>1.23</v>
      </c>
      <c r="L219" s="74" t="s">
        <v>12</v>
      </c>
      <c r="M219" s="75">
        <f t="shared" si="22"/>
        <v>1230</v>
      </c>
      <c r="N219" s="72">
        <v>56.78</v>
      </c>
      <c r="O219" s="74" t="s">
        <v>45</v>
      </c>
      <c r="P219" s="71">
        <f t="shared" si="19"/>
        <v>56.78</v>
      </c>
    </row>
    <row r="220" spans="2:16">
      <c r="B220" s="108">
        <v>60</v>
      </c>
      <c r="C220" s="109" t="s">
        <v>46</v>
      </c>
      <c r="D220" s="70">
        <f t="shared" si="18"/>
        <v>465.11627906976742</v>
      </c>
      <c r="E220" s="110">
        <v>7.5910000000000002</v>
      </c>
      <c r="F220" s="111">
        <v>1.565E-3</v>
      </c>
      <c r="G220" s="107">
        <f t="shared" si="21"/>
        <v>7.5925650000000005</v>
      </c>
      <c r="H220" s="72">
        <v>35.99</v>
      </c>
      <c r="I220" s="74" t="s">
        <v>12</v>
      </c>
      <c r="J220" s="75">
        <f t="shared" si="20"/>
        <v>35990</v>
      </c>
      <c r="K220" s="72">
        <v>1.39</v>
      </c>
      <c r="L220" s="74" t="s">
        <v>12</v>
      </c>
      <c r="M220" s="75">
        <f t="shared" si="22"/>
        <v>1390</v>
      </c>
      <c r="N220" s="72">
        <v>64.14</v>
      </c>
      <c r="O220" s="74" t="s">
        <v>45</v>
      </c>
      <c r="P220" s="71">
        <f t="shared" si="19"/>
        <v>64.14</v>
      </c>
    </row>
    <row r="221" spans="2:16">
      <c r="B221" s="108">
        <v>65</v>
      </c>
      <c r="C221" s="109" t="s">
        <v>46</v>
      </c>
      <c r="D221" s="70">
        <f t="shared" si="18"/>
        <v>503.87596899224809</v>
      </c>
      <c r="E221" s="110">
        <v>7.34</v>
      </c>
      <c r="F221" s="111">
        <v>1.454E-3</v>
      </c>
      <c r="G221" s="107">
        <f t="shared" si="21"/>
        <v>7.3414539999999997</v>
      </c>
      <c r="H221" s="72">
        <v>40.71</v>
      </c>
      <c r="I221" s="74" t="s">
        <v>12</v>
      </c>
      <c r="J221" s="75">
        <f t="shared" si="20"/>
        <v>40710</v>
      </c>
      <c r="K221" s="72">
        <v>1.54</v>
      </c>
      <c r="L221" s="74" t="s">
        <v>12</v>
      </c>
      <c r="M221" s="75">
        <f t="shared" si="22"/>
        <v>1540</v>
      </c>
      <c r="N221" s="72">
        <v>71.650000000000006</v>
      </c>
      <c r="O221" s="74" t="s">
        <v>45</v>
      </c>
      <c r="P221" s="71">
        <f t="shared" si="19"/>
        <v>71.650000000000006</v>
      </c>
    </row>
    <row r="222" spans="2:16">
      <c r="B222" s="108">
        <v>70</v>
      </c>
      <c r="C222" s="109" t="s">
        <v>46</v>
      </c>
      <c r="D222" s="70">
        <f t="shared" si="18"/>
        <v>542.63565891472865</v>
      </c>
      <c r="E222" s="110">
        <v>7.1260000000000003</v>
      </c>
      <c r="F222" s="111">
        <v>1.359E-3</v>
      </c>
      <c r="G222" s="107">
        <f t="shared" si="21"/>
        <v>7.1273590000000002</v>
      </c>
      <c r="H222" s="72">
        <v>45.58</v>
      </c>
      <c r="I222" s="74" t="s">
        <v>12</v>
      </c>
      <c r="J222" s="75">
        <f t="shared" si="20"/>
        <v>45580</v>
      </c>
      <c r="K222" s="72">
        <v>1.69</v>
      </c>
      <c r="L222" s="74" t="s">
        <v>12</v>
      </c>
      <c r="M222" s="75">
        <f t="shared" si="22"/>
        <v>1690</v>
      </c>
      <c r="N222" s="72">
        <v>79.28</v>
      </c>
      <c r="O222" s="74" t="s">
        <v>45</v>
      </c>
      <c r="P222" s="71">
        <f t="shared" si="19"/>
        <v>79.28</v>
      </c>
    </row>
    <row r="223" spans="2:16">
      <c r="B223" s="108">
        <v>80</v>
      </c>
      <c r="C223" s="109" t="s">
        <v>46</v>
      </c>
      <c r="D223" s="70">
        <f t="shared" si="18"/>
        <v>620.15503875968989</v>
      </c>
      <c r="E223" s="110">
        <v>6.782</v>
      </c>
      <c r="F223" s="111">
        <v>1.2019999999999999E-3</v>
      </c>
      <c r="G223" s="107">
        <f t="shared" si="21"/>
        <v>6.7832020000000002</v>
      </c>
      <c r="H223" s="72">
        <v>55.71</v>
      </c>
      <c r="I223" s="74" t="s">
        <v>12</v>
      </c>
      <c r="J223" s="75">
        <f t="shared" si="20"/>
        <v>55710</v>
      </c>
      <c r="K223" s="72">
        <v>2.21</v>
      </c>
      <c r="L223" s="74" t="s">
        <v>12</v>
      </c>
      <c r="M223" s="75">
        <f t="shared" si="22"/>
        <v>2210</v>
      </c>
      <c r="N223" s="72">
        <v>94.77</v>
      </c>
      <c r="O223" s="74" t="s">
        <v>45</v>
      </c>
      <c r="P223" s="71">
        <f t="shared" si="19"/>
        <v>94.77</v>
      </c>
    </row>
    <row r="224" spans="2:16">
      <c r="B224" s="108">
        <v>90</v>
      </c>
      <c r="C224" s="109" t="s">
        <v>46</v>
      </c>
      <c r="D224" s="70">
        <f t="shared" si="18"/>
        <v>697.67441860465112</v>
      </c>
      <c r="E224" s="110">
        <v>6.5209999999999999</v>
      </c>
      <c r="F224" s="111">
        <v>1.0790000000000001E-3</v>
      </c>
      <c r="G224" s="107">
        <f t="shared" si="21"/>
        <v>6.5220789999999997</v>
      </c>
      <c r="H224" s="72">
        <v>66.3</v>
      </c>
      <c r="I224" s="74" t="s">
        <v>12</v>
      </c>
      <c r="J224" s="75">
        <f t="shared" si="20"/>
        <v>66300</v>
      </c>
      <c r="K224" s="72">
        <v>2.67</v>
      </c>
      <c r="L224" s="74" t="s">
        <v>12</v>
      </c>
      <c r="M224" s="75">
        <f t="shared" si="22"/>
        <v>2670</v>
      </c>
      <c r="N224" s="72">
        <v>110.48</v>
      </c>
      <c r="O224" s="74" t="s">
        <v>45</v>
      </c>
      <c r="P224" s="71">
        <f t="shared" si="19"/>
        <v>110.48</v>
      </c>
    </row>
    <row r="225" spans="1:16">
      <c r="B225" s="108">
        <v>100</v>
      </c>
      <c r="C225" s="109" t="s">
        <v>46</v>
      </c>
      <c r="D225" s="70">
        <f t="shared" si="18"/>
        <v>775.19379844961236</v>
      </c>
      <c r="E225" s="110">
        <v>6.3179999999999996</v>
      </c>
      <c r="F225" s="111">
        <v>9.7959999999999996E-4</v>
      </c>
      <c r="G225" s="107">
        <f t="shared" si="21"/>
        <v>6.3189795999999996</v>
      </c>
      <c r="H225" s="72">
        <v>77.27</v>
      </c>
      <c r="I225" s="74" t="s">
        <v>12</v>
      </c>
      <c r="J225" s="75">
        <f t="shared" si="20"/>
        <v>77270</v>
      </c>
      <c r="K225" s="72">
        <v>3.09</v>
      </c>
      <c r="L225" s="74" t="s">
        <v>12</v>
      </c>
      <c r="M225" s="75">
        <f t="shared" si="22"/>
        <v>3090</v>
      </c>
      <c r="N225" s="72">
        <v>126.29</v>
      </c>
      <c r="O225" s="74" t="s">
        <v>45</v>
      </c>
      <c r="P225" s="71">
        <f t="shared" si="19"/>
        <v>126.29</v>
      </c>
    </row>
    <row r="226" spans="1:16">
      <c r="B226" s="108">
        <v>110</v>
      </c>
      <c r="C226" s="109" t="s">
        <v>46</v>
      </c>
      <c r="D226" s="70">
        <f t="shared" si="18"/>
        <v>852.71317829457359</v>
      </c>
      <c r="E226" s="110">
        <v>6.157</v>
      </c>
      <c r="F226" s="111">
        <v>8.9749999999999997E-4</v>
      </c>
      <c r="G226" s="107">
        <f t="shared" si="21"/>
        <v>6.1578974999999998</v>
      </c>
      <c r="H226" s="72">
        <v>88.57</v>
      </c>
      <c r="I226" s="74" t="s">
        <v>12</v>
      </c>
      <c r="J226" s="75">
        <f t="shared" si="20"/>
        <v>88570</v>
      </c>
      <c r="K226" s="72">
        <v>3.48</v>
      </c>
      <c r="L226" s="74" t="s">
        <v>12</v>
      </c>
      <c r="M226" s="75">
        <f t="shared" si="22"/>
        <v>3480</v>
      </c>
      <c r="N226" s="72">
        <v>142.11000000000001</v>
      </c>
      <c r="O226" s="74" t="s">
        <v>45</v>
      </c>
      <c r="P226" s="71">
        <f t="shared" si="19"/>
        <v>142.11000000000001</v>
      </c>
    </row>
    <row r="227" spans="1:16">
      <c r="B227" s="108">
        <v>120</v>
      </c>
      <c r="C227" s="109" t="s">
        <v>46</v>
      </c>
      <c r="D227" s="70">
        <f t="shared" si="18"/>
        <v>930.23255813953483</v>
      </c>
      <c r="E227" s="110">
        <v>6.0270000000000001</v>
      </c>
      <c r="F227" s="111">
        <v>8.2850000000000003E-4</v>
      </c>
      <c r="G227" s="107">
        <f t="shared" si="21"/>
        <v>6.0278285</v>
      </c>
      <c r="H227" s="72">
        <v>100.13</v>
      </c>
      <c r="I227" s="74" t="s">
        <v>12</v>
      </c>
      <c r="J227" s="75">
        <f t="shared" si="20"/>
        <v>100130</v>
      </c>
      <c r="K227" s="72">
        <v>3.84</v>
      </c>
      <c r="L227" s="74" t="s">
        <v>12</v>
      </c>
      <c r="M227" s="75">
        <f t="shared" si="22"/>
        <v>3840</v>
      </c>
      <c r="N227" s="72">
        <v>157.88999999999999</v>
      </c>
      <c r="O227" s="74" t="s">
        <v>45</v>
      </c>
      <c r="P227" s="71">
        <f t="shared" si="19"/>
        <v>157.88999999999999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8"/>
        <v>1000</v>
      </c>
      <c r="E228" s="110">
        <v>5.9320000000000004</v>
      </c>
      <c r="F228" s="111">
        <v>7.7510000000000003E-4</v>
      </c>
      <c r="G228" s="107">
        <f t="shared" si="21"/>
        <v>5.9327751000000006</v>
      </c>
      <c r="H228" s="72">
        <v>110.73</v>
      </c>
      <c r="I228" s="74" t="s">
        <v>12</v>
      </c>
      <c r="J228" s="75">
        <f t="shared" si="20"/>
        <v>110730</v>
      </c>
      <c r="K228" s="72">
        <v>4.13</v>
      </c>
      <c r="L228" s="74" t="s">
        <v>12</v>
      </c>
      <c r="M228" s="75">
        <f t="shared" si="22"/>
        <v>4130</v>
      </c>
      <c r="N228" s="72">
        <v>172</v>
      </c>
      <c r="O228" s="74" t="s">
        <v>45</v>
      </c>
      <c r="P228" s="71">
        <f t="shared" si="19"/>
        <v>172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177</v>
      </c>
      <c r="F2" s="7"/>
      <c r="G2" s="7"/>
      <c r="L2" s="5" t="s">
        <v>178</v>
      </c>
      <c r="M2" s="8"/>
      <c r="N2" s="9" t="s">
        <v>179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180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181</v>
      </c>
      <c r="M3" s="16"/>
      <c r="N3" s="9" t="s">
        <v>182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183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184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185</v>
      </c>
      <c r="C5" s="20">
        <v>129</v>
      </c>
      <c r="D5" s="21" t="s">
        <v>186</v>
      </c>
      <c r="F5" s="14" t="s">
        <v>0</v>
      </c>
      <c r="G5" s="14" t="s">
        <v>16</v>
      </c>
      <c r="H5" s="14" t="s">
        <v>187</v>
      </c>
      <c r="I5" s="14" t="s">
        <v>187</v>
      </c>
      <c r="J5" s="24" t="s">
        <v>188</v>
      </c>
      <c r="K5" s="5" t="s">
        <v>189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srim129Xe_Mylar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190</v>
      </c>
      <c r="C6" s="26" t="s">
        <v>191</v>
      </c>
      <c r="D6" s="21" t="s">
        <v>192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193</v>
      </c>
      <c r="M6" s="9"/>
      <c r="N6" s="9"/>
      <c r="O6" s="15" t="s">
        <v>247</v>
      </c>
      <c r="P6" s="130" t="s">
        <v>249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194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195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196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197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198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199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200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201</v>
      </c>
      <c r="D11" s="7" t="s">
        <v>202</v>
      </c>
      <c r="F11" s="32"/>
      <c r="G11" s="33"/>
      <c r="H11" s="33"/>
      <c r="I11" s="34"/>
      <c r="J11" s="4">
        <v>6</v>
      </c>
      <c r="K11" s="35">
        <v>1000</v>
      </c>
      <c r="L11" s="22" t="s">
        <v>203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204</v>
      </c>
      <c r="C12" s="44">
        <v>20</v>
      </c>
      <c r="D12" s="45">
        <f>$C$5/100</f>
        <v>1.29</v>
      </c>
      <c r="E12" s="21" t="s">
        <v>205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206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207</v>
      </c>
      <c r="C13" s="48">
        <v>228</v>
      </c>
      <c r="D13" s="45">
        <f>$C$5*1000000</f>
        <v>129000000</v>
      </c>
      <c r="E13" s="21" t="s">
        <v>208</v>
      </c>
      <c r="F13" s="49"/>
      <c r="G13" s="50"/>
      <c r="H13" s="50"/>
      <c r="I13" s="51"/>
      <c r="J13" s="4">
        <v>8</v>
      </c>
      <c r="K13" s="52">
        <v>3.0772000000000001E-2</v>
      </c>
      <c r="L13" s="22" t="s">
        <v>209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366</v>
      </c>
      <c r="C14" s="81"/>
      <c r="D14" s="21" t="s">
        <v>367</v>
      </c>
      <c r="E14" s="25"/>
      <c r="F14" s="25"/>
      <c r="G14" s="25"/>
      <c r="H14" s="85">
        <f>SUM(H6:H13)</f>
        <v>99.990000000000009</v>
      </c>
      <c r="I14" s="85">
        <f>SUM(I6:I13)</f>
        <v>100</v>
      </c>
      <c r="J14" s="4">
        <v>0</v>
      </c>
      <c r="K14" s="53" t="s">
        <v>210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368</v>
      </c>
      <c r="C15" s="82"/>
      <c r="D15" s="80" t="s">
        <v>369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211</v>
      </c>
      <c r="G16" s="100"/>
      <c r="H16" s="62"/>
      <c r="I16" s="58"/>
      <c r="J16" s="94" t="s">
        <v>212</v>
      </c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213</v>
      </c>
      <c r="F17" s="64" t="s">
        <v>214</v>
      </c>
      <c r="G17" s="65" t="s">
        <v>215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19" t="s">
        <v>216</v>
      </c>
      <c r="E18" s="181" t="s">
        <v>217</v>
      </c>
      <c r="F18" s="182"/>
      <c r="G18" s="183"/>
      <c r="H18" s="68" t="s">
        <v>39</v>
      </c>
      <c r="I18" s="25"/>
      <c r="J18" s="119" t="s">
        <v>218</v>
      </c>
      <c r="K18" s="68" t="s">
        <v>41</v>
      </c>
      <c r="L18" s="69"/>
      <c r="M18" s="119" t="s">
        <v>218</v>
      </c>
      <c r="N18" s="68" t="s">
        <v>41</v>
      </c>
      <c r="O18" s="25"/>
      <c r="P18" s="119" t="s">
        <v>218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0.223</v>
      </c>
      <c r="F20" s="106">
        <v>2.9750000000000001</v>
      </c>
      <c r="G20" s="107">
        <f>E20+F20</f>
        <v>3.198</v>
      </c>
      <c r="H20" s="103">
        <v>60</v>
      </c>
      <c r="I20" s="104" t="s">
        <v>43</v>
      </c>
      <c r="J20" s="76">
        <f>H20/1000/10</f>
        <v>6.0000000000000001E-3</v>
      </c>
      <c r="K20" s="103">
        <v>14</v>
      </c>
      <c r="L20" s="104" t="s">
        <v>43</v>
      </c>
      <c r="M20" s="76">
        <f t="shared" ref="M20:M83" si="0">K20/1000/10</f>
        <v>1.4E-3</v>
      </c>
      <c r="N20" s="103">
        <v>10</v>
      </c>
      <c r="O20" s="104" t="s">
        <v>43</v>
      </c>
      <c r="P20" s="76">
        <f t="shared" ref="P20:P83" si="1">N20/1000/10</f>
        <v>1E-3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0.23139999999999999</v>
      </c>
      <c r="F21" s="111">
        <v>3.0830000000000002</v>
      </c>
      <c r="G21" s="107">
        <f t="shared" ref="G21:G84" si="3">E21+F21</f>
        <v>3.3144</v>
      </c>
      <c r="H21" s="108">
        <v>62</v>
      </c>
      <c r="I21" s="109" t="s">
        <v>43</v>
      </c>
      <c r="J21" s="70">
        <f t="shared" ref="J21:J84" si="4">H21/1000/10</f>
        <v>6.1999999999999998E-3</v>
      </c>
      <c r="K21" s="108">
        <v>14</v>
      </c>
      <c r="L21" s="109" t="s">
        <v>43</v>
      </c>
      <c r="M21" s="70">
        <f t="shared" si="0"/>
        <v>1.4E-3</v>
      </c>
      <c r="N21" s="108">
        <v>10</v>
      </c>
      <c r="O21" s="109" t="s">
        <v>43</v>
      </c>
      <c r="P21" s="70">
        <f t="shared" si="1"/>
        <v>1E-3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0.23949999999999999</v>
      </c>
      <c r="F22" s="111">
        <v>3.1859999999999999</v>
      </c>
      <c r="G22" s="107">
        <f t="shared" si="3"/>
        <v>3.4255</v>
      </c>
      <c r="H22" s="108">
        <v>64</v>
      </c>
      <c r="I22" s="109" t="s">
        <v>43</v>
      </c>
      <c r="J22" s="70">
        <f t="shared" si="4"/>
        <v>6.4000000000000003E-3</v>
      </c>
      <c r="K22" s="108">
        <v>15</v>
      </c>
      <c r="L22" s="109" t="s">
        <v>43</v>
      </c>
      <c r="M22" s="70">
        <f t="shared" si="0"/>
        <v>1.5E-3</v>
      </c>
      <c r="N22" s="108">
        <v>11</v>
      </c>
      <c r="O22" s="109" t="s">
        <v>43</v>
      </c>
      <c r="P22" s="70">
        <f t="shared" si="1"/>
        <v>1.0999999999999998E-3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0.24740000000000001</v>
      </c>
      <c r="F23" s="111">
        <v>3.2850000000000001</v>
      </c>
      <c r="G23" s="107">
        <f t="shared" si="3"/>
        <v>3.5324</v>
      </c>
      <c r="H23" s="108">
        <v>66</v>
      </c>
      <c r="I23" s="109" t="s">
        <v>43</v>
      </c>
      <c r="J23" s="70">
        <f t="shared" si="4"/>
        <v>6.6E-3</v>
      </c>
      <c r="K23" s="108">
        <v>15</v>
      </c>
      <c r="L23" s="109" t="s">
        <v>43</v>
      </c>
      <c r="M23" s="70">
        <f t="shared" si="0"/>
        <v>1.5E-3</v>
      </c>
      <c r="N23" s="108">
        <v>11</v>
      </c>
      <c r="O23" s="109" t="s">
        <v>43</v>
      </c>
      <c r="P23" s="70">
        <f t="shared" si="1"/>
        <v>1.0999999999999998E-3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0.255</v>
      </c>
      <c r="F24" s="111">
        <v>3.38</v>
      </c>
      <c r="G24" s="107">
        <f t="shared" si="3"/>
        <v>3.6349999999999998</v>
      </c>
      <c r="H24" s="108">
        <v>68</v>
      </c>
      <c r="I24" s="109" t="s">
        <v>43</v>
      </c>
      <c r="J24" s="70">
        <f t="shared" si="4"/>
        <v>6.8000000000000005E-3</v>
      </c>
      <c r="K24" s="108">
        <v>16</v>
      </c>
      <c r="L24" s="109" t="s">
        <v>43</v>
      </c>
      <c r="M24" s="70">
        <f t="shared" si="0"/>
        <v>1.6000000000000001E-3</v>
      </c>
      <c r="N24" s="108">
        <v>11</v>
      </c>
      <c r="O24" s="109" t="s">
        <v>43</v>
      </c>
      <c r="P24" s="70">
        <f t="shared" si="1"/>
        <v>1.0999999999999998E-3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0.26240000000000002</v>
      </c>
      <c r="F25" s="111">
        <v>3.4710000000000001</v>
      </c>
      <c r="G25" s="107">
        <f t="shared" si="3"/>
        <v>3.7334000000000001</v>
      </c>
      <c r="H25" s="108">
        <v>69</v>
      </c>
      <c r="I25" s="109" t="s">
        <v>43</v>
      </c>
      <c r="J25" s="70">
        <f t="shared" si="4"/>
        <v>6.9000000000000008E-3</v>
      </c>
      <c r="K25" s="108">
        <v>16</v>
      </c>
      <c r="L25" s="109" t="s">
        <v>43</v>
      </c>
      <c r="M25" s="70">
        <f t="shared" si="0"/>
        <v>1.6000000000000001E-3</v>
      </c>
      <c r="N25" s="108">
        <v>11</v>
      </c>
      <c r="O25" s="109" t="s">
        <v>43</v>
      </c>
      <c r="P25" s="70">
        <f t="shared" si="1"/>
        <v>1.0999999999999998E-3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0.27660000000000001</v>
      </c>
      <c r="F26" s="111">
        <v>3.6429999999999998</v>
      </c>
      <c r="G26" s="107">
        <f t="shared" si="3"/>
        <v>3.9196</v>
      </c>
      <c r="H26" s="108">
        <v>73</v>
      </c>
      <c r="I26" s="109" t="s">
        <v>43</v>
      </c>
      <c r="J26" s="70">
        <f t="shared" si="4"/>
        <v>7.2999999999999992E-3</v>
      </c>
      <c r="K26" s="108">
        <v>17</v>
      </c>
      <c r="L26" s="109" t="s">
        <v>43</v>
      </c>
      <c r="M26" s="70">
        <f t="shared" si="0"/>
        <v>1.7000000000000001E-3</v>
      </c>
      <c r="N26" s="108">
        <v>12</v>
      </c>
      <c r="O26" s="109" t="s">
        <v>43</v>
      </c>
      <c r="P26" s="70">
        <f t="shared" si="1"/>
        <v>1.2000000000000001E-3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0.29339999999999999</v>
      </c>
      <c r="F27" s="111">
        <v>3.843</v>
      </c>
      <c r="G27" s="107">
        <f t="shared" si="3"/>
        <v>4.1364000000000001</v>
      </c>
      <c r="H27" s="108">
        <v>77</v>
      </c>
      <c r="I27" s="109" t="s">
        <v>43</v>
      </c>
      <c r="J27" s="70">
        <f t="shared" si="4"/>
        <v>7.7000000000000002E-3</v>
      </c>
      <c r="K27" s="108">
        <v>18</v>
      </c>
      <c r="L27" s="109" t="s">
        <v>43</v>
      </c>
      <c r="M27" s="70">
        <f t="shared" si="0"/>
        <v>1.8E-3</v>
      </c>
      <c r="N27" s="108">
        <v>13</v>
      </c>
      <c r="O27" s="109" t="s">
        <v>43</v>
      </c>
      <c r="P27" s="70">
        <f t="shared" si="1"/>
        <v>1.2999999999999999E-3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0.30930000000000002</v>
      </c>
      <c r="F28" s="111">
        <v>4.0279999999999996</v>
      </c>
      <c r="G28" s="107">
        <f t="shared" si="3"/>
        <v>4.3372999999999999</v>
      </c>
      <c r="H28" s="108">
        <v>81</v>
      </c>
      <c r="I28" s="109" t="s">
        <v>43</v>
      </c>
      <c r="J28" s="70">
        <f t="shared" si="4"/>
        <v>8.0999999999999996E-3</v>
      </c>
      <c r="K28" s="108">
        <v>18</v>
      </c>
      <c r="L28" s="109" t="s">
        <v>43</v>
      </c>
      <c r="M28" s="70">
        <f t="shared" si="0"/>
        <v>1.8E-3</v>
      </c>
      <c r="N28" s="108">
        <v>13</v>
      </c>
      <c r="O28" s="109" t="s">
        <v>43</v>
      </c>
      <c r="P28" s="70">
        <f t="shared" si="1"/>
        <v>1.2999999999999999E-3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0.32429999999999998</v>
      </c>
      <c r="F29" s="111">
        <v>4.1989999999999998</v>
      </c>
      <c r="G29" s="107">
        <f t="shared" si="3"/>
        <v>4.5232999999999999</v>
      </c>
      <c r="H29" s="108">
        <v>84</v>
      </c>
      <c r="I29" s="109" t="s">
        <v>43</v>
      </c>
      <c r="J29" s="70">
        <f t="shared" si="4"/>
        <v>8.4000000000000012E-3</v>
      </c>
      <c r="K29" s="108">
        <v>19</v>
      </c>
      <c r="L29" s="109" t="s">
        <v>43</v>
      </c>
      <c r="M29" s="70">
        <f t="shared" si="0"/>
        <v>1.9E-3</v>
      </c>
      <c r="N29" s="108">
        <v>14</v>
      </c>
      <c r="O29" s="109" t="s">
        <v>43</v>
      </c>
      <c r="P29" s="70">
        <f t="shared" si="1"/>
        <v>1.4E-3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0.33879999999999999</v>
      </c>
      <c r="F30" s="111">
        <v>4.3600000000000003</v>
      </c>
      <c r="G30" s="107">
        <f t="shared" si="3"/>
        <v>4.6988000000000003</v>
      </c>
      <c r="H30" s="108">
        <v>88</v>
      </c>
      <c r="I30" s="109" t="s">
        <v>43</v>
      </c>
      <c r="J30" s="70">
        <f t="shared" si="4"/>
        <v>8.7999999999999988E-3</v>
      </c>
      <c r="K30" s="108">
        <v>20</v>
      </c>
      <c r="L30" s="109" t="s">
        <v>43</v>
      </c>
      <c r="M30" s="70">
        <f t="shared" si="0"/>
        <v>2E-3</v>
      </c>
      <c r="N30" s="108">
        <v>14</v>
      </c>
      <c r="O30" s="109" t="s">
        <v>43</v>
      </c>
      <c r="P30" s="70">
        <f t="shared" si="1"/>
        <v>1.4E-3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0.35260000000000002</v>
      </c>
      <c r="F31" s="111">
        <v>4.5119999999999996</v>
      </c>
      <c r="G31" s="107">
        <f t="shared" si="3"/>
        <v>4.8645999999999994</v>
      </c>
      <c r="H31" s="108">
        <v>91</v>
      </c>
      <c r="I31" s="109" t="s">
        <v>43</v>
      </c>
      <c r="J31" s="70">
        <f t="shared" si="4"/>
        <v>9.1000000000000004E-3</v>
      </c>
      <c r="K31" s="108">
        <v>20</v>
      </c>
      <c r="L31" s="109" t="s">
        <v>43</v>
      </c>
      <c r="M31" s="70">
        <f t="shared" si="0"/>
        <v>2E-3</v>
      </c>
      <c r="N31" s="108">
        <v>15</v>
      </c>
      <c r="O31" s="109" t="s">
        <v>43</v>
      </c>
      <c r="P31" s="70">
        <f t="shared" si="1"/>
        <v>1.5E-3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0.3659</v>
      </c>
      <c r="F32" s="111">
        <v>4.6539999999999999</v>
      </c>
      <c r="G32" s="107">
        <f t="shared" si="3"/>
        <v>5.0198999999999998</v>
      </c>
      <c r="H32" s="108">
        <v>95</v>
      </c>
      <c r="I32" s="109" t="s">
        <v>43</v>
      </c>
      <c r="J32" s="70">
        <f t="shared" si="4"/>
        <v>9.4999999999999998E-3</v>
      </c>
      <c r="K32" s="108">
        <v>21</v>
      </c>
      <c r="L32" s="109" t="s">
        <v>43</v>
      </c>
      <c r="M32" s="70">
        <f t="shared" si="0"/>
        <v>2.1000000000000003E-3</v>
      </c>
      <c r="N32" s="108">
        <v>15</v>
      </c>
      <c r="O32" s="109" t="s">
        <v>43</v>
      </c>
      <c r="P32" s="70">
        <f t="shared" si="1"/>
        <v>1.5E-3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0.37880000000000003</v>
      </c>
      <c r="F33" s="111">
        <v>4.79</v>
      </c>
      <c r="G33" s="107">
        <f t="shared" si="3"/>
        <v>5.1688000000000001</v>
      </c>
      <c r="H33" s="108">
        <v>98</v>
      </c>
      <c r="I33" s="109" t="s">
        <v>43</v>
      </c>
      <c r="J33" s="70">
        <f t="shared" si="4"/>
        <v>9.7999999999999997E-3</v>
      </c>
      <c r="K33" s="108">
        <v>22</v>
      </c>
      <c r="L33" s="109" t="s">
        <v>43</v>
      </c>
      <c r="M33" s="70">
        <f t="shared" si="0"/>
        <v>2.1999999999999997E-3</v>
      </c>
      <c r="N33" s="108">
        <v>16</v>
      </c>
      <c r="O33" s="109" t="s">
        <v>43</v>
      </c>
      <c r="P33" s="70">
        <f t="shared" si="1"/>
        <v>1.6000000000000001E-3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0.39119999999999999</v>
      </c>
      <c r="F34" s="111">
        <v>4.9180000000000001</v>
      </c>
      <c r="G34" s="107">
        <f t="shared" si="3"/>
        <v>5.3092000000000006</v>
      </c>
      <c r="H34" s="108">
        <v>101</v>
      </c>
      <c r="I34" s="109" t="s">
        <v>43</v>
      </c>
      <c r="J34" s="70">
        <f t="shared" si="4"/>
        <v>1.0100000000000001E-2</v>
      </c>
      <c r="K34" s="108">
        <v>22</v>
      </c>
      <c r="L34" s="109" t="s">
        <v>43</v>
      </c>
      <c r="M34" s="70">
        <f t="shared" si="0"/>
        <v>2.1999999999999997E-3</v>
      </c>
      <c r="N34" s="108">
        <v>16</v>
      </c>
      <c r="O34" s="109" t="s">
        <v>43</v>
      </c>
      <c r="P34" s="70">
        <f t="shared" si="1"/>
        <v>1.6000000000000001E-3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0.41489999999999999</v>
      </c>
      <c r="F35" s="111">
        <v>5.157</v>
      </c>
      <c r="G35" s="107">
        <f t="shared" si="3"/>
        <v>5.5719000000000003</v>
      </c>
      <c r="H35" s="108">
        <v>107</v>
      </c>
      <c r="I35" s="109" t="s">
        <v>43</v>
      </c>
      <c r="J35" s="70">
        <f t="shared" si="4"/>
        <v>1.0699999999999999E-2</v>
      </c>
      <c r="K35" s="108">
        <v>23</v>
      </c>
      <c r="L35" s="109" t="s">
        <v>43</v>
      </c>
      <c r="M35" s="70">
        <f t="shared" si="0"/>
        <v>2.3E-3</v>
      </c>
      <c r="N35" s="108">
        <v>17</v>
      </c>
      <c r="O35" s="109" t="s">
        <v>43</v>
      </c>
      <c r="P35" s="70">
        <f t="shared" si="1"/>
        <v>1.7000000000000001E-3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0.43740000000000001</v>
      </c>
      <c r="F36" s="111">
        <v>5.3760000000000003</v>
      </c>
      <c r="G36" s="107">
        <f t="shared" si="3"/>
        <v>5.8134000000000006</v>
      </c>
      <c r="H36" s="108">
        <v>113</v>
      </c>
      <c r="I36" s="109" t="s">
        <v>43</v>
      </c>
      <c r="J36" s="70">
        <f t="shared" si="4"/>
        <v>1.1300000000000001E-2</v>
      </c>
      <c r="K36" s="108">
        <v>25</v>
      </c>
      <c r="L36" s="109" t="s">
        <v>43</v>
      </c>
      <c r="M36" s="70">
        <f t="shared" si="0"/>
        <v>2.5000000000000001E-3</v>
      </c>
      <c r="N36" s="108">
        <v>18</v>
      </c>
      <c r="O36" s="109" t="s">
        <v>43</v>
      </c>
      <c r="P36" s="70">
        <f t="shared" si="1"/>
        <v>1.8E-3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0.4587</v>
      </c>
      <c r="F37" s="111">
        <v>5.5780000000000003</v>
      </c>
      <c r="G37" s="107">
        <f t="shared" si="3"/>
        <v>6.0367000000000006</v>
      </c>
      <c r="H37" s="108">
        <v>118</v>
      </c>
      <c r="I37" s="109" t="s">
        <v>43</v>
      </c>
      <c r="J37" s="70">
        <f t="shared" si="4"/>
        <v>1.18E-2</v>
      </c>
      <c r="K37" s="108">
        <v>26</v>
      </c>
      <c r="L37" s="109" t="s">
        <v>43</v>
      </c>
      <c r="M37" s="70">
        <f t="shared" si="0"/>
        <v>2.5999999999999999E-3</v>
      </c>
      <c r="N37" s="108">
        <v>19</v>
      </c>
      <c r="O37" s="109" t="s">
        <v>43</v>
      </c>
      <c r="P37" s="70">
        <f t="shared" si="1"/>
        <v>1.9E-3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0.47910000000000003</v>
      </c>
      <c r="F38" s="111">
        <v>5.7649999999999997</v>
      </c>
      <c r="G38" s="107">
        <f t="shared" si="3"/>
        <v>6.2440999999999995</v>
      </c>
      <c r="H38" s="108">
        <v>124</v>
      </c>
      <c r="I38" s="109" t="s">
        <v>43</v>
      </c>
      <c r="J38" s="70">
        <f t="shared" si="4"/>
        <v>1.24E-2</v>
      </c>
      <c r="K38" s="108">
        <v>27</v>
      </c>
      <c r="L38" s="109" t="s">
        <v>43</v>
      </c>
      <c r="M38" s="70">
        <f t="shared" si="0"/>
        <v>2.7000000000000001E-3</v>
      </c>
      <c r="N38" s="108">
        <v>20</v>
      </c>
      <c r="O38" s="109" t="s">
        <v>43</v>
      </c>
      <c r="P38" s="70">
        <f t="shared" si="1"/>
        <v>2E-3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0.49869999999999998</v>
      </c>
      <c r="F39" s="111">
        <v>5.9390000000000001</v>
      </c>
      <c r="G39" s="107">
        <f t="shared" si="3"/>
        <v>6.4377000000000004</v>
      </c>
      <c r="H39" s="108">
        <v>129</v>
      </c>
      <c r="I39" s="109" t="s">
        <v>43</v>
      </c>
      <c r="J39" s="70">
        <f t="shared" si="4"/>
        <v>1.29E-2</v>
      </c>
      <c r="K39" s="108">
        <v>27</v>
      </c>
      <c r="L39" s="109" t="s">
        <v>43</v>
      </c>
      <c r="M39" s="70">
        <f t="shared" si="0"/>
        <v>2.7000000000000001E-3</v>
      </c>
      <c r="N39" s="108">
        <v>20</v>
      </c>
      <c r="O39" s="109" t="s">
        <v>43</v>
      </c>
      <c r="P39" s="70">
        <f t="shared" si="1"/>
        <v>2E-3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0.51749999999999996</v>
      </c>
      <c r="F40" s="111">
        <v>6.1029999999999998</v>
      </c>
      <c r="G40" s="107">
        <f t="shared" si="3"/>
        <v>6.6204999999999998</v>
      </c>
      <c r="H40" s="108">
        <v>134</v>
      </c>
      <c r="I40" s="109" t="s">
        <v>43</v>
      </c>
      <c r="J40" s="70">
        <f t="shared" si="4"/>
        <v>1.34E-2</v>
      </c>
      <c r="K40" s="108">
        <v>28</v>
      </c>
      <c r="L40" s="109" t="s">
        <v>43</v>
      </c>
      <c r="M40" s="70">
        <f t="shared" si="0"/>
        <v>2.8E-3</v>
      </c>
      <c r="N40" s="108">
        <v>21</v>
      </c>
      <c r="O40" s="109" t="s">
        <v>43</v>
      </c>
      <c r="P40" s="70">
        <f t="shared" si="1"/>
        <v>2.1000000000000003E-3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0.55320000000000003</v>
      </c>
      <c r="F41" s="111">
        <v>6.4009999999999998</v>
      </c>
      <c r="G41" s="107">
        <f t="shared" si="3"/>
        <v>6.9542000000000002</v>
      </c>
      <c r="H41" s="108">
        <v>144</v>
      </c>
      <c r="I41" s="109" t="s">
        <v>43</v>
      </c>
      <c r="J41" s="70">
        <f t="shared" si="4"/>
        <v>1.44E-2</v>
      </c>
      <c r="K41" s="108">
        <v>30</v>
      </c>
      <c r="L41" s="109" t="s">
        <v>43</v>
      </c>
      <c r="M41" s="70">
        <f t="shared" si="0"/>
        <v>3.0000000000000001E-3</v>
      </c>
      <c r="N41" s="108">
        <v>23</v>
      </c>
      <c r="O41" s="109" t="s">
        <v>43</v>
      </c>
      <c r="P41" s="70">
        <f t="shared" si="1"/>
        <v>2.3E-3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0.58679999999999999</v>
      </c>
      <c r="F42" s="111">
        <v>6.6669999999999998</v>
      </c>
      <c r="G42" s="107">
        <f t="shared" si="3"/>
        <v>7.2538</v>
      </c>
      <c r="H42" s="108">
        <v>153</v>
      </c>
      <c r="I42" s="109" t="s">
        <v>43</v>
      </c>
      <c r="J42" s="70">
        <f t="shared" si="4"/>
        <v>1.5299999999999999E-2</v>
      </c>
      <c r="K42" s="108">
        <v>32</v>
      </c>
      <c r="L42" s="109" t="s">
        <v>43</v>
      </c>
      <c r="M42" s="70">
        <f t="shared" si="0"/>
        <v>3.2000000000000002E-3</v>
      </c>
      <c r="N42" s="108">
        <v>24</v>
      </c>
      <c r="O42" s="109" t="s">
        <v>43</v>
      </c>
      <c r="P42" s="70">
        <f t="shared" si="1"/>
        <v>2.4000000000000002E-3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0.61850000000000005</v>
      </c>
      <c r="F43" s="111">
        <v>6.9080000000000004</v>
      </c>
      <c r="G43" s="107">
        <f t="shared" si="3"/>
        <v>7.5265000000000004</v>
      </c>
      <c r="H43" s="108">
        <v>162</v>
      </c>
      <c r="I43" s="109" t="s">
        <v>43</v>
      </c>
      <c r="J43" s="70">
        <f t="shared" si="4"/>
        <v>1.6199999999999999E-2</v>
      </c>
      <c r="K43" s="108">
        <v>33</v>
      </c>
      <c r="L43" s="109" t="s">
        <v>43</v>
      </c>
      <c r="M43" s="70">
        <f t="shared" si="0"/>
        <v>3.3E-3</v>
      </c>
      <c r="N43" s="108">
        <v>25</v>
      </c>
      <c r="O43" s="109" t="s">
        <v>43</v>
      </c>
      <c r="P43" s="70">
        <f t="shared" si="1"/>
        <v>2.5000000000000001E-3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0.64870000000000005</v>
      </c>
      <c r="F44" s="111">
        <v>7.1269999999999998</v>
      </c>
      <c r="G44" s="107">
        <f t="shared" si="3"/>
        <v>7.7756999999999996</v>
      </c>
      <c r="H44" s="108">
        <v>171</v>
      </c>
      <c r="I44" s="109" t="s">
        <v>43</v>
      </c>
      <c r="J44" s="70">
        <f t="shared" si="4"/>
        <v>1.7100000000000001E-2</v>
      </c>
      <c r="K44" s="108">
        <v>35</v>
      </c>
      <c r="L44" s="109" t="s">
        <v>43</v>
      </c>
      <c r="M44" s="70">
        <f t="shared" si="0"/>
        <v>3.5000000000000005E-3</v>
      </c>
      <c r="N44" s="108">
        <v>26</v>
      </c>
      <c r="O44" s="109" t="s">
        <v>43</v>
      </c>
      <c r="P44" s="70">
        <f t="shared" si="1"/>
        <v>2.5999999999999999E-3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0.67749999999999999</v>
      </c>
      <c r="F45" s="111">
        <v>7.3280000000000003</v>
      </c>
      <c r="G45" s="107">
        <f t="shared" si="3"/>
        <v>8.0054999999999996</v>
      </c>
      <c r="H45" s="108">
        <v>179</v>
      </c>
      <c r="I45" s="109" t="s">
        <v>43</v>
      </c>
      <c r="J45" s="70">
        <f t="shared" si="4"/>
        <v>1.7899999999999999E-2</v>
      </c>
      <c r="K45" s="108">
        <v>36</v>
      </c>
      <c r="L45" s="109" t="s">
        <v>43</v>
      </c>
      <c r="M45" s="70">
        <f t="shared" si="0"/>
        <v>3.5999999999999999E-3</v>
      </c>
      <c r="N45" s="108">
        <v>28</v>
      </c>
      <c r="O45" s="109" t="s">
        <v>43</v>
      </c>
      <c r="P45" s="70">
        <f t="shared" si="1"/>
        <v>2.8E-3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0.70520000000000005</v>
      </c>
      <c r="F46" s="111">
        <v>7.5140000000000002</v>
      </c>
      <c r="G46" s="107">
        <f t="shared" si="3"/>
        <v>8.2192000000000007</v>
      </c>
      <c r="H46" s="108">
        <v>187</v>
      </c>
      <c r="I46" s="109" t="s">
        <v>43</v>
      </c>
      <c r="J46" s="70">
        <f t="shared" si="4"/>
        <v>1.8700000000000001E-2</v>
      </c>
      <c r="K46" s="108">
        <v>38</v>
      </c>
      <c r="L46" s="109" t="s">
        <v>43</v>
      </c>
      <c r="M46" s="70">
        <f t="shared" si="0"/>
        <v>3.8E-3</v>
      </c>
      <c r="N46" s="108">
        <v>29</v>
      </c>
      <c r="O46" s="109" t="s">
        <v>43</v>
      </c>
      <c r="P46" s="70">
        <f t="shared" si="1"/>
        <v>2.9000000000000002E-3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0.73180000000000001</v>
      </c>
      <c r="F47" s="111">
        <v>7.6849999999999996</v>
      </c>
      <c r="G47" s="107">
        <f t="shared" si="3"/>
        <v>8.4168000000000003</v>
      </c>
      <c r="H47" s="108">
        <v>195</v>
      </c>
      <c r="I47" s="109" t="s">
        <v>43</v>
      </c>
      <c r="J47" s="70">
        <f t="shared" si="4"/>
        <v>1.95E-2</v>
      </c>
      <c r="K47" s="108">
        <v>39</v>
      </c>
      <c r="L47" s="109" t="s">
        <v>43</v>
      </c>
      <c r="M47" s="70">
        <f t="shared" si="0"/>
        <v>3.8999999999999998E-3</v>
      </c>
      <c r="N47" s="108">
        <v>30</v>
      </c>
      <c r="O47" s="109" t="s">
        <v>43</v>
      </c>
      <c r="P47" s="70">
        <f t="shared" si="1"/>
        <v>3.0000000000000001E-3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0.75749999999999995</v>
      </c>
      <c r="F48" s="111">
        <v>7.8449999999999998</v>
      </c>
      <c r="G48" s="107">
        <f t="shared" si="3"/>
        <v>8.6024999999999991</v>
      </c>
      <c r="H48" s="108">
        <v>203</v>
      </c>
      <c r="I48" s="109" t="s">
        <v>43</v>
      </c>
      <c r="J48" s="70">
        <f t="shared" si="4"/>
        <v>2.0300000000000002E-2</v>
      </c>
      <c r="K48" s="108">
        <v>40</v>
      </c>
      <c r="L48" s="109" t="s">
        <v>43</v>
      </c>
      <c r="M48" s="70">
        <f t="shared" si="0"/>
        <v>4.0000000000000001E-3</v>
      </c>
      <c r="N48" s="108">
        <v>31</v>
      </c>
      <c r="O48" s="109" t="s">
        <v>43</v>
      </c>
      <c r="P48" s="70">
        <f t="shared" si="1"/>
        <v>3.0999999999999999E-3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0.78239999999999998</v>
      </c>
      <c r="F49" s="111">
        <v>7.9939999999999998</v>
      </c>
      <c r="G49" s="107">
        <f t="shared" si="3"/>
        <v>8.7763999999999989</v>
      </c>
      <c r="H49" s="108">
        <v>211</v>
      </c>
      <c r="I49" s="109" t="s">
        <v>43</v>
      </c>
      <c r="J49" s="70">
        <f t="shared" si="4"/>
        <v>2.1100000000000001E-2</v>
      </c>
      <c r="K49" s="108">
        <v>41</v>
      </c>
      <c r="L49" s="109" t="s">
        <v>43</v>
      </c>
      <c r="M49" s="70">
        <f t="shared" si="0"/>
        <v>4.1000000000000003E-3</v>
      </c>
      <c r="N49" s="108">
        <v>32</v>
      </c>
      <c r="O49" s="109" t="s">
        <v>43</v>
      </c>
      <c r="P49" s="70">
        <f t="shared" si="1"/>
        <v>3.2000000000000002E-3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0.80640000000000001</v>
      </c>
      <c r="F50" s="111">
        <v>8.1340000000000003</v>
      </c>
      <c r="G50" s="107">
        <f t="shared" si="3"/>
        <v>8.9404000000000003</v>
      </c>
      <c r="H50" s="108">
        <v>218</v>
      </c>
      <c r="I50" s="109" t="s">
        <v>43</v>
      </c>
      <c r="J50" s="70">
        <f t="shared" si="4"/>
        <v>2.18E-2</v>
      </c>
      <c r="K50" s="108">
        <v>43</v>
      </c>
      <c r="L50" s="109" t="s">
        <v>43</v>
      </c>
      <c r="M50" s="70">
        <f t="shared" si="0"/>
        <v>4.3E-3</v>
      </c>
      <c r="N50" s="108">
        <v>33</v>
      </c>
      <c r="O50" s="109" t="s">
        <v>43</v>
      </c>
      <c r="P50" s="70">
        <f t="shared" si="1"/>
        <v>3.3E-3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0.82979999999999998</v>
      </c>
      <c r="F51" s="111">
        <v>8.2650000000000006</v>
      </c>
      <c r="G51" s="107">
        <f t="shared" si="3"/>
        <v>9.0948000000000011</v>
      </c>
      <c r="H51" s="108">
        <v>226</v>
      </c>
      <c r="I51" s="109" t="s">
        <v>43</v>
      </c>
      <c r="J51" s="70">
        <f t="shared" si="4"/>
        <v>2.2600000000000002E-2</v>
      </c>
      <c r="K51" s="108">
        <v>44</v>
      </c>
      <c r="L51" s="109" t="s">
        <v>43</v>
      </c>
      <c r="M51" s="70">
        <f t="shared" si="0"/>
        <v>4.3999999999999994E-3</v>
      </c>
      <c r="N51" s="108">
        <v>34</v>
      </c>
      <c r="O51" s="109" t="s">
        <v>43</v>
      </c>
      <c r="P51" s="70">
        <f t="shared" si="1"/>
        <v>3.4000000000000002E-3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0.87470000000000003</v>
      </c>
      <c r="F52" s="111">
        <v>8.5050000000000008</v>
      </c>
      <c r="G52" s="107">
        <f t="shared" si="3"/>
        <v>9.3797000000000015</v>
      </c>
      <c r="H52" s="108">
        <v>240</v>
      </c>
      <c r="I52" s="109" t="s">
        <v>43</v>
      </c>
      <c r="J52" s="70">
        <f t="shared" si="4"/>
        <v>2.4E-2</v>
      </c>
      <c r="K52" s="108">
        <v>46</v>
      </c>
      <c r="L52" s="109" t="s">
        <v>43</v>
      </c>
      <c r="M52" s="70">
        <f t="shared" si="0"/>
        <v>4.5999999999999999E-3</v>
      </c>
      <c r="N52" s="108">
        <v>36</v>
      </c>
      <c r="O52" s="109" t="s">
        <v>43</v>
      </c>
      <c r="P52" s="70">
        <f t="shared" si="1"/>
        <v>3.5999999999999999E-3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0.92779999999999996</v>
      </c>
      <c r="F53" s="111">
        <v>8.7710000000000008</v>
      </c>
      <c r="G53" s="107">
        <f t="shared" si="3"/>
        <v>9.6988000000000003</v>
      </c>
      <c r="H53" s="108">
        <v>258</v>
      </c>
      <c r="I53" s="109" t="s">
        <v>43</v>
      </c>
      <c r="J53" s="70">
        <f t="shared" si="4"/>
        <v>2.58E-2</v>
      </c>
      <c r="K53" s="108">
        <v>49</v>
      </c>
      <c r="L53" s="109" t="s">
        <v>43</v>
      </c>
      <c r="M53" s="70">
        <f t="shared" si="0"/>
        <v>4.8999999999999998E-3</v>
      </c>
      <c r="N53" s="108">
        <v>39</v>
      </c>
      <c r="O53" s="109" t="s">
        <v>43</v>
      </c>
      <c r="P53" s="70">
        <f t="shared" si="1"/>
        <v>3.8999999999999998E-3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0.97799999999999998</v>
      </c>
      <c r="F54" s="111">
        <v>9.0039999999999996</v>
      </c>
      <c r="G54" s="107">
        <f t="shared" si="3"/>
        <v>9.9819999999999993</v>
      </c>
      <c r="H54" s="108">
        <v>275</v>
      </c>
      <c r="I54" s="109" t="s">
        <v>43</v>
      </c>
      <c r="J54" s="70">
        <f t="shared" si="4"/>
        <v>2.7500000000000004E-2</v>
      </c>
      <c r="K54" s="108">
        <v>51</v>
      </c>
      <c r="L54" s="109" t="s">
        <v>43</v>
      </c>
      <c r="M54" s="70">
        <f t="shared" si="0"/>
        <v>5.0999999999999995E-3</v>
      </c>
      <c r="N54" s="108">
        <v>41</v>
      </c>
      <c r="O54" s="109" t="s">
        <v>43</v>
      </c>
      <c r="P54" s="70">
        <f t="shared" si="1"/>
        <v>4.1000000000000003E-3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1.026</v>
      </c>
      <c r="F55" s="111">
        <v>9.2119999999999997</v>
      </c>
      <c r="G55" s="107">
        <f t="shared" si="3"/>
        <v>10.238</v>
      </c>
      <c r="H55" s="108">
        <v>291</v>
      </c>
      <c r="I55" s="109" t="s">
        <v>43</v>
      </c>
      <c r="J55" s="70">
        <f t="shared" si="4"/>
        <v>2.9099999999999997E-2</v>
      </c>
      <c r="K55" s="108">
        <v>54</v>
      </c>
      <c r="L55" s="109" t="s">
        <v>43</v>
      </c>
      <c r="M55" s="70">
        <f t="shared" si="0"/>
        <v>5.4000000000000003E-3</v>
      </c>
      <c r="N55" s="108">
        <v>43</v>
      </c>
      <c r="O55" s="109" t="s">
        <v>43</v>
      </c>
      <c r="P55" s="70">
        <f t="shared" si="1"/>
        <v>4.3E-3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1.071</v>
      </c>
      <c r="F56" s="111">
        <v>9.3979999999999997</v>
      </c>
      <c r="G56" s="107">
        <f t="shared" si="3"/>
        <v>10.468999999999999</v>
      </c>
      <c r="H56" s="108">
        <v>307</v>
      </c>
      <c r="I56" s="109" t="s">
        <v>43</v>
      </c>
      <c r="J56" s="70">
        <f t="shared" si="4"/>
        <v>3.0699999999999998E-2</v>
      </c>
      <c r="K56" s="108">
        <v>56</v>
      </c>
      <c r="L56" s="109" t="s">
        <v>43</v>
      </c>
      <c r="M56" s="70">
        <f t="shared" si="0"/>
        <v>5.5999999999999999E-3</v>
      </c>
      <c r="N56" s="108">
        <v>46</v>
      </c>
      <c r="O56" s="109" t="s">
        <v>43</v>
      </c>
      <c r="P56" s="70">
        <f t="shared" si="1"/>
        <v>4.5999999999999999E-3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1.115</v>
      </c>
      <c r="F57" s="111">
        <v>9.5649999999999995</v>
      </c>
      <c r="G57" s="107">
        <f t="shared" si="3"/>
        <v>10.68</v>
      </c>
      <c r="H57" s="108">
        <v>323</v>
      </c>
      <c r="I57" s="109" t="s">
        <v>43</v>
      </c>
      <c r="J57" s="70">
        <f t="shared" si="4"/>
        <v>3.2300000000000002E-2</v>
      </c>
      <c r="K57" s="108">
        <v>59</v>
      </c>
      <c r="L57" s="109" t="s">
        <v>43</v>
      </c>
      <c r="M57" s="70">
        <f t="shared" si="0"/>
        <v>5.8999999999999999E-3</v>
      </c>
      <c r="N57" s="108">
        <v>48</v>
      </c>
      <c r="O57" s="109" t="s">
        <v>43</v>
      </c>
      <c r="P57" s="70">
        <f t="shared" si="1"/>
        <v>4.8000000000000004E-3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1.157</v>
      </c>
      <c r="F58" s="111">
        <v>9.7159999999999993</v>
      </c>
      <c r="G58" s="107">
        <f t="shared" si="3"/>
        <v>10.872999999999999</v>
      </c>
      <c r="H58" s="108">
        <v>339</v>
      </c>
      <c r="I58" s="109" t="s">
        <v>43</v>
      </c>
      <c r="J58" s="70">
        <f t="shared" si="4"/>
        <v>3.39E-2</v>
      </c>
      <c r="K58" s="108">
        <v>61</v>
      </c>
      <c r="L58" s="109" t="s">
        <v>43</v>
      </c>
      <c r="M58" s="70">
        <f t="shared" si="0"/>
        <v>6.0999999999999995E-3</v>
      </c>
      <c r="N58" s="108">
        <v>50</v>
      </c>
      <c r="O58" s="109" t="s">
        <v>43</v>
      </c>
      <c r="P58" s="70">
        <f t="shared" si="1"/>
        <v>5.0000000000000001E-3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1.198</v>
      </c>
      <c r="F59" s="111">
        <v>9.8539999999999992</v>
      </c>
      <c r="G59" s="107">
        <f t="shared" si="3"/>
        <v>11.052</v>
      </c>
      <c r="H59" s="108">
        <v>354</v>
      </c>
      <c r="I59" s="109" t="s">
        <v>43</v>
      </c>
      <c r="J59" s="70">
        <f t="shared" si="4"/>
        <v>3.5400000000000001E-2</v>
      </c>
      <c r="K59" s="108">
        <v>63</v>
      </c>
      <c r="L59" s="109" t="s">
        <v>43</v>
      </c>
      <c r="M59" s="70">
        <f t="shared" si="0"/>
        <v>6.3E-3</v>
      </c>
      <c r="N59" s="108">
        <v>52</v>
      </c>
      <c r="O59" s="109" t="s">
        <v>43</v>
      </c>
      <c r="P59" s="70">
        <f t="shared" si="1"/>
        <v>5.1999999999999998E-3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1.2370000000000001</v>
      </c>
      <c r="F60" s="111">
        <v>9.98</v>
      </c>
      <c r="G60" s="107">
        <f t="shared" si="3"/>
        <v>11.217000000000001</v>
      </c>
      <c r="H60" s="108">
        <v>369</v>
      </c>
      <c r="I60" s="109" t="s">
        <v>43</v>
      </c>
      <c r="J60" s="70">
        <f t="shared" si="4"/>
        <v>3.6900000000000002E-2</v>
      </c>
      <c r="K60" s="108">
        <v>65</v>
      </c>
      <c r="L60" s="109" t="s">
        <v>43</v>
      </c>
      <c r="M60" s="70">
        <f t="shared" si="0"/>
        <v>6.5000000000000006E-3</v>
      </c>
      <c r="N60" s="108">
        <v>54</v>
      </c>
      <c r="O60" s="109" t="s">
        <v>43</v>
      </c>
      <c r="P60" s="70">
        <f t="shared" si="1"/>
        <v>5.4000000000000003E-3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1.3120000000000001</v>
      </c>
      <c r="F61" s="111">
        <v>10.199999999999999</v>
      </c>
      <c r="G61" s="107">
        <f t="shared" si="3"/>
        <v>11.511999999999999</v>
      </c>
      <c r="H61" s="108">
        <v>399</v>
      </c>
      <c r="I61" s="109" t="s">
        <v>43</v>
      </c>
      <c r="J61" s="70">
        <f t="shared" si="4"/>
        <v>3.9900000000000005E-2</v>
      </c>
      <c r="K61" s="108">
        <v>70</v>
      </c>
      <c r="L61" s="109" t="s">
        <v>43</v>
      </c>
      <c r="M61" s="70">
        <f t="shared" si="0"/>
        <v>7.000000000000001E-3</v>
      </c>
      <c r="N61" s="108">
        <v>58</v>
      </c>
      <c r="O61" s="109" t="s">
        <v>43</v>
      </c>
      <c r="P61" s="70">
        <f t="shared" si="1"/>
        <v>5.8000000000000005E-3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1.383</v>
      </c>
      <c r="F62" s="111">
        <v>10.39</v>
      </c>
      <c r="G62" s="107">
        <f t="shared" si="3"/>
        <v>11.773</v>
      </c>
      <c r="H62" s="108">
        <v>428</v>
      </c>
      <c r="I62" s="109" t="s">
        <v>43</v>
      </c>
      <c r="J62" s="70">
        <f t="shared" si="4"/>
        <v>4.2799999999999998E-2</v>
      </c>
      <c r="K62" s="108">
        <v>74</v>
      </c>
      <c r="L62" s="109" t="s">
        <v>43</v>
      </c>
      <c r="M62" s="70">
        <f t="shared" si="0"/>
        <v>7.3999999999999995E-3</v>
      </c>
      <c r="N62" s="108">
        <v>61</v>
      </c>
      <c r="O62" s="109" t="s">
        <v>43</v>
      </c>
      <c r="P62" s="70">
        <f t="shared" si="1"/>
        <v>6.0999999999999995E-3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1.4510000000000001</v>
      </c>
      <c r="F63" s="111">
        <v>10.55</v>
      </c>
      <c r="G63" s="107">
        <f t="shared" si="3"/>
        <v>12.001000000000001</v>
      </c>
      <c r="H63" s="108">
        <v>456</v>
      </c>
      <c r="I63" s="109" t="s">
        <v>43</v>
      </c>
      <c r="J63" s="70">
        <f t="shared" si="4"/>
        <v>4.5600000000000002E-2</v>
      </c>
      <c r="K63" s="108">
        <v>78</v>
      </c>
      <c r="L63" s="109" t="s">
        <v>43</v>
      </c>
      <c r="M63" s="70">
        <f t="shared" si="0"/>
        <v>7.7999999999999996E-3</v>
      </c>
      <c r="N63" s="108">
        <v>65</v>
      </c>
      <c r="O63" s="109" t="s">
        <v>43</v>
      </c>
      <c r="P63" s="70">
        <f t="shared" si="1"/>
        <v>6.5000000000000006E-3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1.5149999999999999</v>
      </c>
      <c r="F64" s="111">
        <v>10.69</v>
      </c>
      <c r="G64" s="107">
        <f t="shared" si="3"/>
        <v>12.205</v>
      </c>
      <c r="H64" s="108">
        <v>484</v>
      </c>
      <c r="I64" s="109" t="s">
        <v>43</v>
      </c>
      <c r="J64" s="70">
        <f t="shared" si="4"/>
        <v>4.8399999999999999E-2</v>
      </c>
      <c r="K64" s="108">
        <v>82</v>
      </c>
      <c r="L64" s="109" t="s">
        <v>43</v>
      </c>
      <c r="M64" s="70">
        <f t="shared" si="0"/>
        <v>8.2000000000000007E-3</v>
      </c>
      <c r="N64" s="108">
        <v>69</v>
      </c>
      <c r="O64" s="109" t="s">
        <v>43</v>
      </c>
      <c r="P64" s="70">
        <f t="shared" si="1"/>
        <v>6.9000000000000008E-3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1.577</v>
      </c>
      <c r="F65" s="111">
        <v>10.81</v>
      </c>
      <c r="G65" s="107">
        <f t="shared" si="3"/>
        <v>12.387</v>
      </c>
      <c r="H65" s="108">
        <v>511</v>
      </c>
      <c r="I65" s="109" t="s">
        <v>43</v>
      </c>
      <c r="J65" s="70">
        <f t="shared" si="4"/>
        <v>5.11E-2</v>
      </c>
      <c r="K65" s="108">
        <v>85</v>
      </c>
      <c r="L65" s="109" t="s">
        <v>43</v>
      </c>
      <c r="M65" s="70">
        <f t="shared" si="0"/>
        <v>8.5000000000000006E-3</v>
      </c>
      <c r="N65" s="108">
        <v>72</v>
      </c>
      <c r="O65" s="109" t="s">
        <v>43</v>
      </c>
      <c r="P65" s="70">
        <f t="shared" si="1"/>
        <v>7.1999999999999998E-3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1.6359999999999999</v>
      </c>
      <c r="F66" s="111">
        <v>10.91</v>
      </c>
      <c r="G66" s="107">
        <f t="shared" si="3"/>
        <v>12.545999999999999</v>
      </c>
      <c r="H66" s="108">
        <v>539</v>
      </c>
      <c r="I66" s="109" t="s">
        <v>43</v>
      </c>
      <c r="J66" s="70">
        <f t="shared" si="4"/>
        <v>5.3900000000000003E-2</v>
      </c>
      <c r="K66" s="108">
        <v>89</v>
      </c>
      <c r="L66" s="109" t="s">
        <v>43</v>
      </c>
      <c r="M66" s="70">
        <f t="shared" si="0"/>
        <v>8.8999999999999999E-3</v>
      </c>
      <c r="N66" s="108">
        <v>76</v>
      </c>
      <c r="O66" s="109" t="s">
        <v>43</v>
      </c>
      <c r="P66" s="70">
        <f t="shared" si="1"/>
        <v>7.6E-3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1.7490000000000001</v>
      </c>
      <c r="F67" s="111">
        <v>11.08</v>
      </c>
      <c r="G67" s="107">
        <f t="shared" si="3"/>
        <v>12.829000000000001</v>
      </c>
      <c r="H67" s="108">
        <v>592</v>
      </c>
      <c r="I67" s="109" t="s">
        <v>43</v>
      </c>
      <c r="J67" s="70">
        <f t="shared" si="4"/>
        <v>5.9199999999999996E-2</v>
      </c>
      <c r="K67" s="108">
        <v>96</v>
      </c>
      <c r="L67" s="109" t="s">
        <v>43</v>
      </c>
      <c r="M67" s="70">
        <f t="shared" si="0"/>
        <v>9.6000000000000009E-3</v>
      </c>
      <c r="N67" s="108">
        <v>82</v>
      </c>
      <c r="O67" s="109" t="s">
        <v>43</v>
      </c>
      <c r="P67" s="70">
        <f t="shared" si="1"/>
        <v>8.2000000000000007E-3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1.8560000000000001</v>
      </c>
      <c r="F68" s="111">
        <v>11.21</v>
      </c>
      <c r="G68" s="107">
        <f t="shared" si="3"/>
        <v>13.066000000000001</v>
      </c>
      <c r="H68" s="108">
        <v>644</v>
      </c>
      <c r="I68" s="109" t="s">
        <v>43</v>
      </c>
      <c r="J68" s="70">
        <f t="shared" si="4"/>
        <v>6.4399999999999999E-2</v>
      </c>
      <c r="K68" s="108">
        <v>103</v>
      </c>
      <c r="L68" s="109" t="s">
        <v>43</v>
      </c>
      <c r="M68" s="70">
        <f t="shared" si="0"/>
        <v>1.03E-2</v>
      </c>
      <c r="N68" s="108">
        <v>89</v>
      </c>
      <c r="O68" s="109" t="s">
        <v>43</v>
      </c>
      <c r="P68" s="70">
        <f t="shared" si="1"/>
        <v>8.8999999999999999E-3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1.956</v>
      </c>
      <c r="F69" s="111">
        <v>11.31</v>
      </c>
      <c r="G69" s="107">
        <f t="shared" si="3"/>
        <v>13.266</v>
      </c>
      <c r="H69" s="108">
        <v>696</v>
      </c>
      <c r="I69" s="109" t="s">
        <v>43</v>
      </c>
      <c r="J69" s="70">
        <f t="shared" si="4"/>
        <v>6.9599999999999995E-2</v>
      </c>
      <c r="K69" s="108">
        <v>110</v>
      </c>
      <c r="L69" s="109" t="s">
        <v>43</v>
      </c>
      <c r="M69" s="70">
        <f t="shared" si="0"/>
        <v>1.0999999999999999E-2</v>
      </c>
      <c r="N69" s="108">
        <v>95</v>
      </c>
      <c r="O69" s="109" t="s">
        <v>43</v>
      </c>
      <c r="P69" s="70">
        <f t="shared" si="1"/>
        <v>9.4999999999999998E-3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2.0510000000000002</v>
      </c>
      <c r="F70" s="111">
        <v>11.39</v>
      </c>
      <c r="G70" s="107">
        <f t="shared" si="3"/>
        <v>13.441000000000001</v>
      </c>
      <c r="H70" s="108">
        <v>747</v>
      </c>
      <c r="I70" s="109" t="s">
        <v>43</v>
      </c>
      <c r="J70" s="70">
        <f t="shared" si="4"/>
        <v>7.4700000000000003E-2</v>
      </c>
      <c r="K70" s="108">
        <v>117</v>
      </c>
      <c r="L70" s="109" t="s">
        <v>43</v>
      </c>
      <c r="M70" s="70">
        <f t="shared" si="0"/>
        <v>1.17E-2</v>
      </c>
      <c r="N70" s="108">
        <v>101</v>
      </c>
      <c r="O70" s="109" t="s">
        <v>43</v>
      </c>
      <c r="P70" s="70">
        <f t="shared" si="1"/>
        <v>1.0100000000000001E-2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2.1429999999999998</v>
      </c>
      <c r="F71" s="111">
        <v>11.44</v>
      </c>
      <c r="G71" s="107">
        <f t="shared" si="3"/>
        <v>13.582999999999998</v>
      </c>
      <c r="H71" s="108">
        <v>797</v>
      </c>
      <c r="I71" s="109" t="s">
        <v>43</v>
      </c>
      <c r="J71" s="70">
        <f t="shared" si="4"/>
        <v>7.9700000000000007E-2</v>
      </c>
      <c r="K71" s="108">
        <v>123</v>
      </c>
      <c r="L71" s="109" t="s">
        <v>43</v>
      </c>
      <c r="M71" s="70">
        <f t="shared" si="0"/>
        <v>1.23E-2</v>
      </c>
      <c r="N71" s="108">
        <v>107</v>
      </c>
      <c r="O71" s="109" t="s">
        <v>43</v>
      </c>
      <c r="P71" s="70">
        <f t="shared" si="1"/>
        <v>1.0699999999999999E-2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2.23</v>
      </c>
      <c r="F72" s="111">
        <v>11.48</v>
      </c>
      <c r="G72" s="107">
        <f t="shared" si="3"/>
        <v>13.71</v>
      </c>
      <c r="H72" s="108">
        <v>847</v>
      </c>
      <c r="I72" s="109" t="s">
        <v>43</v>
      </c>
      <c r="J72" s="70">
        <f t="shared" si="4"/>
        <v>8.4699999999999998E-2</v>
      </c>
      <c r="K72" s="108">
        <v>130</v>
      </c>
      <c r="L72" s="109" t="s">
        <v>43</v>
      </c>
      <c r="M72" s="70">
        <f t="shared" si="0"/>
        <v>1.3000000000000001E-2</v>
      </c>
      <c r="N72" s="108">
        <v>113</v>
      </c>
      <c r="O72" s="109" t="s">
        <v>43</v>
      </c>
      <c r="P72" s="70">
        <f t="shared" si="1"/>
        <v>1.1300000000000001E-2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2.3140000000000001</v>
      </c>
      <c r="F73" s="111">
        <v>11.51</v>
      </c>
      <c r="G73" s="107">
        <f t="shared" si="3"/>
        <v>13.824</v>
      </c>
      <c r="H73" s="108">
        <v>897</v>
      </c>
      <c r="I73" s="109" t="s">
        <v>43</v>
      </c>
      <c r="J73" s="70">
        <f t="shared" si="4"/>
        <v>8.9700000000000002E-2</v>
      </c>
      <c r="K73" s="108">
        <v>136</v>
      </c>
      <c r="L73" s="109" t="s">
        <v>43</v>
      </c>
      <c r="M73" s="70">
        <f t="shared" si="0"/>
        <v>1.3600000000000001E-2</v>
      </c>
      <c r="N73" s="108">
        <v>119</v>
      </c>
      <c r="O73" s="109" t="s">
        <v>43</v>
      </c>
      <c r="P73" s="70">
        <f t="shared" si="1"/>
        <v>1.1899999999999999E-2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2.3959999999999999</v>
      </c>
      <c r="F74" s="111">
        <v>11.52</v>
      </c>
      <c r="G74" s="107">
        <f t="shared" si="3"/>
        <v>13.916</v>
      </c>
      <c r="H74" s="108">
        <v>946</v>
      </c>
      <c r="I74" s="109" t="s">
        <v>43</v>
      </c>
      <c r="J74" s="70">
        <f t="shared" si="4"/>
        <v>9.459999999999999E-2</v>
      </c>
      <c r="K74" s="108">
        <v>142</v>
      </c>
      <c r="L74" s="109" t="s">
        <v>43</v>
      </c>
      <c r="M74" s="70">
        <f t="shared" si="0"/>
        <v>1.4199999999999999E-2</v>
      </c>
      <c r="N74" s="108">
        <v>125</v>
      </c>
      <c r="O74" s="109" t="s">
        <v>43</v>
      </c>
      <c r="P74" s="70">
        <f t="shared" si="1"/>
        <v>1.2500000000000001E-2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2.4740000000000002</v>
      </c>
      <c r="F75" s="111">
        <v>11.53</v>
      </c>
      <c r="G75" s="107">
        <f t="shared" si="3"/>
        <v>14.004</v>
      </c>
      <c r="H75" s="108">
        <v>995</v>
      </c>
      <c r="I75" s="109" t="s">
        <v>43</v>
      </c>
      <c r="J75" s="70">
        <f t="shared" si="4"/>
        <v>9.9500000000000005E-2</v>
      </c>
      <c r="K75" s="108">
        <v>148</v>
      </c>
      <c r="L75" s="109" t="s">
        <v>43</v>
      </c>
      <c r="M75" s="70">
        <f t="shared" si="0"/>
        <v>1.4799999999999999E-2</v>
      </c>
      <c r="N75" s="108">
        <v>130</v>
      </c>
      <c r="O75" s="109" t="s">
        <v>43</v>
      </c>
      <c r="P75" s="70">
        <f t="shared" si="1"/>
        <v>1.3000000000000001E-2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2.5499999999999998</v>
      </c>
      <c r="F76" s="111">
        <v>11.53</v>
      </c>
      <c r="G76" s="107">
        <f t="shared" si="3"/>
        <v>14.079999999999998</v>
      </c>
      <c r="H76" s="108">
        <v>1043</v>
      </c>
      <c r="I76" s="109" t="s">
        <v>43</v>
      </c>
      <c r="J76" s="70">
        <f t="shared" si="4"/>
        <v>0.10429999999999999</v>
      </c>
      <c r="K76" s="108">
        <v>154</v>
      </c>
      <c r="L76" s="109" t="s">
        <v>43</v>
      </c>
      <c r="M76" s="70">
        <f t="shared" si="0"/>
        <v>1.54E-2</v>
      </c>
      <c r="N76" s="108">
        <v>136</v>
      </c>
      <c r="O76" s="109" t="s">
        <v>43</v>
      </c>
      <c r="P76" s="70">
        <f t="shared" si="1"/>
        <v>1.3600000000000001E-2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2.6240000000000001</v>
      </c>
      <c r="F77" s="111">
        <v>11.52</v>
      </c>
      <c r="G77" s="107">
        <f t="shared" si="3"/>
        <v>14.144</v>
      </c>
      <c r="H77" s="108">
        <v>1092</v>
      </c>
      <c r="I77" s="109" t="s">
        <v>43</v>
      </c>
      <c r="J77" s="70">
        <f t="shared" si="4"/>
        <v>0.10920000000000001</v>
      </c>
      <c r="K77" s="108">
        <v>160</v>
      </c>
      <c r="L77" s="109" t="s">
        <v>43</v>
      </c>
      <c r="M77" s="70">
        <f t="shared" si="0"/>
        <v>1.6E-2</v>
      </c>
      <c r="N77" s="108">
        <v>141</v>
      </c>
      <c r="O77" s="109" t="s">
        <v>43</v>
      </c>
      <c r="P77" s="70">
        <f t="shared" si="1"/>
        <v>1.4099999999999998E-2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2.766</v>
      </c>
      <c r="F78" s="111">
        <v>11.49</v>
      </c>
      <c r="G78" s="107">
        <f t="shared" si="3"/>
        <v>14.256</v>
      </c>
      <c r="H78" s="108">
        <v>1188</v>
      </c>
      <c r="I78" s="109" t="s">
        <v>43</v>
      </c>
      <c r="J78" s="70">
        <f t="shared" si="4"/>
        <v>0.11879999999999999</v>
      </c>
      <c r="K78" s="108">
        <v>172</v>
      </c>
      <c r="L78" s="109" t="s">
        <v>43</v>
      </c>
      <c r="M78" s="70">
        <f t="shared" si="0"/>
        <v>1.72E-2</v>
      </c>
      <c r="N78" s="108">
        <v>152</v>
      </c>
      <c r="O78" s="109" t="s">
        <v>43</v>
      </c>
      <c r="P78" s="70">
        <f t="shared" si="1"/>
        <v>1.52E-2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2.9340000000000002</v>
      </c>
      <c r="F79" s="111">
        <v>11.43</v>
      </c>
      <c r="G79" s="107">
        <f t="shared" si="3"/>
        <v>14.364000000000001</v>
      </c>
      <c r="H79" s="108">
        <v>1308</v>
      </c>
      <c r="I79" s="109" t="s">
        <v>43</v>
      </c>
      <c r="J79" s="70">
        <f t="shared" si="4"/>
        <v>0.1308</v>
      </c>
      <c r="K79" s="108">
        <v>186</v>
      </c>
      <c r="L79" s="109" t="s">
        <v>43</v>
      </c>
      <c r="M79" s="70">
        <f t="shared" si="0"/>
        <v>1.8599999999999998E-2</v>
      </c>
      <c r="N79" s="108">
        <v>165</v>
      </c>
      <c r="O79" s="109" t="s">
        <v>43</v>
      </c>
      <c r="P79" s="70">
        <f t="shared" si="1"/>
        <v>1.6500000000000001E-2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3.093</v>
      </c>
      <c r="F80" s="111">
        <v>11.35</v>
      </c>
      <c r="G80" s="107">
        <f t="shared" si="3"/>
        <v>14.443</v>
      </c>
      <c r="H80" s="108">
        <v>1427</v>
      </c>
      <c r="I80" s="109" t="s">
        <v>43</v>
      </c>
      <c r="J80" s="70">
        <f t="shared" si="4"/>
        <v>0.14269999999999999</v>
      </c>
      <c r="K80" s="108">
        <v>200</v>
      </c>
      <c r="L80" s="109" t="s">
        <v>43</v>
      </c>
      <c r="M80" s="70">
        <f t="shared" si="0"/>
        <v>0.02</v>
      </c>
      <c r="N80" s="108">
        <v>178</v>
      </c>
      <c r="O80" s="109" t="s">
        <v>43</v>
      </c>
      <c r="P80" s="70">
        <f t="shared" si="1"/>
        <v>1.78E-2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3.1709999999999998</v>
      </c>
      <c r="F81" s="111">
        <v>11.26</v>
      </c>
      <c r="G81" s="107">
        <f t="shared" si="3"/>
        <v>14.430999999999999</v>
      </c>
      <c r="H81" s="108">
        <v>1546</v>
      </c>
      <c r="I81" s="109" t="s">
        <v>43</v>
      </c>
      <c r="J81" s="70">
        <f t="shared" si="4"/>
        <v>0.15460000000000002</v>
      </c>
      <c r="K81" s="108">
        <v>214</v>
      </c>
      <c r="L81" s="109" t="s">
        <v>43</v>
      </c>
      <c r="M81" s="70">
        <f t="shared" si="0"/>
        <v>2.1399999999999999E-2</v>
      </c>
      <c r="N81" s="108">
        <v>191</v>
      </c>
      <c r="O81" s="109" t="s">
        <v>43</v>
      </c>
      <c r="P81" s="70">
        <f t="shared" si="1"/>
        <v>1.9099999999999999E-2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3.2290000000000001</v>
      </c>
      <c r="F82" s="111">
        <v>11.16</v>
      </c>
      <c r="G82" s="107">
        <f t="shared" si="3"/>
        <v>14.388999999999999</v>
      </c>
      <c r="H82" s="108">
        <v>1665</v>
      </c>
      <c r="I82" s="109" t="s">
        <v>43</v>
      </c>
      <c r="J82" s="70">
        <f t="shared" si="4"/>
        <v>0.16650000000000001</v>
      </c>
      <c r="K82" s="108">
        <v>228</v>
      </c>
      <c r="L82" s="109" t="s">
        <v>43</v>
      </c>
      <c r="M82" s="70">
        <f t="shared" si="0"/>
        <v>2.2800000000000001E-2</v>
      </c>
      <c r="N82" s="108">
        <v>204</v>
      </c>
      <c r="O82" s="109" t="s">
        <v>43</v>
      </c>
      <c r="P82" s="70">
        <f t="shared" si="1"/>
        <v>2.0399999999999998E-2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3.298</v>
      </c>
      <c r="F83" s="111">
        <v>11.06</v>
      </c>
      <c r="G83" s="107">
        <f t="shared" si="3"/>
        <v>14.358000000000001</v>
      </c>
      <c r="H83" s="108">
        <v>1785</v>
      </c>
      <c r="I83" s="109" t="s">
        <v>43</v>
      </c>
      <c r="J83" s="70">
        <f t="shared" si="4"/>
        <v>0.17849999999999999</v>
      </c>
      <c r="K83" s="108">
        <v>241</v>
      </c>
      <c r="L83" s="109" t="s">
        <v>43</v>
      </c>
      <c r="M83" s="70">
        <f t="shared" si="0"/>
        <v>2.41E-2</v>
      </c>
      <c r="N83" s="108">
        <v>216</v>
      </c>
      <c r="O83" s="109" t="s">
        <v>43</v>
      </c>
      <c r="P83" s="70">
        <f t="shared" si="1"/>
        <v>2.1600000000000001E-2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3.3730000000000002</v>
      </c>
      <c r="F84" s="111">
        <v>10.95</v>
      </c>
      <c r="G84" s="107">
        <f t="shared" si="3"/>
        <v>14.323</v>
      </c>
      <c r="H84" s="108">
        <v>1905</v>
      </c>
      <c r="I84" s="109" t="s">
        <v>43</v>
      </c>
      <c r="J84" s="70">
        <f t="shared" si="4"/>
        <v>0.1905</v>
      </c>
      <c r="K84" s="108">
        <v>254</v>
      </c>
      <c r="L84" s="109" t="s">
        <v>43</v>
      </c>
      <c r="M84" s="70">
        <f t="shared" ref="M84:M147" si="5">K84/1000/10</f>
        <v>2.5399999999999999E-2</v>
      </c>
      <c r="N84" s="108">
        <v>229</v>
      </c>
      <c r="O84" s="109" t="s">
        <v>43</v>
      </c>
      <c r="P84" s="70">
        <f t="shared" ref="P84:P147" si="6">N84/1000/10</f>
        <v>2.29E-2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3.45</v>
      </c>
      <c r="F85" s="111">
        <v>10.84</v>
      </c>
      <c r="G85" s="107">
        <f t="shared" ref="G85:G148" si="8">E85+F85</f>
        <v>14.29</v>
      </c>
      <c r="H85" s="108">
        <v>2026</v>
      </c>
      <c r="I85" s="109" t="s">
        <v>43</v>
      </c>
      <c r="J85" s="70">
        <f t="shared" ref="J85:J103" si="9">H85/1000/10</f>
        <v>0.20259999999999997</v>
      </c>
      <c r="K85" s="108">
        <v>268</v>
      </c>
      <c r="L85" s="109" t="s">
        <v>43</v>
      </c>
      <c r="M85" s="70">
        <f t="shared" si="5"/>
        <v>2.6800000000000001E-2</v>
      </c>
      <c r="N85" s="108">
        <v>241</v>
      </c>
      <c r="O85" s="109" t="s">
        <v>43</v>
      </c>
      <c r="P85" s="70">
        <f t="shared" si="6"/>
        <v>2.41E-2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3.528</v>
      </c>
      <c r="F86" s="111">
        <v>10.73</v>
      </c>
      <c r="G86" s="107">
        <f t="shared" si="8"/>
        <v>14.258000000000001</v>
      </c>
      <c r="H86" s="108">
        <v>2146</v>
      </c>
      <c r="I86" s="109" t="s">
        <v>43</v>
      </c>
      <c r="J86" s="70">
        <f t="shared" si="9"/>
        <v>0.21459999999999999</v>
      </c>
      <c r="K86" s="108">
        <v>281</v>
      </c>
      <c r="L86" s="109" t="s">
        <v>43</v>
      </c>
      <c r="M86" s="70">
        <f t="shared" si="5"/>
        <v>2.8100000000000003E-2</v>
      </c>
      <c r="N86" s="108">
        <v>253</v>
      </c>
      <c r="O86" s="109" t="s">
        <v>43</v>
      </c>
      <c r="P86" s="70">
        <f t="shared" si="6"/>
        <v>2.53E-2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3.6819999999999999</v>
      </c>
      <c r="F87" s="111">
        <v>10.51</v>
      </c>
      <c r="G87" s="107">
        <f t="shared" si="8"/>
        <v>14.192</v>
      </c>
      <c r="H87" s="108">
        <v>2389</v>
      </c>
      <c r="I87" s="109" t="s">
        <v>43</v>
      </c>
      <c r="J87" s="70">
        <f t="shared" si="9"/>
        <v>0.23889999999999997</v>
      </c>
      <c r="K87" s="108">
        <v>307</v>
      </c>
      <c r="L87" s="109" t="s">
        <v>43</v>
      </c>
      <c r="M87" s="70">
        <f t="shared" si="5"/>
        <v>3.0699999999999998E-2</v>
      </c>
      <c r="N87" s="108">
        <v>278</v>
      </c>
      <c r="O87" s="109" t="s">
        <v>43</v>
      </c>
      <c r="P87" s="70">
        <f t="shared" si="6"/>
        <v>2.7800000000000002E-2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3.8290000000000002</v>
      </c>
      <c r="F88" s="111">
        <v>10.29</v>
      </c>
      <c r="G88" s="107">
        <f t="shared" si="8"/>
        <v>14.119</v>
      </c>
      <c r="H88" s="108">
        <v>2633</v>
      </c>
      <c r="I88" s="109" t="s">
        <v>43</v>
      </c>
      <c r="J88" s="70">
        <f t="shared" si="9"/>
        <v>0.26329999999999998</v>
      </c>
      <c r="K88" s="108">
        <v>333</v>
      </c>
      <c r="L88" s="109" t="s">
        <v>43</v>
      </c>
      <c r="M88" s="70">
        <f t="shared" si="5"/>
        <v>3.3300000000000003E-2</v>
      </c>
      <c r="N88" s="108">
        <v>302</v>
      </c>
      <c r="O88" s="109" t="s">
        <v>43</v>
      </c>
      <c r="P88" s="70">
        <f t="shared" si="6"/>
        <v>3.0199999999999998E-2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3.97</v>
      </c>
      <c r="F89" s="111">
        <v>10.08</v>
      </c>
      <c r="G89" s="107">
        <f t="shared" si="8"/>
        <v>14.05</v>
      </c>
      <c r="H89" s="108">
        <v>2879</v>
      </c>
      <c r="I89" s="109" t="s">
        <v>43</v>
      </c>
      <c r="J89" s="70">
        <f t="shared" si="9"/>
        <v>0.28789999999999999</v>
      </c>
      <c r="K89" s="108">
        <v>359</v>
      </c>
      <c r="L89" s="109" t="s">
        <v>43</v>
      </c>
      <c r="M89" s="70">
        <f t="shared" si="5"/>
        <v>3.5900000000000001E-2</v>
      </c>
      <c r="N89" s="108">
        <v>326</v>
      </c>
      <c r="O89" s="109" t="s">
        <v>43</v>
      </c>
      <c r="P89" s="70">
        <f t="shared" si="6"/>
        <v>3.2600000000000004E-2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4.1050000000000004</v>
      </c>
      <c r="F90" s="111">
        <v>9.8719999999999999</v>
      </c>
      <c r="G90" s="107">
        <f t="shared" si="8"/>
        <v>13.977</v>
      </c>
      <c r="H90" s="108">
        <v>3126</v>
      </c>
      <c r="I90" s="109" t="s">
        <v>43</v>
      </c>
      <c r="J90" s="70">
        <f t="shared" si="9"/>
        <v>0.31259999999999999</v>
      </c>
      <c r="K90" s="108">
        <v>384</v>
      </c>
      <c r="L90" s="109" t="s">
        <v>43</v>
      </c>
      <c r="M90" s="70">
        <f t="shared" si="5"/>
        <v>3.8400000000000004E-2</v>
      </c>
      <c r="N90" s="108">
        <v>350</v>
      </c>
      <c r="O90" s="109" t="s">
        <v>43</v>
      </c>
      <c r="P90" s="70">
        <f t="shared" si="6"/>
        <v>3.4999999999999996E-2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4.2359999999999998</v>
      </c>
      <c r="F91" s="111">
        <v>9.673</v>
      </c>
      <c r="G91" s="107">
        <f t="shared" si="8"/>
        <v>13.908999999999999</v>
      </c>
      <c r="H91" s="108">
        <v>3375</v>
      </c>
      <c r="I91" s="109" t="s">
        <v>43</v>
      </c>
      <c r="J91" s="70">
        <f t="shared" si="9"/>
        <v>0.33750000000000002</v>
      </c>
      <c r="K91" s="108">
        <v>409</v>
      </c>
      <c r="L91" s="109" t="s">
        <v>43</v>
      </c>
      <c r="M91" s="70">
        <f t="shared" si="5"/>
        <v>4.0899999999999999E-2</v>
      </c>
      <c r="N91" s="108">
        <v>374</v>
      </c>
      <c r="O91" s="109" t="s">
        <v>43</v>
      </c>
      <c r="P91" s="70">
        <f t="shared" si="6"/>
        <v>3.7400000000000003E-2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4.3630000000000004</v>
      </c>
      <c r="F92" s="111">
        <v>9.4809999999999999</v>
      </c>
      <c r="G92" s="107">
        <f t="shared" si="8"/>
        <v>13.844000000000001</v>
      </c>
      <c r="H92" s="108">
        <v>3625</v>
      </c>
      <c r="I92" s="109" t="s">
        <v>43</v>
      </c>
      <c r="J92" s="70">
        <f t="shared" si="9"/>
        <v>0.36249999999999999</v>
      </c>
      <c r="K92" s="108">
        <v>433</v>
      </c>
      <c r="L92" s="109" t="s">
        <v>43</v>
      </c>
      <c r="M92" s="70">
        <f t="shared" si="5"/>
        <v>4.3299999999999998E-2</v>
      </c>
      <c r="N92" s="108">
        <v>397</v>
      </c>
      <c r="O92" s="109" t="s">
        <v>43</v>
      </c>
      <c r="P92" s="70">
        <f t="shared" si="6"/>
        <v>3.9699999999999999E-2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4.6070000000000002</v>
      </c>
      <c r="F93" s="111">
        <v>9.1210000000000004</v>
      </c>
      <c r="G93" s="107">
        <f t="shared" si="8"/>
        <v>13.728000000000002</v>
      </c>
      <c r="H93" s="108">
        <v>4129</v>
      </c>
      <c r="I93" s="109" t="s">
        <v>43</v>
      </c>
      <c r="J93" s="70">
        <f t="shared" si="9"/>
        <v>0.41289999999999993</v>
      </c>
      <c r="K93" s="108">
        <v>483</v>
      </c>
      <c r="L93" s="109" t="s">
        <v>43</v>
      </c>
      <c r="M93" s="70">
        <f t="shared" si="5"/>
        <v>4.8299999999999996E-2</v>
      </c>
      <c r="N93" s="108">
        <v>444</v>
      </c>
      <c r="O93" s="109" t="s">
        <v>43</v>
      </c>
      <c r="P93" s="70">
        <f t="shared" si="6"/>
        <v>4.4400000000000002E-2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4.8419999999999996</v>
      </c>
      <c r="F94" s="111">
        <v>8.7880000000000003</v>
      </c>
      <c r="G94" s="107">
        <f t="shared" si="8"/>
        <v>13.629999999999999</v>
      </c>
      <c r="H94" s="108">
        <v>4637</v>
      </c>
      <c r="I94" s="109" t="s">
        <v>43</v>
      </c>
      <c r="J94" s="70">
        <f t="shared" si="9"/>
        <v>0.46369999999999995</v>
      </c>
      <c r="K94" s="108">
        <v>531</v>
      </c>
      <c r="L94" s="109" t="s">
        <v>43</v>
      </c>
      <c r="M94" s="70">
        <f t="shared" si="5"/>
        <v>5.3100000000000001E-2</v>
      </c>
      <c r="N94" s="108">
        <v>491</v>
      </c>
      <c r="O94" s="109" t="s">
        <v>43</v>
      </c>
      <c r="P94" s="70">
        <f t="shared" si="6"/>
        <v>4.9099999999999998E-2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5.0709999999999997</v>
      </c>
      <c r="F95" s="111">
        <v>8.4809999999999999</v>
      </c>
      <c r="G95" s="107">
        <f t="shared" si="8"/>
        <v>13.552</v>
      </c>
      <c r="H95" s="108">
        <v>5150</v>
      </c>
      <c r="I95" s="109" t="s">
        <v>43</v>
      </c>
      <c r="J95" s="70">
        <f t="shared" si="9"/>
        <v>0.51500000000000001</v>
      </c>
      <c r="K95" s="108">
        <v>578</v>
      </c>
      <c r="L95" s="109" t="s">
        <v>43</v>
      </c>
      <c r="M95" s="70">
        <f t="shared" si="5"/>
        <v>5.7799999999999997E-2</v>
      </c>
      <c r="N95" s="108">
        <v>537</v>
      </c>
      <c r="O95" s="109" t="s">
        <v>43</v>
      </c>
      <c r="P95" s="70">
        <f t="shared" si="6"/>
        <v>5.3700000000000005E-2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5.2930000000000001</v>
      </c>
      <c r="F96" s="111">
        <v>8.1980000000000004</v>
      </c>
      <c r="G96" s="107">
        <f t="shared" si="8"/>
        <v>13.491</v>
      </c>
      <c r="H96" s="108">
        <v>5665</v>
      </c>
      <c r="I96" s="109" t="s">
        <v>43</v>
      </c>
      <c r="J96" s="70">
        <f t="shared" si="9"/>
        <v>0.5665</v>
      </c>
      <c r="K96" s="108">
        <v>624</v>
      </c>
      <c r="L96" s="109" t="s">
        <v>43</v>
      </c>
      <c r="M96" s="70">
        <f t="shared" si="5"/>
        <v>6.2399999999999997E-2</v>
      </c>
      <c r="N96" s="108">
        <v>583</v>
      </c>
      <c r="O96" s="109" t="s">
        <v>43</v>
      </c>
      <c r="P96" s="70">
        <f t="shared" si="6"/>
        <v>5.8299999999999998E-2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5.5090000000000003</v>
      </c>
      <c r="F97" s="111">
        <v>7.9349999999999996</v>
      </c>
      <c r="G97" s="107">
        <f t="shared" si="8"/>
        <v>13.443999999999999</v>
      </c>
      <c r="H97" s="108">
        <v>6183</v>
      </c>
      <c r="I97" s="109" t="s">
        <v>43</v>
      </c>
      <c r="J97" s="70">
        <f t="shared" si="9"/>
        <v>0.61829999999999996</v>
      </c>
      <c r="K97" s="108">
        <v>668</v>
      </c>
      <c r="L97" s="109" t="s">
        <v>43</v>
      </c>
      <c r="M97" s="70">
        <f t="shared" si="5"/>
        <v>6.6799999999999998E-2</v>
      </c>
      <c r="N97" s="108">
        <v>629</v>
      </c>
      <c r="O97" s="109" t="s">
        <v>43</v>
      </c>
      <c r="P97" s="70">
        <f t="shared" si="6"/>
        <v>6.2899999999999998E-2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5.7190000000000003</v>
      </c>
      <c r="F98" s="111">
        <v>7.6909999999999998</v>
      </c>
      <c r="G98" s="107">
        <f t="shared" si="8"/>
        <v>13.41</v>
      </c>
      <c r="H98" s="108">
        <v>6703</v>
      </c>
      <c r="I98" s="109" t="s">
        <v>43</v>
      </c>
      <c r="J98" s="70">
        <f t="shared" si="9"/>
        <v>0.67030000000000001</v>
      </c>
      <c r="K98" s="108">
        <v>711</v>
      </c>
      <c r="L98" s="109" t="s">
        <v>43</v>
      </c>
      <c r="M98" s="70">
        <f t="shared" si="5"/>
        <v>7.1099999999999997E-2</v>
      </c>
      <c r="N98" s="108">
        <v>673</v>
      </c>
      <c r="O98" s="109" t="s">
        <v>43</v>
      </c>
      <c r="P98" s="70">
        <f t="shared" si="6"/>
        <v>6.7299999999999999E-2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5.923</v>
      </c>
      <c r="F99" s="111">
        <v>7.4649999999999999</v>
      </c>
      <c r="G99" s="107">
        <f t="shared" si="8"/>
        <v>13.388</v>
      </c>
      <c r="H99" s="108">
        <v>7224</v>
      </c>
      <c r="I99" s="109" t="s">
        <v>43</v>
      </c>
      <c r="J99" s="70">
        <f t="shared" si="9"/>
        <v>0.72240000000000004</v>
      </c>
      <c r="K99" s="108">
        <v>753</v>
      </c>
      <c r="L99" s="109" t="s">
        <v>43</v>
      </c>
      <c r="M99" s="70">
        <f t="shared" si="5"/>
        <v>7.5300000000000006E-2</v>
      </c>
      <c r="N99" s="108">
        <v>718</v>
      </c>
      <c r="O99" s="109" t="s">
        <v>43</v>
      </c>
      <c r="P99" s="70">
        <f t="shared" si="6"/>
        <v>7.1800000000000003E-2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6.1219999999999999</v>
      </c>
      <c r="F100" s="111">
        <v>7.2530000000000001</v>
      </c>
      <c r="G100" s="107">
        <f t="shared" si="8"/>
        <v>13.375</v>
      </c>
      <c r="H100" s="108">
        <v>7747</v>
      </c>
      <c r="I100" s="109" t="s">
        <v>43</v>
      </c>
      <c r="J100" s="70">
        <f t="shared" si="9"/>
        <v>0.77469999999999994</v>
      </c>
      <c r="K100" s="108">
        <v>793</v>
      </c>
      <c r="L100" s="109" t="s">
        <v>43</v>
      </c>
      <c r="M100" s="70">
        <f t="shared" si="5"/>
        <v>7.9300000000000009E-2</v>
      </c>
      <c r="N100" s="108">
        <v>762</v>
      </c>
      <c r="O100" s="109" t="s">
        <v>43</v>
      </c>
      <c r="P100" s="70">
        <f t="shared" si="6"/>
        <v>7.6200000000000004E-2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6.3150000000000004</v>
      </c>
      <c r="F101" s="111">
        <v>7.0549999999999997</v>
      </c>
      <c r="G101" s="107">
        <f t="shared" si="8"/>
        <v>13.370000000000001</v>
      </c>
      <c r="H101" s="108">
        <v>8270</v>
      </c>
      <c r="I101" s="109" t="s">
        <v>43</v>
      </c>
      <c r="J101" s="70">
        <f t="shared" si="9"/>
        <v>0.82699999999999996</v>
      </c>
      <c r="K101" s="108">
        <v>833</v>
      </c>
      <c r="L101" s="109" t="s">
        <v>43</v>
      </c>
      <c r="M101" s="70">
        <f t="shared" si="5"/>
        <v>8.3299999999999999E-2</v>
      </c>
      <c r="N101" s="108">
        <v>806</v>
      </c>
      <c r="O101" s="109" t="s">
        <v>43</v>
      </c>
      <c r="P101" s="70">
        <f t="shared" si="6"/>
        <v>8.0600000000000005E-2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6.5039999999999996</v>
      </c>
      <c r="F102" s="111">
        <v>6.87</v>
      </c>
      <c r="G102" s="107">
        <f t="shared" si="8"/>
        <v>13.373999999999999</v>
      </c>
      <c r="H102" s="108">
        <v>8793</v>
      </c>
      <c r="I102" s="109" t="s">
        <v>43</v>
      </c>
      <c r="J102" s="70">
        <f t="shared" si="9"/>
        <v>0.87929999999999997</v>
      </c>
      <c r="K102" s="108">
        <v>872</v>
      </c>
      <c r="L102" s="109" t="s">
        <v>43</v>
      </c>
      <c r="M102" s="70">
        <f t="shared" si="5"/>
        <v>8.72E-2</v>
      </c>
      <c r="N102" s="108">
        <v>849</v>
      </c>
      <c r="O102" s="109" t="s">
        <v>43</v>
      </c>
      <c r="P102" s="70">
        <f t="shared" si="6"/>
        <v>8.4900000000000003E-2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6.6890000000000001</v>
      </c>
      <c r="F103" s="111">
        <v>6.6950000000000003</v>
      </c>
      <c r="G103" s="107">
        <f t="shared" si="8"/>
        <v>13.384</v>
      </c>
      <c r="H103" s="108">
        <v>9317</v>
      </c>
      <c r="I103" s="109" t="s">
        <v>43</v>
      </c>
      <c r="J103" s="70">
        <f t="shared" si="9"/>
        <v>0.93169999999999997</v>
      </c>
      <c r="K103" s="108">
        <v>909</v>
      </c>
      <c r="L103" s="109" t="s">
        <v>43</v>
      </c>
      <c r="M103" s="70">
        <f t="shared" si="5"/>
        <v>9.0900000000000009E-2</v>
      </c>
      <c r="N103" s="108">
        <v>892</v>
      </c>
      <c r="O103" s="109" t="s">
        <v>43</v>
      </c>
      <c r="P103" s="70">
        <f t="shared" si="6"/>
        <v>8.9200000000000002E-2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7.0490000000000004</v>
      </c>
      <c r="F104" s="111">
        <v>6.3760000000000003</v>
      </c>
      <c r="G104" s="107">
        <f t="shared" si="8"/>
        <v>13.425000000000001</v>
      </c>
      <c r="H104" s="108">
        <v>1.04</v>
      </c>
      <c r="I104" s="118" t="s">
        <v>45</v>
      </c>
      <c r="J104" s="71">
        <f t="shared" ref="J104:J166" si="11">H104</f>
        <v>1.04</v>
      </c>
      <c r="K104" s="108">
        <v>987</v>
      </c>
      <c r="L104" s="109" t="s">
        <v>43</v>
      </c>
      <c r="M104" s="70">
        <f t="shared" si="5"/>
        <v>9.8699999999999996E-2</v>
      </c>
      <c r="N104" s="108">
        <v>975</v>
      </c>
      <c r="O104" s="109" t="s">
        <v>43</v>
      </c>
      <c r="P104" s="70">
        <f t="shared" si="6"/>
        <v>9.7500000000000003E-2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7.4850000000000003</v>
      </c>
      <c r="F105" s="111">
        <v>6.024</v>
      </c>
      <c r="G105" s="107">
        <f t="shared" si="8"/>
        <v>13.509</v>
      </c>
      <c r="H105" s="108">
        <v>1.17</v>
      </c>
      <c r="I105" s="109" t="s">
        <v>45</v>
      </c>
      <c r="J105" s="71">
        <f t="shared" si="11"/>
        <v>1.17</v>
      </c>
      <c r="K105" s="108">
        <v>1082</v>
      </c>
      <c r="L105" s="109" t="s">
        <v>43</v>
      </c>
      <c r="M105" s="70">
        <f t="shared" si="5"/>
        <v>0.1082</v>
      </c>
      <c r="N105" s="108">
        <v>1077</v>
      </c>
      <c r="O105" s="109" t="s">
        <v>43</v>
      </c>
      <c r="P105" s="70">
        <f t="shared" si="6"/>
        <v>0.10769999999999999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7.907</v>
      </c>
      <c r="F106" s="111">
        <v>5.7149999999999999</v>
      </c>
      <c r="G106" s="107">
        <f t="shared" si="8"/>
        <v>13.622</v>
      </c>
      <c r="H106" s="108">
        <v>1.3</v>
      </c>
      <c r="I106" s="109" t="s">
        <v>45</v>
      </c>
      <c r="J106" s="71">
        <f t="shared" si="11"/>
        <v>1.3</v>
      </c>
      <c r="K106" s="108">
        <v>1171</v>
      </c>
      <c r="L106" s="109" t="s">
        <v>43</v>
      </c>
      <c r="M106" s="70">
        <f t="shared" si="5"/>
        <v>0.11710000000000001</v>
      </c>
      <c r="N106" s="108">
        <v>1176</v>
      </c>
      <c r="O106" s="109" t="s">
        <v>43</v>
      </c>
      <c r="P106" s="70">
        <f t="shared" si="6"/>
        <v>0.1176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8.3179999999999996</v>
      </c>
      <c r="F107" s="111">
        <v>5.4420000000000002</v>
      </c>
      <c r="G107" s="107">
        <f t="shared" si="8"/>
        <v>13.76</v>
      </c>
      <c r="H107" s="108">
        <v>1.42</v>
      </c>
      <c r="I107" s="109" t="s">
        <v>45</v>
      </c>
      <c r="J107" s="71">
        <f t="shared" si="11"/>
        <v>1.42</v>
      </c>
      <c r="K107" s="108">
        <v>1254</v>
      </c>
      <c r="L107" s="109" t="s">
        <v>43</v>
      </c>
      <c r="M107" s="70">
        <f t="shared" si="5"/>
        <v>0.12540000000000001</v>
      </c>
      <c r="N107" s="108">
        <v>1272</v>
      </c>
      <c r="O107" s="109" t="s">
        <v>43</v>
      </c>
      <c r="P107" s="70">
        <f t="shared" si="6"/>
        <v>0.12720000000000001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8.7170000000000005</v>
      </c>
      <c r="F108" s="111">
        <v>5.1970000000000001</v>
      </c>
      <c r="G108" s="107">
        <f t="shared" si="8"/>
        <v>13.914000000000001</v>
      </c>
      <c r="H108" s="108">
        <v>1.55</v>
      </c>
      <c r="I108" s="109" t="s">
        <v>45</v>
      </c>
      <c r="J108" s="71">
        <f t="shared" si="11"/>
        <v>1.55</v>
      </c>
      <c r="K108" s="108">
        <v>1331</v>
      </c>
      <c r="L108" s="109" t="s">
        <v>43</v>
      </c>
      <c r="M108" s="70">
        <f t="shared" si="5"/>
        <v>0.1331</v>
      </c>
      <c r="N108" s="108">
        <v>1364</v>
      </c>
      <c r="O108" s="109" t="s">
        <v>43</v>
      </c>
      <c r="P108" s="70">
        <f t="shared" si="6"/>
        <v>0.13640000000000002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9.1050000000000004</v>
      </c>
      <c r="F109" s="111">
        <v>4.9770000000000003</v>
      </c>
      <c r="G109" s="107">
        <f t="shared" si="8"/>
        <v>14.082000000000001</v>
      </c>
      <c r="H109" s="108">
        <v>1.68</v>
      </c>
      <c r="I109" s="109" t="s">
        <v>45</v>
      </c>
      <c r="J109" s="71">
        <f t="shared" si="11"/>
        <v>1.68</v>
      </c>
      <c r="K109" s="108">
        <v>1405</v>
      </c>
      <c r="L109" s="109" t="s">
        <v>43</v>
      </c>
      <c r="M109" s="70">
        <f t="shared" si="5"/>
        <v>0.14050000000000001</v>
      </c>
      <c r="N109" s="108">
        <v>1454</v>
      </c>
      <c r="O109" s="109" t="s">
        <v>43</v>
      </c>
      <c r="P109" s="70">
        <f t="shared" si="6"/>
        <v>0.1454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9.4819999999999993</v>
      </c>
      <c r="F110" s="111">
        <v>4.7779999999999996</v>
      </c>
      <c r="G110" s="107">
        <f t="shared" si="8"/>
        <v>14.259999999999998</v>
      </c>
      <c r="H110" s="108">
        <v>1.8</v>
      </c>
      <c r="I110" s="109" t="s">
        <v>45</v>
      </c>
      <c r="J110" s="71">
        <f t="shared" si="11"/>
        <v>1.8</v>
      </c>
      <c r="K110" s="108">
        <v>1474</v>
      </c>
      <c r="L110" s="109" t="s">
        <v>43</v>
      </c>
      <c r="M110" s="70">
        <f t="shared" si="5"/>
        <v>0.1474</v>
      </c>
      <c r="N110" s="108">
        <v>1540</v>
      </c>
      <c r="O110" s="109" t="s">
        <v>43</v>
      </c>
      <c r="P110" s="70">
        <f t="shared" si="6"/>
        <v>0.154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9.8480000000000008</v>
      </c>
      <c r="F111" s="111">
        <v>4.5960000000000001</v>
      </c>
      <c r="G111" s="107">
        <f t="shared" si="8"/>
        <v>14.444000000000001</v>
      </c>
      <c r="H111" s="108">
        <v>1.92</v>
      </c>
      <c r="I111" s="109" t="s">
        <v>45</v>
      </c>
      <c r="J111" s="71">
        <f t="shared" si="11"/>
        <v>1.92</v>
      </c>
      <c r="K111" s="108">
        <v>1540</v>
      </c>
      <c r="L111" s="109" t="s">
        <v>43</v>
      </c>
      <c r="M111" s="70">
        <f t="shared" si="5"/>
        <v>0.154</v>
      </c>
      <c r="N111" s="108">
        <v>1623</v>
      </c>
      <c r="O111" s="109" t="s">
        <v>43</v>
      </c>
      <c r="P111" s="70">
        <f t="shared" si="6"/>
        <v>0.1623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10.199999999999999</v>
      </c>
      <c r="F112" s="111">
        <v>4.43</v>
      </c>
      <c r="G112" s="107">
        <f t="shared" si="8"/>
        <v>14.629999999999999</v>
      </c>
      <c r="H112" s="108">
        <v>2.0499999999999998</v>
      </c>
      <c r="I112" s="109" t="s">
        <v>45</v>
      </c>
      <c r="J112" s="71">
        <f t="shared" si="11"/>
        <v>2.0499999999999998</v>
      </c>
      <c r="K112" s="108">
        <v>1602</v>
      </c>
      <c r="L112" s="109" t="s">
        <v>43</v>
      </c>
      <c r="M112" s="70">
        <f t="shared" si="5"/>
        <v>0.16020000000000001</v>
      </c>
      <c r="N112" s="108">
        <v>1704</v>
      </c>
      <c r="O112" s="109" t="s">
        <v>43</v>
      </c>
      <c r="P112" s="70">
        <f t="shared" si="6"/>
        <v>0.1704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10.89</v>
      </c>
      <c r="F113" s="111">
        <v>4.1369999999999996</v>
      </c>
      <c r="G113" s="107">
        <f t="shared" si="8"/>
        <v>15.027000000000001</v>
      </c>
      <c r="H113" s="108">
        <v>2.2799999999999998</v>
      </c>
      <c r="I113" s="109" t="s">
        <v>45</v>
      </c>
      <c r="J113" s="71">
        <f t="shared" si="11"/>
        <v>2.2799999999999998</v>
      </c>
      <c r="K113" s="108">
        <v>1733</v>
      </c>
      <c r="L113" s="109" t="s">
        <v>43</v>
      </c>
      <c r="M113" s="70">
        <f t="shared" si="5"/>
        <v>0.17330000000000001</v>
      </c>
      <c r="N113" s="108">
        <v>1858</v>
      </c>
      <c r="O113" s="109" t="s">
        <v>43</v>
      </c>
      <c r="P113" s="70">
        <f t="shared" si="6"/>
        <v>0.18580000000000002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11.54</v>
      </c>
      <c r="F114" s="111">
        <v>3.8849999999999998</v>
      </c>
      <c r="G114" s="107">
        <f t="shared" si="8"/>
        <v>15.424999999999999</v>
      </c>
      <c r="H114" s="108">
        <v>2.52</v>
      </c>
      <c r="I114" s="109" t="s">
        <v>45</v>
      </c>
      <c r="J114" s="71">
        <f t="shared" si="11"/>
        <v>2.52</v>
      </c>
      <c r="K114" s="108">
        <v>1851</v>
      </c>
      <c r="L114" s="109" t="s">
        <v>43</v>
      </c>
      <c r="M114" s="70">
        <f t="shared" si="5"/>
        <v>0.18509999999999999</v>
      </c>
      <c r="N114" s="108">
        <v>2001</v>
      </c>
      <c r="O114" s="109" t="s">
        <v>43</v>
      </c>
      <c r="P114" s="70">
        <f t="shared" si="6"/>
        <v>0.2001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12.17</v>
      </c>
      <c r="F115" s="111">
        <v>3.6669999999999998</v>
      </c>
      <c r="G115" s="107">
        <f t="shared" si="8"/>
        <v>15.837</v>
      </c>
      <c r="H115" s="108">
        <v>2.74</v>
      </c>
      <c r="I115" s="109" t="s">
        <v>45</v>
      </c>
      <c r="J115" s="71">
        <f t="shared" si="11"/>
        <v>2.74</v>
      </c>
      <c r="K115" s="108">
        <v>1957</v>
      </c>
      <c r="L115" s="109" t="s">
        <v>43</v>
      </c>
      <c r="M115" s="70">
        <f t="shared" si="5"/>
        <v>0.19570000000000001</v>
      </c>
      <c r="N115" s="108">
        <v>2136</v>
      </c>
      <c r="O115" s="109" t="s">
        <v>43</v>
      </c>
      <c r="P115" s="70">
        <f t="shared" si="6"/>
        <v>0.21360000000000001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12.78</v>
      </c>
      <c r="F116" s="111">
        <v>3.4750000000000001</v>
      </c>
      <c r="G116" s="107">
        <f t="shared" si="8"/>
        <v>16.254999999999999</v>
      </c>
      <c r="H116" s="108">
        <v>2.96</v>
      </c>
      <c r="I116" s="109" t="s">
        <v>45</v>
      </c>
      <c r="J116" s="71">
        <f t="shared" si="11"/>
        <v>2.96</v>
      </c>
      <c r="K116" s="108">
        <v>2054</v>
      </c>
      <c r="L116" s="109" t="s">
        <v>43</v>
      </c>
      <c r="M116" s="70">
        <f t="shared" si="5"/>
        <v>0.20539999999999997</v>
      </c>
      <c r="N116" s="108">
        <v>2263</v>
      </c>
      <c r="O116" s="109" t="s">
        <v>43</v>
      </c>
      <c r="P116" s="70">
        <f t="shared" si="6"/>
        <v>0.2263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13.37</v>
      </c>
      <c r="F117" s="111">
        <v>3.3039999999999998</v>
      </c>
      <c r="G117" s="107">
        <f t="shared" si="8"/>
        <v>16.673999999999999</v>
      </c>
      <c r="H117" s="108">
        <v>3.18</v>
      </c>
      <c r="I117" s="109" t="s">
        <v>45</v>
      </c>
      <c r="J117" s="71">
        <f t="shared" si="11"/>
        <v>3.18</v>
      </c>
      <c r="K117" s="108">
        <v>2143</v>
      </c>
      <c r="L117" s="109" t="s">
        <v>43</v>
      </c>
      <c r="M117" s="70">
        <f t="shared" si="5"/>
        <v>0.21429999999999999</v>
      </c>
      <c r="N117" s="108">
        <v>2382</v>
      </c>
      <c r="O117" s="109" t="s">
        <v>43</v>
      </c>
      <c r="P117" s="70">
        <f t="shared" si="6"/>
        <v>0.23820000000000002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13.96</v>
      </c>
      <c r="F118" s="111">
        <v>3.1520000000000001</v>
      </c>
      <c r="G118" s="107">
        <f t="shared" si="8"/>
        <v>17.112000000000002</v>
      </c>
      <c r="H118" s="108">
        <v>3.39</v>
      </c>
      <c r="I118" s="109" t="s">
        <v>45</v>
      </c>
      <c r="J118" s="71">
        <f t="shared" si="11"/>
        <v>3.39</v>
      </c>
      <c r="K118" s="108">
        <v>2225</v>
      </c>
      <c r="L118" s="109" t="s">
        <v>43</v>
      </c>
      <c r="M118" s="70">
        <f t="shared" si="5"/>
        <v>0.2225</v>
      </c>
      <c r="N118" s="108">
        <v>2494</v>
      </c>
      <c r="O118" s="109" t="s">
        <v>43</v>
      </c>
      <c r="P118" s="70">
        <f t="shared" si="6"/>
        <v>0.24940000000000001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15.12</v>
      </c>
      <c r="F119" s="111">
        <v>2.8919999999999999</v>
      </c>
      <c r="G119" s="107">
        <f t="shared" si="8"/>
        <v>18.012</v>
      </c>
      <c r="H119" s="108">
        <v>3.79</v>
      </c>
      <c r="I119" s="109" t="s">
        <v>45</v>
      </c>
      <c r="J119" s="71">
        <f t="shared" si="11"/>
        <v>3.79</v>
      </c>
      <c r="K119" s="108">
        <v>2404</v>
      </c>
      <c r="L119" s="109" t="s">
        <v>43</v>
      </c>
      <c r="M119" s="70">
        <f t="shared" si="5"/>
        <v>0.2404</v>
      </c>
      <c r="N119" s="108">
        <v>2700</v>
      </c>
      <c r="O119" s="109" t="s">
        <v>43</v>
      </c>
      <c r="P119" s="70">
        <f t="shared" si="6"/>
        <v>0.27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16.27</v>
      </c>
      <c r="F120" s="111">
        <v>2.6760000000000002</v>
      </c>
      <c r="G120" s="107">
        <f t="shared" si="8"/>
        <v>18.945999999999998</v>
      </c>
      <c r="H120" s="108">
        <v>4.18</v>
      </c>
      <c r="I120" s="109" t="s">
        <v>45</v>
      </c>
      <c r="J120" s="71">
        <f t="shared" si="11"/>
        <v>4.18</v>
      </c>
      <c r="K120" s="108">
        <v>2557</v>
      </c>
      <c r="L120" s="109" t="s">
        <v>43</v>
      </c>
      <c r="M120" s="70">
        <f t="shared" si="5"/>
        <v>0.25569999999999998</v>
      </c>
      <c r="N120" s="108">
        <v>2885</v>
      </c>
      <c r="O120" s="109" t="s">
        <v>43</v>
      </c>
      <c r="P120" s="70">
        <f t="shared" si="6"/>
        <v>0.28849999999999998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17.420000000000002</v>
      </c>
      <c r="F121" s="111">
        <v>2.4940000000000002</v>
      </c>
      <c r="G121" s="107">
        <f t="shared" si="8"/>
        <v>19.914000000000001</v>
      </c>
      <c r="H121" s="108">
        <v>4.54</v>
      </c>
      <c r="I121" s="109" t="s">
        <v>45</v>
      </c>
      <c r="J121" s="71">
        <f t="shared" si="11"/>
        <v>4.54</v>
      </c>
      <c r="K121" s="108">
        <v>2688</v>
      </c>
      <c r="L121" s="109" t="s">
        <v>43</v>
      </c>
      <c r="M121" s="70">
        <f t="shared" si="5"/>
        <v>0.26880000000000004</v>
      </c>
      <c r="N121" s="108">
        <v>3050</v>
      </c>
      <c r="O121" s="109" t="s">
        <v>43</v>
      </c>
      <c r="P121" s="70">
        <f t="shared" si="6"/>
        <v>0.30499999999999999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18.59</v>
      </c>
      <c r="F122" s="111">
        <v>2.3370000000000002</v>
      </c>
      <c r="G122" s="107">
        <f t="shared" si="8"/>
        <v>20.927</v>
      </c>
      <c r="H122" s="108">
        <v>4.8899999999999997</v>
      </c>
      <c r="I122" s="109" t="s">
        <v>45</v>
      </c>
      <c r="J122" s="71">
        <f t="shared" si="11"/>
        <v>4.8899999999999997</v>
      </c>
      <c r="K122" s="108">
        <v>2802</v>
      </c>
      <c r="L122" s="109" t="s">
        <v>43</v>
      </c>
      <c r="M122" s="70">
        <f t="shared" si="5"/>
        <v>0.2802</v>
      </c>
      <c r="N122" s="108">
        <v>3200</v>
      </c>
      <c r="O122" s="109" t="s">
        <v>43</v>
      </c>
      <c r="P122" s="70">
        <f t="shared" si="6"/>
        <v>0.32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19.760000000000002</v>
      </c>
      <c r="F123" s="111">
        <v>2.202</v>
      </c>
      <c r="G123" s="107">
        <f t="shared" si="8"/>
        <v>21.962000000000003</v>
      </c>
      <c r="H123" s="108">
        <v>5.22</v>
      </c>
      <c r="I123" s="109" t="s">
        <v>45</v>
      </c>
      <c r="J123" s="71">
        <f t="shared" si="11"/>
        <v>5.22</v>
      </c>
      <c r="K123" s="108">
        <v>2902</v>
      </c>
      <c r="L123" s="109" t="s">
        <v>43</v>
      </c>
      <c r="M123" s="70">
        <f t="shared" si="5"/>
        <v>0.29020000000000001</v>
      </c>
      <c r="N123" s="108">
        <v>3335</v>
      </c>
      <c r="O123" s="109" t="s">
        <v>43</v>
      </c>
      <c r="P123" s="70">
        <f t="shared" si="6"/>
        <v>0.33350000000000002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20.95</v>
      </c>
      <c r="F124" s="111">
        <v>2.0830000000000002</v>
      </c>
      <c r="G124" s="107">
        <f t="shared" si="8"/>
        <v>23.033000000000001</v>
      </c>
      <c r="H124" s="108">
        <v>5.54</v>
      </c>
      <c r="I124" s="109" t="s">
        <v>45</v>
      </c>
      <c r="J124" s="71">
        <f t="shared" si="11"/>
        <v>5.54</v>
      </c>
      <c r="K124" s="108">
        <v>2990</v>
      </c>
      <c r="L124" s="109" t="s">
        <v>43</v>
      </c>
      <c r="M124" s="70">
        <f t="shared" si="5"/>
        <v>0.29900000000000004</v>
      </c>
      <c r="N124" s="108">
        <v>3458</v>
      </c>
      <c r="O124" s="109" t="s">
        <v>43</v>
      </c>
      <c r="P124" s="70">
        <f t="shared" si="6"/>
        <v>0.3458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22.14</v>
      </c>
      <c r="F125" s="111">
        <v>1.978</v>
      </c>
      <c r="G125" s="107">
        <f t="shared" si="8"/>
        <v>24.118000000000002</v>
      </c>
      <c r="H125" s="108">
        <v>5.84</v>
      </c>
      <c r="I125" s="109" t="s">
        <v>45</v>
      </c>
      <c r="J125" s="71">
        <f t="shared" si="11"/>
        <v>5.84</v>
      </c>
      <c r="K125" s="108">
        <v>3068</v>
      </c>
      <c r="L125" s="109" t="s">
        <v>43</v>
      </c>
      <c r="M125" s="70">
        <f t="shared" si="5"/>
        <v>0.30680000000000002</v>
      </c>
      <c r="N125" s="108">
        <v>3569</v>
      </c>
      <c r="O125" s="109" t="s">
        <v>43</v>
      </c>
      <c r="P125" s="70">
        <f t="shared" si="6"/>
        <v>0.3569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23.34</v>
      </c>
      <c r="F126" s="111">
        <v>1.8839999999999999</v>
      </c>
      <c r="G126" s="107">
        <f t="shared" si="8"/>
        <v>25.224</v>
      </c>
      <c r="H126" s="72">
        <v>6.13</v>
      </c>
      <c r="I126" s="74" t="s">
        <v>45</v>
      </c>
      <c r="J126" s="71">
        <f t="shared" si="11"/>
        <v>6.13</v>
      </c>
      <c r="K126" s="72">
        <v>3138</v>
      </c>
      <c r="L126" s="74" t="s">
        <v>43</v>
      </c>
      <c r="M126" s="70">
        <f t="shared" si="5"/>
        <v>0.31379999999999997</v>
      </c>
      <c r="N126" s="72">
        <v>3671</v>
      </c>
      <c r="O126" s="74" t="s">
        <v>43</v>
      </c>
      <c r="P126" s="70">
        <f t="shared" si="6"/>
        <v>0.36709999999999998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24.55</v>
      </c>
      <c r="F127" s="111">
        <v>1.8</v>
      </c>
      <c r="G127" s="107">
        <f t="shared" si="8"/>
        <v>26.35</v>
      </c>
      <c r="H127" s="72">
        <v>6.4</v>
      </c>
      <c r="I127" s="74" t="s">
        <v>45</v>
      </c>
      <c r="J127" s="71">
        <f t="shared" si="11"/>
        <v>6.4</v>
      </c>
      <c r="K127" s="72">
        <v>3201</v>
      </c>
      <c r="L127" s="74" t="s">
        <v>43</v>
      </c>
      <c r="M127" s="70">
        <f t="shared" si="5"/>
        <v>0.3201</v>
      </c>
      <c r="N127" s="72">
        <v>3765</v>
      </c>
      <c r="O127" s="74" t="s">
        <v>43</v>
      </c>
      <c r="P127" s="70">
        <f t="shared" si="6"/>
        <v>0.3765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25.75</v>
      </c>
      <c r="F128" s="111">
        <v>1.7230000000000001</v>
      </c>
      <c r="G128" s="107">
        <f t="shared" si="8"/>
        <v>27.472999999999999</v>
      </c>
      <c r="H128" s="108">
        <v>6.67</v>
      </c>
      <c r="I128" s="109" t="s">
        <v>45</v>
      </c>
      <c r="J128" s="71">
        <f t="shared" si="11"/>
        <v>6.67</v>
      </c>
      <c r="K128" s="72">
        <v>3257</v>
      </c>
      <c r="L128" s="74" t="s">
        <v>43</v>
      </c>
      <c r="M128" s="70">
        <f t="shared" si="5"/>
        <v>0.32569999999999999</v>
      </c>
      <c r="N128" s="72">
        <v>3851</v>
      </c>
      <c r="O128" s="74" t="s">
        <v>43</v>
      </c>
      <c r="P128" s="70">
        <f t="shared" si="6"/>
        <v>0.3851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26.94</v>
      </c>
      <c r="F129" s="111">
        <v>1.6539999999999999</v>
      </c>
      <c r="G129" s="107">
        <f t="shared" si="8"/>
        <v>28.594000000000001</v>
      </c>
      <c r="H129" s="108">
        <v>6.92</v>
      </c>
      <c r="I129" s="109" t="s">
        <v>45</v>
      </c>
      <c r="J129" s="71">
        <f t="shared" si="11"/>
        <v>6.92</v>
      </c>
      <c r="K129" s="72">
        <v>3308</v>
      </c>
      <c r="L129" s="74" t="s">
        <v>43</v>
      </c>
      <c r="M129" s="70">
        <f t="shared" si="5"/>
        <v>0.33079999999999998</v>
      </c>
      <c r="N129" s="72">
        <v>3930</v>
      </c>
      <c r="O129" s="74" t="s">
        <v>43</v>
      </c>
      <c r="P129" s="70">
        <f t="shared" si="6"/>
        <v>0.39300000000000002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29.31</v>
      </c>
      <c r="F130" s="111">
        <v>1.532</v>
      </c>
      <c r="G130" s="107">
        <f t="shared" si="8"/>
        <v>30.841999999999999</v>
      </c>
      <c r="H130" s="108">
        <v>7.4</v>
      </c>
      <c r="I130" s="109" t="s">
        <v>45</v>
      </c>
      <c r="J130" s="71">
        <f t="shared" si="11"/>
        <v>7.4</v>
      </c>
      <c r="K130" s="72">
        <v>3431</v>
      </c>
      <c r="L130" s="74" t="s">
        <v>43</v>
      </c>
      <c r="M130" s="70">
        <f t="shared" si="5"/>
        <v>0.34310000000000002</v>
      </c>
      <c r="N130" s="72">
        <v>4070</v>
      </c>
      <c r="O130" s="74" t="s">
        <v>43</v>
      </c>
      <c r="P130" s="70">
        <f t="shared" si="6"/>
        <v>0.40700000000000003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32.200000000000003</v>
      </c>
      <c r="F131" s="111">
        <v>1.4059999999999999</v>
      </c>
      <c r="G131" s="107">
        <f t="shared" si="8"/>
        <v>33.606000000000002</v>
      </c>
      <c r="H131" s="108">
        <v>7.96</v>
      </c>
      <c r="I131" s="109" t="s">
        <v>45</v>
      </c>
      <c r="J131" s="71">
        <f t="shared" si="11"/>
        <v>7.96</v>
      </c>
      <c r="K131" s="72">
        <v>3573</v>
      </c>
      <c r="L131" s="74" t="s">
        <v>43</v>
      </c>
      <c r="M131" s="70">
        <f t="shared" si="5"/>
        <v>0.35730000000000001</v>
      </c>
      <c r="N131" s="72">
        <v>4220</v>
      </c>
      <c r="O131" s="74" t="s">
        <v>43</v>
      </c>
      <c r="P131" s="70">
        <f t="shared" si="6"/>
        <v>0.42199999999999999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34.979999999999997</v>
      </c>
      <c r="F132" s="111">
        <v>1.3</v>
      </c>
      <c r="G132" s="107">
        <f t="shared" si="8"/>
        <v>36.279999999999994</v>
      </c>
      <c r="H132" s="108">
        <v>8.4700000000000006</v>
      </c>
      <c r="I132" s="109" t="s">
        <v>45</v>
      </c>
      <c r="J132" s="71">
        <f t="shared" si="11"/>
        <v>8.4700000000000006</v>
      </c>
      <c r="K132" s="72">
        <v>3689</v>
      </c>
      <c r="L132" s="74" t="s">
        <v>43</v>
      </c>
      <c r="M132" s="70">
        <f t="shared" si="5"/>
        <v>0.36890000000000001</v>
      </c>
      <c r="N132" s="72">
        <v>4346</v>
      </c>
      <c r="O132" s="74" t="s">
        <v>43</v>
      </c>
      <c r="P132" s="70">
        <f t="shared" si="6"/>
        <v>0.43459999999999999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37.64</v>
      </c>
      <c r="F133" s="111">
        <v>1.2110000000000001</v>
      </c>
      <c r="G133" s="107">
        <f t="shared" si="8"/>
        <v>38.850999999999999</v>
      </c>
      <c r="H133" s="108">
        <v>8.94</v>
      </c>
      <c r="I133" s="109" t="s">
        <v>45</v>
      </c>
      <c r="J133" s="71">
        <f t="shared" si="11"/>
        <v>8.94</v>
      </c>
      <c r="K133" s="72">
        <v>3787</v>
      </c>
      <c r="L133" s="74" t="s">
        <v>43</v>
      </c>
      <c r="M133" s="70">
        <f t="shared" si="5"/>
        <v>0.37869999999999998</v>
      </c>
      <c r="N133" s="72">
        <v>4454</v>
      </c>
      <c r="O133" s="74" t="s">
        <v>43</v>
      </c>
      <c r="P133" s="70">
        <f t="shared" si="6"/>
        <v>0.44539999999999996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40.17</v>
      </c>
      <c r="F134" s="111">
        <v>1.135</v>
      </c>
      <c r="G134" s="107">
        <f t="shared" si="8"/>
        <v>41.305</v>
      </c>
      <c r="H134" s="108">
        <v>9.39</v>
      </c>
      <c r="I134" s="109" t="s">
        <v>45</v>
      </c>
      <c r="J134" s="71">
        <f t="shared" si="11"/>
        <v>9.39</v>
      </c>
      <c r="K134" s="72">
        <v>3870</v>
      </c>
      <c r="L134" s="74" t="s">
        <v>43</v>
      </c>
      <c r="M134" s="70">
        <f t="shared" si="5"/>
        <v>0.38700000000000001</v>
      </c>
      <c r="N134" s="72">
        <v>4549</v>
      </c>
      <c r="O134" s="74" t="s">
        <v>43</v>
      </c>
      <c r="P134" s="70">
        <f t="shared" si="6"/>
        <v>0.45490000000000003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42.56</v>
      </c>
      <c r="F135" s="111">
        <v>1.0680000000000001</v>
      </c>
      <c r="G135" s="107">
        <f t="shared" si="8"/>
        <v>43.628</v>
      </c>
      <c r="H135" s="108">
        <v>9.81</v>
      </c>
      <c r="I135" s="109" t="s">
        <v>45</v>
      </c>
      <c r="J135" s="71">
        <f t="shared" si="11"/>
        <v>9.81</v>
      </c>
      <c r="K135" s="72">
        <v>3942</v>
      </c>
      <c r="L135" s="74" t="s">
        <v>43</v>
      </c>
      <c r="M135" s="70">
        <f t="shared" si="5"/>
        <v>0.39419999999999999</v>
      </c>
      <c r="N135" s="72">
        <v>4632</v>
      </c>
      <c r="O135" s="74" t="s">
        <v>43</v>
      </c>
      <c r="P135" s="70">
        <f t="shared" si="6"/>
        <v>0.46319999999999995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44.83</v>
      </c>
      <c r="F136" s="111">
        <v>1.0089999999999999</v>
      </c>
      <c r="G136" s="107">
        <f t="shared" si="8"/>
        <v>45.838999999999999</v>
      </c>
      <c r="H136" s="108">
        <v>10.210000000000001</v>
      </c>
      <c r="I136" s="109" t="s">
        <v>45</v>
      </c>
      <c r="J136" s="71">
        <f t="shared" si="11"/>
        <v>10.210000000000001</v>
      </c>
      <c r="K136" s="72">
        <v>4005</v>
      </c>
      <c r="L136" s="74" t="s">
        <v>43</v>
      </c>
      <c r="M136" s="70">
        <f t="shared" si="5"/>
        <v>0.40049999999999997</v>
      </c>
      <c r="N136" s="72">
        <v>4705</v>
      </c>
      <c r="O136" s="74" t="s">
        <v>43</v>
      </c>
      <c r="P136" s="70">
        <f t="shared" si="6"/>
        <v>0.47050000000000003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46.98</v>
      </c>
      <c r="F137" s="111">
        <v>0.95760000000000001</v>
      </c>
      <c r="G137" s="107">
        <f t="shared" si="8"/>
        <v>47.937599999999996</v>
      </c>
      <c r="H137" s="108">
        <v>10.59</v>
      </c>
      <c r="I137" s="109" t="s">
        <v>45</v>
      </c>
      <c r="J137" s="71">
        <f t="shared" si="11"/>
        <v>10.59</v>
      </c>
      <c r="K137" s="72">
        <v>4061</v>
      </c>
      <c r="L137" s="74" t="s">
        <v>43</v>
      </c>
      <c r="M137" s="70">
        <f t="shared" si="5"/>
        <v>0.40610000000000002</v>
      </c>
      <c r="N137" s="72">
        <v>4772</v>
      </c>
      <c r="O137" s="74" t="s">
        <v>43</v>
      </c>
      <c r="P137" s="70">
        <f t="shared" si="6"/>
        <v>0.47720000000000001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49.01</v>
      </c>
      <c r="F138" s="111">
        <v>0.9113</v>
      </c>
      <c r="G138" s="107">
        <f t="shared" si="8"/>
        <v>49.921299999999995</v>
      </c>
      <c r="H138" s="108">
        <v>10.95</v>
      </c>
      <c r="I138" s="109" t="s">
        <v>45</v>
      </c>
      <c r="J138" s="71">
        <f t="shared" si="11"/>
        <v>10.95</v>
      </c>
      <c r="K138" s="72">
        <v>4112</v>
      </c>
      <c r="L138" s="74" t="s">
        <v>43</v>
      </c>
      <c r="M138" s="70">
        <f t="shared" si="5"/>
        <v>0.41120000000000001</v>
      </c>
      <c r="N138" s="72">
        <v>4831</v>
      </c>
      <c r="O138" s="74" t="s">
        <v>43</v>
      </c>
      <c r="P138" s="70">
        <f t="shared" si="6"/>
        <v>0.48310000000000003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52.75</v>
      </c>
      <c r="F139" s="111">
        <v>0.83209999999999995</v>
      </c>
      <c r="G139" s="107">
        <f t="shared" si="8"/>
        <v>53.582099999999997</v>
      </c>
      <c r="H139" s="108">
        <v>11.64</v>
      </c>
      <c r="I139" s="109" t="s">
        <v>45</v>
      </c>
      <c r="J139" s="71">
        <f t="shared" si="11"/>
        <v>11.64</v>
      </c>
      <c r="K139" s="72">
        <v>4256</v>
      </c>
      <c r="L139" s="74" t="s">
        <v>43</v>
      </c>
      <c r="M139" s="70">
        <f t="shared" si="5"/>
        <v>0.42560000000000003</v>
      </c>
      <c r="N139" s="72">
        <v>4936</v>
      </c>
      <c r="O139" s="74" t="s">
        <v>43</v>
      </c>
      <c r="P139" s="70">
        <f t="shared" si="6"/>
        <v>0.49359999999999998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56.1</v>
      </c>
      <c r="F140" s="111">
        <v>0.76659999999999995</v>
      </c>
      <c r="G140" s="107">
        <f t="shared" si="8"/>
        <v>56.866599999999998</v>
      </c>
      <c r="H140" s="108">
        <v>12.29</v>
      </c>
      <c r="I140" s="109" t="s">
        <v>45</v>
      </c>
      <c r="J140" s="71">
        <f t="shared" si="11"/>
        <v>12.29</v>
      </c>
      <c r="K140" s="72">
        <v>4378</v>
      </c>
      <c r="L140" s="74" t="s">
        <v>43</v>
      </c>
      <c r="M140" s="70">
        <f t="shared" si="5"/>
        <v>0.43780000000000002</v>
      </c>
      <c r="N140" s="72">
        <v>5024</v>
      </c>
      <c r="O140" s="74" t="s">
        <v>43</v>
      </c>
      <c r="P140" s="70">
        <f t="shared" si="6"/>
        <v>0.50239999999999996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59.11</v>
      </c>
      <c r="F141" s="111">
        <v>0.71150000000000002</v>
      </c>
      <c r="G141" s="107">
        <f t="shared" si="8"/>
        <v>59.8215</v>
      </c>
      <c r="H141" s="72">
        <v>12.9</v>
      </c>
      <c r="I141" s="74" t="s">
        <v>45</v>
      </c>
      <c r="J141" s="71">
        <f t="shared" si="11"/>
        <v>12.9</v>
      </c>
      <c r="K141" s="72">
        <v>4483</v>
      </c>
      <c r="L141" s="74" t="s">
        <v>43</v>
      </c>
      <c r="M141" s="70">
        <f t="shared" si="5"/>
        <v>0.44829999999999998</v>
      </c>
      <c r="N141" s="72">
        <v>5101</v>
      </c>
      <c r="O141" s="74" t="s">
        <v>43</v>
      </c>
      <c r="P141" s="70">
        <f t="shared" si="6"/>
        <v>0.5101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61.8</v>
      </c>
      <c r="F142" s="111">
        <v>0.66449999999999998</v>
      </c>
      <c r="G142" s="107">
        <f t="shared" si="8"/>
        <v>62.464499999999994</v>
      </c>
      <c r="H142" s="72">
        <v>13.49</v>
      </c>
      <c r="I142" s="74" t="s">
        <v>45</v>
      </c>
      <c r="J142" s="71">
        <f t="shared" si="11"/>
        <v>13.49</v>
      </c>
      <c r="K142" s="72">
        <v>4576</v>
      </c>
      <c r="L142" s="74" t="s">
        <v>43</v>
      </c>
      <c r="M142" s="70">
        <f t="shared" si="5"/>
        <v>0.45759999999999995</v>
      </c>
      <c r="N142" s="72">
        <v>5168</v>
      </c>
      <c r="O142" s="74" t="s">
        <v>43</v>
      </c>
      <c r="P142" s="70">
        <f t="shared" si="6"/>
        <v>0.51680000000000004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64.209999999999994</v>
      </c>
      <c r="F143" s="111">
        <v>0.62370000000000003</v>
      </c>
      <c r="G143" s="107">
        <f t="shared" si="8"/>
        <v>64.833699999999993</v>
      </c>
      <c r="H143" s="72">
        <v>14.05</v>
      </c>
      <c r="I143" s="74" t="s">
        <v>45</v>
      </c>
      <c r="J143" s="71">
        <f t="shared" si="11"/>
        <v>14.05</v>
      </c>
      <c r="K143" s="72">
        <v>4660</v>
      </c>
      <c r="L143" s="74" t="s">
        <v>43</v>
      </c>
      <c r="M143" s="70">
        <f t="shared" si="5"/>
        <v>0.46600000000000003</v>
      </c>
      <c r="N143" s="72">
        <v>5228</v>
      </c>
      <c r="O143" s="74" t="s">
        <v>43</v>
      </c>
      <c r="P143" s="70">
        <f t="shared" si="6"/>
        <v>0.52279999999999993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66.37</v>
      </c>
      <c r="F144" s="111">
        <v>0.58809999999999996</v>
      </c>
      <c r="G144" s="107">
        <f t="shared" si="8"/>
        <v>66.958100000000002</v>
      </c>
      <c r="H144" s="72">
        <v>14.59</v>
      </c>
      <c r="I144" s="74" t="s">
        <v>45</v>
      </c>
      <c r="J144" s="71">
        <f t="shared" si="11"/>
        <v>14.59</v>
      </c>
      <c r="K144" s="72">
        <v>4736</v>
      </c>
      <c r="L144" s="74" t="s">
        <v>43</v>
      </c>
      <c r="M144" s="70">
        <f t="shared" si="5"/>
        <v>0.47359999999999997</v>
      </c>
      <c r="N144" s="72">
        <v>5282</v>
      </c>
      <c r="O144" s="74" t="s">
        <v>43</v>
      </c>
      <c r="P144" s="70">
        <f t="shared" si="6"/>
        <v>0.5282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70.03</v>
      </c>
      <c r="F145" s="111">
        <v>0.52869999999999995</v>
      </c>
      <c r="G145" s="107">
        <f t="shared" si="8"/>
        <v>70.558700000000002</v>
      </c>
      <c r="H145" s="72">
        <v>15.63</v>
      </c>
      <c r="I145" s="74" t="s">
        <v>45</v>
      </c>
      <c r="J145" s="71">
        <f t="shared" si="11"/>
        <v>15.63</v>
      </c>
      <c r="K145" s="72">
        <v>4981</v>
      </c>
      <c r="L145" s="74" t="s">
        <v>43</v>
      </c>
      <c r="M145" s="70">
        <f t="shared" si="5"/>
        <v>0.49809999999999999</v>
      </c>
      <c r="N145" s="72">
        <v>5377</v>
      </c>
      <c r="O145" s="74" t="s">
        <v>43</v>
      </c>
      <c r="P145" s="70">
        <f t="shared" si="6"/>
        <v>0.53769999999999996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72.97</v>
      </c>
      <c r="F146" s="111">
        <v>0.48099999999999998</v>
      </c>
      <c r="G146" s="107">
        <f t="shared" si="8"/>
        <v>73.450999999999993</v>
      </c>
      <c r="H146" s="72">
        <v>16.62</v>
      </c>
      <c r="I146" s="74" t="s">
        <v>45</v>
      </c>
      <c r="J146" s="71">
        <f t="shared" si="11"/>
        <v>16.62</v>
      </c>
      <c r="K146" s="72">
        <v>5194</v>
      </c>
      <c r="L146" s="74" t="s">
        <v>43</v>
      </c>
      <c r="M146" s="70">
        <f t="shared" si="5"/>
        <v>0.51939999999999997</v>
      </c>
      <c r="N146" s="72">
        <v>5458</v>
      </c>
      <c r="O146" s="74" t="s">
        <v>43</v>
      </c>
      <c r="P146" s="70">
        <f t="shared" si="6"/>
        <v>0.54580000000000006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75.34</v>
      </c>
      <c r="F147" s="111">
        <v>0.44180000000000003</v>
      </c>
      <c r="G147" s="107">
        <f t="shared" si="8"/>
        <v>75.781800000000004</v>
      </c>
      <c r="H147" s="72">
        <v>17.579999999999998</v>
      </c>
      <c r="I147" s="74" t="s">
        <v>45</v>
      </c>
      <c r="J147" s="71">
        <f t="shared" si="11"/>
        <v>17.579999999999998</v>
      </c>
      <c r="K147" s="72">
        <v>5383</v>
      </c>
      <c r="L147" s="74" t="s">
        <v>43</v>
      </c>
      <c r="M147" s="70">
        <f t="shared" si="5"/>
        <v>0.5383</v>
      </c>
      <c r="N147" s="72">
        <v>5529</v>
      </c>
      <c r="O147" s="74" t="s">
        <v>43</v>
      </c>
      <c r="P147" s="70">
        <f t="shared" si="6"/>
        <v>0.55289999999999995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77.260000000000005</v>
      </c>
      <c r="F148" s="111">
        <v>0.40889999999999999</v>
      </c>
      <c r="G148" s="107">
        <f t="shared" si="8"/>
        <v>77.668900000000008</v>
      </c>
      <c r="H148" s="72">
        <v>18.52</v>
      </c>
      <c r="I148" s="74" t="s">
        <v>45</v>
      </c>
      <c r="J148" s="71">
        <f t="shared" si="11"/>
        <v>18.52</v>
      </c>
      <c r="K148" s="72">
        <v>5555</v>
      </c>
      <c r="L148" s="74" t="s">
        <v>43</v>
      </c>
      <c r="M148" s="70">
        <f t="shared" ref="M148:M162" si="12">K148/1000/10</f>
        <v>0.55549999999999999</v>
      </c>
      <c r="N148" s="72">
        <v>5592</v>
      </c>
      <c r="O148" s="74" t="s">
        <v>43</v>
      </c>
      <c r="P148" s="70">
        <f t="shared" ref="P148:P182" si="13">N148/1000/10</f>
        <v>0.55919999999999992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78.849999999999994</v>
      </c>
      <c r="F149" s="111">
        <v>0.38100000000000001</v>
      </c>
      <c r="G149" s="107">
        <f t="shared" ref="G149:G212" si="14">E149+F149</f>
        <v>79.230999999999995</v>
      </c>
      <c r="H149" s="72">
        <v>19.43</v>
      </c>
      <c r="I149" s="74" t="s">
        <v>45</v>
      </c>
      <c r="J149" s="71">
        <f t="shared" si="11"/>
        <v>19.43</v>
      </c>
      <c r="K149" s="72">
        <v>5714</v>
      </c>
      <c r="L149" s="74" t="s">
        <v>43</v>
      </c>
      <c r="M149" s="70">
        <f t="shared" si="12"/>
        <v>0.57140000000000002</v>
      </c>
      <c r="N149" s="72">
        <v>5650</v>
      </c>
      <c r="O149" s="74" t="s">
        <v>43</v>
      </c>
      <c r="P149" s="70">
        <f t="shared" si="13"/>
        <v>0.56500000000000006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80.16</v>
      </c>
      <c r="F150" s="111">
        <v>0.3569</v>
      </c>
      <c r="G150" s="107">
        <f t="shared" si="14"/>
        <v>80.516899999999993</v>
      </c>
      <c r="H150" s="72">
        <v>20.32</v>
      </c>
      <c r="I150" s="74" t="s">
        <v>45</v>
      </c>
      <c r="J150" s="71">
        <f t="shared" si="11"/>
        <v>20.32</v>
      </c>
      <c r="K150" s="72">
        <v>5863</v>
      </c>
      <c r="L150" s="74" t="s">
        <v>43</v>
      </c>
      <c r="M150" s="70">
        <f t="shared" si="12"/>
        <v>0.58630000000000004</v>
      </c>
      <c r="N150" s="72">
        <v>5703</v>
      </c>
      <c r="O150" s="74" t="s">
        <v>43</v>
      </c>
      <c r="P150" s="70">
        <f t="shared" si="13"/>
        <v>0.57030000000000003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81.260000000000005</v>
      </c>
      <c r="F151" s="111">
        <v>0.33579999999999999</v>
      </c>
      <c r="G151" s="107">
        <f t="shared" si="14"/>
        <v>81.595800000000011</v>
      </c>
      <c r="H151" s="72">
        <v>21.21</v>
      </c>
      <c r="I151" s="74" t="s">
        <v>45</v>
      </c>
      <c r="J151" s="71">
        <f t="shared" si="11"/>
        <v>21.21</v>
      </c>
      <c r="K151" s="72">
        <v>6004</v>
      </c>
      <c r="L151" s="74" t="s">
        <v>43</v>
      </c>
      <c r="M151" s="70">
        <f t="shared" si="12"/>
        <v>0.60039999999999993</v>
      </c>
      <c r="N151" s="72">
        <v>5751</v>
      </c>
      <c r="O151" s="74" t="s">
        <v>43</v>
      </c>
      <c r="P151" s="70">
        <f t="shared" si="13"/>
        <v>0.57510000000000006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82.19</v>
      </c>
      <c r="F152" s="111">
        <v>0.31730000000000003</v>
      </c>
      <c r="G152" s="107">
        <f t="shared" si="14"/>
        <v>82.507300000000001</v>
      </c>
      <c r="H152" s="72">
        <v>22.08</v>
      </c>
      <c r="I152" s="74" t="s">
        <v>45</v>
      </c>
      <c r="J152" s="71">
        <f t="shared" si="11"/>
        <v>22.08</v>
      </c>
      <c r="K152" s="72">
        <v>6137</v>
      </c>
      <c r="L152" s="74" t="s">
        <v>43</v>
      </c>
      <c r="M152" s="70">
        <f t="shared" si="12"/>
        <v>0.61369999999999991</v>
      </c>
      <c r="N152" s="72">
        <v>5797</v>
      </c>
      <c r="O152" s="74" t="s">
        <v>43</v>
      </c>
      <c r="P152" s="70">
        <f t="shared" si="13"/>
        <v>0.57969999999999999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82.98</v>
      </c>
      <c r="F153" s="111">
        <v>0.3009</v>
      </c>
      <c r="G153" s="107">
        <f t="shared" si="14"/>
        <v>83.280900000000003</v>
      </c>
      <c r="H153" s="72">
        <v>22.94</v>
      </c>
      <c r="I153" s="74" t="s">
        <v>45</v>
      </c>
      <c r="J153" s="71">
        <f t="shared" si="11"/>
        <v>22.94</v>
      </c>
      <c r="K153" s="72">
        <v>6265</v>
      </c>
      <c r="L153" s="74" t="s">
        <v>43</v>
      </c>
      <c r="M153" s="70">
        <f t="shared" si="12"/>
        <v>0.62649999999999995</v>
      </c>
      <c r="N153" s="72">
        <v>5840</v>
      </c>
      <c r="O153" s="74" t="s">
        <v>43</v>
      </c>
      <c r="P153" s="70">
        <f t="shared" si="13"/>
        <v>0.58399999999999996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83.64</v>
      </c>
      <c r="F154" s="111">
        <v>0.28620000000000001</v>
      </c>
      <c r="G154" s="107">
        <f t="shared" si="14"/>
        <v>83.926199999999994</v>
      </c>
      <c r="H154" s="72">
        <v>23.8</v>
      </c>
      <c r="I154" s="74" t="s">
        <v>45</v>
      </c>
      <c r="J154" s="71">
        <f t="shared" si="11"/>
        <v>23.8</v>
      </c>
      <c r="K154" s="72">
        <v>6388</v>
      </c>
      <c r="L154" s="74" t="s">
        <v>43</v>
      </c>
      <c r="M154" s="70">
        <f t="shared" si="12"/>
        <v>0.63880000000000003</v>
      </c>
      <c r="N154" s="72">
        <v>5881</v>
      </c>
      <c r="O154" s="74" t="s">
        <v>43</v>
      </c>
      <c r="P154" s="70">
        <f t="shared" si="13"/>
        <v>0.58810000000000007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84.21</v>
      </c>
      <c r="F155" s="111">
        <v>0.27300000000000002</v>
      </c>
      <c r="G155" s="107">
        <f t="shared" si="14"/>
        <v>84.48299999999999</v>
      </c>
      <c r="H155" s="72">
        <v>24.65</v>
      </c>
      <c r="I155" s="74" t="s">
        <v>45</v>
      </c>
      <c r="J155" s="71">
        <f t="shared" si="11"/>
        <v>24.65</v>
      </c>
      <c r="K155" s="72">
        <v>6507</v>
      </c>
      <c r="L155" s="74" t="s">
        <v>43</v>
      </c>
      <c r="M155" s="70">
        <f t="shared" si="12"/>
        <v>0.65069999999999995</v>
      </c>
      <c r="N155" s="72">
        <v>5920</v>
      </c>
      <c r="O155" s="74" t="s">
        <v>43</v>
      </c>
      <c r="P155" s="70">
        <f t="shared" si="13"/>
        <v>0.59199999999999997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85.11</v>
      </c>
      <c r="F156" s="111">
        <v>0.25009999999999999</v>
      </c>
      <c r="G156" s="107">
        <f t="shared" si="14"/>
        <v>85.360100000000003</v>
      </c>
      <c r="H156" s="72">
        <v>26.33</v>
      </c>
      <c r="I156" s="74" t="s">
        <v>45</v>
      </c>
      <c r="J156" s="71">
        <f t="shared" si="11"/>
        <v>26.33</v>
      </c>
      <c r="K156" s="72">
        <v>6941</v>
      </c>
      <c r="L156" s="74" t="s">
        <v>43</v>
      </c>
      <c r="M156" s="70">
        <f t="shared" si="12"/>
        <v>0.69409999999999994</v>
      </c>
      <c r="N156" s="72">
        <v>5993</v>
      </c>
      <c r="O156" s="74" t="s">
        <v>43</v>
      </c>
      <c r="P156" s="70">
        <f t="shared" si="13"/>
        <v>0.59930000000000005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85.89</v>
      </c>
      <c r="F157" s="111">
        <v>0.22670000000000001</v>
      </c>
      <c r="G157" s="107">
        <f t="shared" si="14"/>
        <v>86.116699999999994</v>
      </c>
      <c r="H157" s="72">
        <v>28.42</v>
      </c>
      <c r="I157" s="74" t="s">
        <v>45</v>
      </c>
      <c r="J157" s="71">
        <f t="shared" si="11"/>
        <v>28.42</v>
      </c>
      <c r="K157" s="72">
        <v>7555</v>
      </c>
      <c r="L157" s="74" t="s">
        <v>43</v>
      </c>
      <c r="M157" s="70">
        <f t="shared" si="12"/>
        <v>0.75549999999999995</v>
      </c>
      <c r="N157" s="72">
        <v>6076</v>
      </c>
      <c r="O157" s="74" t="s">
        <v>43</v>
      </c>
      <c r="P157" s="70">
        <f t="shared" si="13"/>
        <v>0.60759999999999992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86.4</v>
      </c>
      <c r="F158" s="111">
        <v>0.20760000000000001</v>
      </c>
      <c r="G158" s="107">
        <f t="shared" si="14"/>
        <v>86.607600000000005</v>
      </c>
      <c r="H158" s="72">
        <v>30.49</v>
      </c>
      <c r="I158" s="74" t="s">
        <v>45</v>
      </c>
      <c r="J158" s="71">
        <f t="shared" si="11"/>
        <v>30.49</v>
      </c>
      <c r="K158" s="72">
        <v>8114</v>
      </c>
      <c r="L158" s="74" t="s">
        <v>43</v>
      </c>
      <c r="M158" s="70">
        <f t="shared" si="12"/>
        <v>0.81140000000000012</v>
      </c>
      <c r="N158" s="72">
        <v>6154</v>
      </c>
      <c r="O158" s="74" t="s">
        <v>43</v>
      </c>
      <c r="P158" s="70">
        <f t="shared" si="13"/>
        <v>0.61539999999999995</v>
      </c>
    </row>
    <row r="159" spans="2:16">
      <c r="B159" s="108">
        <v>275</v>
      </c>
      <c r="C159" s="74" t="s">
        <v>44</v>
      </c>
      <c r="D159" s="70">
        <f t="shared" ref="D159:D172" si="15">B159/$C$5</f>
        <v>2.1317829457364339</v>
      </c>
      <c r="E159" s="110">
        <v>87.53</v>
      </c>
      <c r="F159" s="111">
        <v>0.19170000000000001</v>
      </c>
      <c r="G159" s="107">
        <f t="shared" si="14"/>
        <v>87.721699999999998</v>
      </c>
      <c r="H159" s="72">
        <v>32.54</v>
      </c>
      <c r="I159" s="74" t="s">
        <v>45</v>
      </c>
      <c r="J159" s="71">
        <f t="shared" si="11"/>
        <v>32.54</v>
      </c>
      <c r="K159" s="72">
        <v>8627</v>
      </c>
      <c r="L159" s="74" t="s">
        <v>43</v>
      </c>
      <c r="M159" s="70">
        <f t="shared" si="12"/>
        <v>0.86270000000000002</v>
      </c>
      <c r="N159" s="72">
        <v>6226</v>
      </c>
      <c r="O159" s="74" t="s">
        <v>43</v>
      </c>
      <c r="P159" s="70">
        <f t="shared" si="13"/>
        <v>0.62260000000000004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88.22</v>
      </c>
      <c r="F160" s="111">
        <v>0.17810000000000001</v>
      </c>
      <c r="G160" s="107">
        <f t="shared" si="14"/>
        <v>88.398099999999999</v>
      </c>
      <c r="H160" s="72">
        <v>34.57</v>
      </c>
      <c r="I160" s="74" t="s">
        <v>45</v>
      </c>
      <c r="J160" s="71">
        <f t="shared" si="11"/>
        <v>34.57</v>
      </c>
      <c r="K160" s="72">
        <v>9101</v>
      </c>
      <c r="L160" s="74" t="s">
        <v>43</v>
      </c>
      <c r="M160" s="70">
        <f t="shared" si="12"/>
        <v>0.91010000000000013</v>
      </c>
      <c r="N160" s="72">
        <v>6294</v>
      </c>
      <c r="O160" s="74" t="s">
        <v>43</v>
      </c>
      <c r="P160" s="70">
        <f t="shared" si="13"/>
        <v>0.62939999999999996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88.27</v>
      </c>
      <c r="F161" s="111">
        <v>0.16650000000000001</v>
      </c>
      <c r="G161" s="107">
        <f t="shared" si="14"/>
        <v>88.436499999999995</v>
      </c>
      <c r="H161" s="72">
        <v>36.6</v>
      </c>
      <c r="I161" s="74" t="s">
        <v>45</v>
      </c>
      <c r="J161" s="71">
        <f t="shared" si="11"/>
        <v>36.6</v>
      </c>
      <c r="K161" s="72">
        <v>9548</v>
      </c>
      <c r="L161" s="74" t="s">
        <v>43</v>
      </c>
      <c r="M161" s="70">
        <f t="shared" si="12"/>
        <v>0.95479999999999998</v>
      </c>
      <c r="N161" s="72">
        <v>6358</v>
      </c>
      <c r="O161" s="74" t="s">
        <v>43</v>
      </c>
      <c r="P161" s="70">
        <f t="shared" si="13"/>
        <v>0.63579999999999992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88.24</v>
      </c>
      <c r="F162" s="111">
        <v>0.15640000000000001</v>
      </c>
      <c r="G162" s="107">
        <f t="shared" si="14"/>
        <v>88.3964</v>
      </c>
      <c r="H162" s="72">
        <v>38.619999999999997</v>
      </c>
      <c r="I162" s="74" t="s">
        <v>45</v>
      </c>
      <c r="J162" s="71">
        <f t="shared" si="11"/>
        <v>38.619999999999997</v>
      </c>
      <c r="K162" s="72">
        <v>9974</v>
      </c>
      <c r="L162" s="74" t="s">
        <v>43</v>
      </c>
      <c r="M162" s="70">
        <f t="shared" si="12"/>
        <v>0.99740000000000006</v>
      </c>
      <c r="N162" s="72">
        <v>6420</v>
      </c>
      <c r="O162" s="74" t="s">
        <v>43</v>
      </c>
      <c r="P162" s="70">
        <f t="shared" si="13"/>
        <v>0.64200000000000002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88.14</v>
      </c>
      <c r="F163" s="111">
        <v>0.14749999999999999</v>
      </c>
      <c r="G163" s="107">
        <f t="shared" si="14"/>
        <v>88.287499999999994</v>
      </c>
      <c r="H163" s="72">
        <v>40.65</v>
      </c>
      <c r="I163" s="74" t="s">
        <v>45</v>
      </c>
      <c r="J163" s="71">
        <f t="shared" si="11"/>
        <v>40.65</v>
      </c>
      <c r="K163" s="72">
        <v>1.04</v>
      </c>
      <c r="L163" s="73" t="s">
        <v>45</v>
      </c>
      <c r="M163" s="71">
        <f t="shared" ref="M163:M217" si="16">K163</f>
        <v>1.04</v>
      </c>
      <c r="N163" s="72">
        <v>6479</v>
      </c>
      <c r="O163" s="74" t="s">
        <v>43</v>
      </c>
      <c r="P163" s="70">
        <f t="shared" si="13"/>
        <v>0.64790000000000003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88</v>
      </c>
      <c r="F164" s="111">
        <v>0.13969999999999999</v>
      </c>
      <c r="G164" s="107">
        <f t="shared" si="14"/>
        <v>88.139700000000005</v>
      </c>
      <c r="H164" s="72">
        <v>42.68</v>
      </c>
      <c r="I164" s="74" t="s">
        <v>45</v>
      </c>
      <c r="J164" s="71">
        <f t="shared" si="11"/>
        <v>42.68</v>
      </c>
      <c r="K164" s="72">
        <v>1.08</v>
      </c>
      <c r="L164" s="74" t="s">
        <v>45</v>
      </c>
      <c r="M164" s="71">
        <f t="shared" si="16"/>
        <v>1.08</v>
      </c>
      <c r="N164" s="72">
        <v>6537</v>
      </c>
      <c r="O164" s="74" t="s">
        <v>43</v>
      </c>
      <c r="P164" s="70">
        <f t="shared" si="13"/>
        <v>0.65369999999999995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87.58</v>
      </c>
      <c r="F165" s="111">
        <v>0.1263</v>
      </c>
      <c r="G165" s="107">
        <f t="shared" si="14"/>
        <v>87.706299999999999</v>
      </c>
      <c r="H165" s="72">
        <v>46.75</v>
      </c>
      <c r="I165" s="74" t="s">
        <v>45</v>
      </c>
      <c r="J165" s="71">
        <f t="shared" si="11"/>
        <v>46.75</v>
      </c>
      <c r="K165" s="72">
        <v>1.22</v>
      </c>
      <c r="L165" s="74" t="s">
        <v>45</v>
      </c>
      <c r="M165" s="71">
        <f t="shared" si="16"/>
        <v>1.22</v>
      </c>
      <c r="N165" s="72">
        <v>6649</v>
      </c>
      <c r="O165" s="74" t="s">
        <v>43</v>
      </c>
      <c r="P165" s="70">
        <f t="shared" si="13"/>
        <v>0.66490000000000005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87.03</v>
      </c>
      <c r="F166" s="111">
        <v>0.11550000000000001</v>
      </c>
      <c r="G166" s="107">
        <f t="shared" si="14"/>
        <v>87.145499999999998</v>
      </c>
      <c r="H166" s="72">
        <v>50.84</v>
      </c>
      <c r="I166" s="74" t="s">
        <v>45</v>
      </c>
      <c r="J166" s="71">
        <f t="shared" si="11"/>
        <v>50.84</v>
      </c>
      <c r="K166" s="72">
        <v>1.35</v>
      </c>
      <c r="L166" s="74" t="s">
        <v>45</v>
      </c>
      <c r="M166" s="71">
        <f t="shared" si="16"/>
        <v>1.35</v>
      </c>
      <c r="N166" s="72">
        <v>6755</v>
      </c>
      <c r="O166" s="74" t="s">
        <v>43</v>
      </c>
      <c r="P166" s="70">
        <f t="shared" si="13"/>
        <v>0.67549999999999999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86.36</v>
      </c>
      <c r="F167" s="111">
        <v>0.10639999999999999</v>
      </c>
      <c r="G167" s="107">
        <f t="shared" si="14"/>
        <v>86.466399999999993</v>
      </c>
      <c r="H167" s="72">
        <v>54.96</v>
      </c>
      <c r="I167" s="74" t="s">
        <v>45</v>
      </c>
      <c r="J167" s="71">
        <f t="shared" ref="J167:J194" si="17">H167</f>
        <v>54.96</v>
      </c>
      <c r="K167" s="72">
        <v>1.48</v>
      </c>
      <c r="L167" s="74" t="s">
        <v>45</v>
      </c>
      <c r="M167" s="71">
        <f t="shared" si="16"/>
        <v>1.48</v>
      </c>
      <c r="N167" s="72">
        <v>6859</v>
      </c>
      <c r="O167" s="74" t="s">
        <v>43</v>
      </c>
      <c r="P167" s="70">
        <f t="shared" si="13"/>
        <v>0.68589999999999995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85.61</v>
      </c>
      <c r="F168" s="111">
        <v>9.8780000000000007E-2</v>
      </c>
      <c r="G168" s="107">
        <f t="shared" si="14"/>
        <v>85.708780000000004</v>
      </c>
      <c r="H168" s="72">
        <v>59.12</v>
      </c>
      <c r="I168" s="74" t="s">
        <v>45</v>
      </c>
      <c r="J168" s="71">
        <f t="shared" si="17"/>
        <v>59.12</v>
      </c>
      <c r="K168" s="72">
        <v>1.59</v>
      </c>
      <c r="L168" s="74" t="s">
        <v>45</v>
      </c>
      <c r="M168" s="71">
        <f t="shared" si="16"/>
        <v>1.59</v>
      </c>
      <c r="N168" s="72">
        <v>6959</v>
      </c>
      <c r="O168" s="74" t="s">
        <v>43</v>
      </c>
      <c r="P168" s="70">
        <f t="shared" si="13"/>
        <v>0.69589999999999996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84.79</v>
      </c>
      <c r="F169" s="111">
        <v>9.2219999999999996E-2</v>
      </c>
      <c r="G169" s="107">
        <f t="shared" si="14"/>
        <v>84.882220000000004</v>
      </c>
      <c r="H169" s="72">
        <v>63.32</v>
      </c>
      <c r="I169" s="74" t="s">
        <v>45</v>
      </c>
      <c r="J169" s="71">
        <f t="shared" si="17"/>
        <v>63.32</v>
      </c>
      <c r="K169" s="72">
        <v>1.7</v>
      </c>
      <c r="L169" s="74" t="s">
        <v>45</v>
      </c>
      <c r="M169" s="71">
        <f t="shared" si="16"/>
        <v>1.7</v>
      </c>
      <c r="N169" s="72">
        <v>7058</v>
      </c>
      <c r="O169" s="74" t="s">
        <v>43</v>
      </c>
      <c r="P169" s="70">
        <f t="shared" si="13"/>
        <v>0.70579999999999998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83.93</v>
      </c>
      <c r="F170" s="111">
        <v>8.652E-2</v>
      </c>
      <c r="G170" s="107">
        <f t="shared" si="14"/>
        <v>84.01652</v>
      </c>
      <c r="H170" s="72">
        <v>67.56</v>
      </c>
      <c r="I170" s="74" t="s">
        <v>45</v>
      </c>
      <c r="J170" s="71">
        <f t="shared" si="17"/>
        <v>67.56</v>
      </c>
      <c r="K170" s="72">
        <v>1.8</v>
      </c>
      <c r="L170" s="74" t="s">
        <v>45</v>
      </c>
      <c r="M170" s="71">
        <f t="shared" si="16"/>
        <v>1.8</v>
      </c>
      <c r="N170" s="72">
        <v>7156</v>
      </c>
      <c r="O170" s="74" t="s">
        <v>43</v>
      </c>
      <c r="P170" s="70">
        <f t="shared" si="13"/>
        <v>0.71560000000000001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82.08</v>
      </c>
      <c r="F171" s="111">
        <v>7.7109999999999998E-2</v>
      </c>
      <c r="G171" s="107">
        <f t="shared" si="14"/>
        <v>82.157110000000003</v>
      </c>
      <c r="H171" s="72">
        <v>76.17</v>
      </c>
      <c r="I171" s="74" t="s">
        <v>45</v>
      </c>
      <c r="J171" s="71">
        <f t="shared" si="17"/>
        <v>76.17</v>
      </c>
      <c r="K171" s="72">
        <v>2.17</v>
      </c>
      <c r="L171" s="74" t="s">
        <v>45</v>
      </c>
      <c r="M171" s="71">
        <f t="shared" si="16"/>
        <v>2.17</v>
      </c>
      <c r="N171" s="72">
        <v>7349</v>
      </c>
      <c r="O171" s="74" t="s">
        <v>43</v>
      </c>
      <c r="P171" s="70">
        <f t="shared" si="13"/>
        <v>0.7349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80.16</v>
      </c>
      <c r="F172" s="111">
        <v>6.9639999999999994E-2</v>
      </c>
      <c r="G172" s="107">
        <f t="shared" si="14"/>
        <v>80.229640000000003</v>
      </c>
      <c r="H172" s="72">
        <v>84.99</v>
      </c>
      <c r="I172" s="74" t="s">
        <v>45</v>
      </c>
      <c r="J172" s="71">
        <f t="shared" si="17"/>
        <v>84.99</v>
      </c>
      <c r="K172" s="72">
        <v>2.5099999999999998</v>
      </c>
      <c r="L172" s="74" t="s">
        <v>45</v>
      </c>
      <c r="M172" s="71">
        <f t="shared" si="16"/>
        <v>2.5099999999999998</v>
      </c>
      <c r="N172" s="72">
        <v>7540</v>
      </c>
      <c r="O172" s="74" t="s">
        <v>43</v>
      </c>
      <c r="P172" s="70">
        <f t="shared" si="13"/>
        <v>0.754</v>
      </c>
    </row>
    <row r="173" spans="2:16">
      <c r="B173" s="108">
        <v>1</v>
      </c>
      <c r="C173" s="73" t="s">
        <v>46</v>
      </c>
      <c r="D173" s="70">
        <f t="shared" ref="D173:D228" si="18">B173*1000/$C$5</f>
        <v>7.7519379844961236</v>
      </c>
      <c r="E173" s="110">
        <v>78.2</v>
      </c>
      <c r="F173" s="111">
        <v>6.3560000000000005E-2</v>
      </c>
      <c r="G173" s="107">
        <f t="shared" si="14"/>
        <v>78.263559999999998</v>
      </c>
      <c r="H173" s="72">
        <v>94.03</v>
      </c>
      <c r="I173" s="74" t="s">
        <v>45</v>
      </c>
      <c r="J173" s="71">
        <f t="shared" si="17"/>
        <v>94.03</v>
      </c>
      <c r="K173" s="72">
        <v>2.82</v>
      </c>
      <c r="L173" s="74" t="s">
        <v>45</v>
      </c>
      <c r="M173" s="71">
        <f t="shared" si="16"/>
        <v>2.82</v>
      </c>
      <c r="N173" s="72">
        <v>7731</v>
      </c>
      <c r="O173" s="74" t="s">
        <v>43</v>
      </c>
      <c r="P173" s="70">
        <f t="shared" si="13"/>
        <v>0.77310000000000001</v>
      </c>
    </row>
    <row r="174" spans="2:16">
      <c r="B174" s="108">
        <v>1.1000000000000001</v>
      </c>
      <c r="C174" s="74" t="s">
        <v>46</v>
      </c>
      <c r="D174" s="70">
        <f t="shared" si="18"/>
        <v>8.5271317829457356</v>
      </c>
      <c r="E174" s="110">
        <v>76.239999999999995</v>
      </c>
      <c r="F174" s="111">
        <v>5.8500000000000003E-2</v>
      </c>
      <c r="G174" s="107">
        <f t="shared" si="14"/>
        <v>76.29849999999999</v>
      </c>
      <c r="H174" s="72">
        <v>103.29</v>
      </c>
      <c r="I174" s="74" t="s">
        <v>45</v>
      </c>
      <c r="J174" s="71">
        <f t="shared" si="17"/>
        <v>103.29</v>
      </c>
      <c r="K174" s="72">
        <v>3.11</v>
      </c>
      <c r="L174" s="74" t="s">
        <v>45</v>
      </c>
      <c r="M174" s="71">
        <f t="shared" si="16"/>
        <v>3.11</v>
      </c>
      <c r="N174" s="72">
        <v>7925</v>
      </c>
      <c r="O174" s="74" t="s">
        <v>43</v>
      </c>
      <c r="P174" s="70">
        <f t="shared" si="13"/>
        <v>0.79249999999999998</v>
      </c>
    </row>
    <row r="175" spans="2:16">
      <c r="B175" s="108">
        <v>1.2</v>
      </c>
      <c r="C175" s="74" t="s">
        <v>46</v>
      </c>
      <c r="D175" s="70">
        <f t="shared" si="18"/>
        <v>9.3023255813953494</v>
      </c>
      <c r="E175" s="110">
        <v>74.3</v>
      </c>
      <c r="F175" s="111">
        <v>5.4239999999999997E-2</v>
      </c>
      <c r="G175" s="107">
        <f t="shared" si="14"/>
        <v>74.35423999999999</v>
      </c>
      <c r="H175" s="72">
        <v>112.8</v>
      </c>
      <c r="I175" s="74" t="s">
        <v>45</v>
      </c>
      <c r="J175" s="71">
        <f t="shared" si="17"/>
        <v>112.8</v>
      </c>
      <c r="K175" s="72">
        <v>3.39</v>
      </c>
      <c r="L175" s="74" t="s">
        <v>45</v>
      </c>
      <c r="M175" s="71">
        <f t="shared" si="16"/>
        <v>3.39</v>
      </c>
      <c r="N175" s="72">
        <v>8120</v>
      </c>
      <c r="O175" s="74" t="s">
        <v>43</v>
      </c>
      <c r="P175" s="70">
        <f t="shared" si="13"/>
        <v>0.81199999999999994</v>
      </c>
    </row>
    <row r="176" spans="2:16">
      <c r="B176" s="108">
        <v>1.3</v>
      </c>
      <c r="C176" s="74" t="s">
        <v>46</v>
      </c>
      <c r="D176" s="70">
        <f t="shared" si="18"/>
        <v>10.077519379844961</v>
      </c>
      <c r="E176" s="110">
        <v>72.41</v>
      </c>
      <c r="F176" s="111">
        <v>5.058E-2</v>
      </c>
      <c r="G176" s="107">
        <f t="shared" si="14"/>
        <v>72.460579999999993</v>
      </c>
      <c r="H176" s="72">
        <v>122.55</v>
      </c>
      <c r="I176" s="74" t="s">
        <v>45</v>
      </c>
      <c r="J176" s="71">
        <f t="shared" si="17"/>
        <v>122.55</v>
      </c>
      <c r="K176" s="72">
        <v>3.66</v>
      </c>
      <c r="L176" s="74" t="s">
        <v>45</v>
      </c>
      <c r="M176" s="71">
        <f t="shared" si="16"/>
        <v>3.66</v>
      </c>
      <c r="N176" s="72">
        <v>8319</v>
      </c>
      <c r="O176" s="74" t="s">
        <v>43</v>
      </c>
      <c r="P176" s="70">
        <f t="shared" si="13"/>
        <v>0.83190000000000008</v>
      </c>
    </row>
    <row r="177" spans="1:16">
      <c r="A177" s="4"/>
      <c r="B177" s="108">
        <v>1.4</v>
      </c>
      <c r="C177" s="74" t="s">
        <v>46</v>
      </c>
      <c r="D177" s="70">
        <f t="shared" si="18"/>
        <v>10.852713178294573</v>
      </c>
      <c r="E177" s="110">
        <v>70.56</v>
      </c>
      <c r="F177" s="111">
        <v>4.7410000000000001E-2</v>
      </c>
      <c r="G177" s="107">
        <f t="shared" si="14"/>
        <v>70.607410000000002</v>
      </c>
      <c r="H177" s="72">
        <v>132.56</v>
      </c>
      <c r="I177" s="74" t="s">
        <v>45</v>
      </c>
      <c r="J177" s="71">
        <f t="shared" si="17"/>
        <v>132.56</v>
      </c>
      <c r="K177" s="72">
        <v>3.92</v>
      </c>
      <c r="L177" s="74" t="s">
        <v>45</v>
      </c>
      <c r="M177" s="71">
        <f t="shared" si="16"/>
        <v>3.92</v>
      </c>
      <c r="N177" s="72">
        <v>8521</v>
      </c>
      <c r="O177" s="74" t="s">
        <v>43</v>
      </c>
      <c r="P177" s="70">
        <f t="shared" si="13"/>
        <v>0.85210000000000008</v>
      </c>
    </row>
    <row r="178" spans="1:16">
      <c r="B178" s="72">
        <v>1.5</v>
      </c>
      <c r="C178" s="74" t="s">
        <v>46</v>
      </c>
      <c r="D178" s="70">
        <f t="shared" si="18"/>
        <v>11.627906976744185</v>
      </c>
      <c r="E178" s="110">
        <v>68.760000000000005</v>
      </c>
      <c r="F178" s="111">
        <v>4.4630000000000003E-2</v>
      </c>
      <c r="G178" s="107">
        <f t="shared" si="14"/>
        <v>68.804630000000003</v>
      </c>
      <c r="H178" s="72">
        <v>142.83000000000001</v>
      </c>
      <c r="I178" s="74" t="s">
        <v>45</v>
      </c>
      <c r="J178" s="71">
        <f t="shared" si="17"/>
        <v>142.83000000000001</v>
      </c>
      <c r="K178" s="72">
        <v>4.18</v>
      </c>
      <c r="L178" s="74" t="s">
        <v>45</v>
      </c>
      <c r="M178" s="71">
        <f t="shared" si="16"/>
        <v>4.18</v>
      </c>
      <c r="N178" s="72">
        <v>8728</v>
      </c>
      <c r="O178" s="74" t="s">
        <v>43</v>
      </c>
      <c r="P178" s="70">
        <f t="shared" si="13"/>
        <v>0.87280000000000002</v>
      </c>
    </row>
    <row r="179" spans="1:16">
      <c r="B179" s="108">
        <v>1.6</v>
      </c>
      <c r="C179" s="109" t="s">
        <v>46</v>
      </c>
      <c r="D179" s="70">
        <f t="shared" si="18"/>
        <v>12.403100775193799</v>
      </c>
      <c r="E179" s="110">
        <v>67.03</v>
      </c>
      <c r="F179" s="111">
        <v>4.2180000000000002E-2</v>
      </c>
      <c r="G179" s="107">
        <f t="shared" si="14"/>
        <v>67.072180000000003</v>
      </c>
      <c r="H179" s="72">
        <v>153.37</v>
      </c>
      <c r="I179" s="74" t="s">
        <v>45</v>
      </c>
      <c r="J179" s="71">
        <f t="shared" si="17"/>
        <v>153.37</v>
      </c>
      <c r="K179" s="72">
        <v>4.4400000000000004</v>
      </c>
      <c r="L179" s="74" t="s">
        <v>45</v>
      </c>
      <c r="M179" s="71">
        <f t="shared" si="16"/>
        <v>4.4400000000000004</v>
      </c>
      <c r="N179" s="72">
        <v>8939</v>
      </c>
      <c r="O179" s="74" t="s">
        <v>43</v>
      </c>
      <c r="P179" s="70">
        <f t="shared" si="13"/>
        <v>0.89390000000000003</v>
      </c>
    </row>
    <row r="180" spans="1:16">
      <c r="B180" s="108">
        <v>1.7</v>
      </c>
      <c r="C180" s="109" t="s">
        <v>46</v>
      </c>
      <c r="D180" s="70">
        <f t="shared" si="18"/>
        <v>13.178294573643411</v>
      </c>
      <c r="E180" s="110">
        <v>65.36</v>
      </c>
      <c r="F180" s="111">
        <v>0.04</v>
      </c>
      <c r="G180" s="107">
        <f t="shared" si="14"/>
        <v>65.400000000000006</v>
      </c>
      <c r="H180" s="72">
        <v>164.18</v>
      </c>
      <c r="I180" s="74" t="s">
        <v>45</v>
      </c>
      <c r="J180" s="71">
        <f t="shared" si="17"/>
        <v>164.18</v>
      </c>
      <c r="K180" s="72">
        <v>4.7</v>
      </c>
      <c r="L180" s="74" t="s">
        <v>45</v>
      </c>
      <c r="M180" s="71">
        <f t="shared" si="16"/>
        <v>4.7</v>
      </c>
      <c r="N180" s="72">
        <v>9155</v>
      </c>
      <c r="O180" s="74" t="s">
        <v>43</v>
      </c>
      <c r="P180" s="70">
        <f t="shared" si="13"/>
        <v>0.91549999999999998</v>
      </c>
    </row>
    <row r="181" spans="1:16">
      <c r="B181" s="108">
        <v>1.8</v>
      </c>
      <c r="C181" s="109" t="s">
        <v>46</v>
      </c>
      <c r="D181" s="70">
        <f t="shared" si="18"/>
        <v>13.953488372093023</v>
      </c>
      <c r="E181" s="110">
        <v>63.75</v>
      </c>
      <c r="F181" s="111">
        <v>3.8039999999999997E-2</v>
      </c>
      <c r="G181" s="107">
        <f t="shared" si="14"/>
        <v>63.788040000000002</v>
      </c>
      <c r="H181" s="72">
        <v>175.27</v>
      </c>
      <c r="I181" s="74" t="s">
        <v>45</v>
      </c>
      <c r="J181" s="71">
        <f t="shared" si="17"/>
        <v>175.27</v>
      </c>
      <c r="K181" s="72">
        <v>4.95</v>
      </c>
      <c r="L181" s="74" t="s">
        <v>45</v>
      </c>
      <c r="M181" s="71">
        <f t="shared" si="16"/>
        <v>4.95</v>
      </c>
      <c r="N181" s="72">
        <v>9377</v>
      </c>
      <c r="O181" s="74" t="s">
        <v>43</v>
      </c>
      <c r="P181" s="70">
        <f t="shared" si="13"/>
        <v>0.93770000000000009</v>
      </c>
    </row>
    <row r="182" spans="1:16">
      <c r="B182" s="108">
        <v>2</v>
      </c>
      <c r="C182" s="109" t="s">
        <v>46</v>
      </c>
      <c r="D182" s="70">
        <f t="shared" si="18"/>
        <v>15.503875968992247</v>
      </c>
      <c r="E182" s="110">
        <v>60.73</v>
      </c>
      <c r="F182" s="111">
        <v>3.4680000000000002E-2</v>
      </c>
      <c r="G182" s="107">
        <f t="shared" si="14"/>
        <v>60.764679999999998</v>
      </c>
      <c r="H182" s="72">
        <v>198.27</v>
      </c>
      <c r="I182" s="74" t="s">
        <v>45</v>
      </c>
      <c r="J182" s="71">
        <f t="shared" si="17"/>
        <v>198.27</v>
      </c>
      <c r="K182" s="72">
        <v>5.93</v>
      </c>
      <c r="L182" s="74" t="s">
        <v>45</v>
      </c>
      <c r="M182" s="71">
        <f t="shared" si="16"/>
        <v>5.93</v>
      </c>
      <c r="N182" s="72">
        <v>9836</v>
      </c>
      <c r="O182" s="74" t="s">
        <v>43</v>
      </c>
      <c r="P182" s="70">
        <f t="shared" si="13"/>
        <v>0.98360000000000003</v>
      </c>
    </row>
    <row r="183" spans="1:16">
      <c r="B183" s="108">
        <v>2.25</v>
      </c>
      <c r="C183" s="109" t="s">
        <v>46</v>
      </c>
      <c r="D183" s="70">
        <f t="shared" si="18"/>
        <v>17.441860465116278</v>
      </c>
      <c r="E183" s="110">
        <v>57.29</v>
      </c>
      <c r="F183" s="111">
        <v>3.1260000000000003E-2</v>
      </c>
      <c r="G183" s="107">
        <f t="shared" si="14"/>
        <v>57.321260000000002</v>
      </c>
      <c r="H183" s="72">
        <v>228.6</v>
      </c>
      <c r="I183" s="74" t="s">
        <v>45</v>
      </c>
      <c r="J183" s="71">
        <f t="shared" si="17"/>
        <v>228.6</v>
      </c>
      <c r="K183" s="72">
        <v>7.32</v>
      </c>
      <c r="L183" s="74" t="s">
        <v>45</v>
      </c>
      <c r="M183" s="71">
        <f t="shared" si="16"/>
        <v>7.32</v>
      </c>
      <c r="N183" s="72">
        <v>1.04</v>
      </c>
      <c r="O183" s="73" t="s">
        <v>45</v>
      </c>
      <c r="P183" s="71">
        <f t="shared" ref="P183:P228" si="19">N183</f>
        <v>1.04</v>
      </c>
    </row>
    <row r="184" spans="1:16">
      <c r="B184" s="108">
        <v>2.5</v>
      </c>
      <c r="C184" s="109" t="s">
        <v>46</v>
      </c>
      <c r="D184" s="70">
        <f t="shared" si="18"/>
        <v>19.379844961240309</v>
      </c>
      <c r="E184" s="110">
        <v>54.2</v>
      </c>
      <c r="F184" s="111">
        <v>2.8490000000000001E-2</v>
      </c>
      <c r="G184" s="107">
        <f t="shared" si="14"/>
        <v>54.228490000000001</v>
      </c>
      <c r="H184" s="72">
        <v>260.72000000000003</v>
      </c>
      <c r="I184" s="74" t="s">
        <v>45</v>
      </c>
      <c r="J184" s="71">
        <f t="shared" si="17"/>
        <v>260.72000000000003</v>
      </c>
      <c r="K184" s="72">
        <v>8.61</v>
      </c>
      <c r="L184" s="74" t="s">
        <v>45</v>
      </c>
      <c r="M184" s="71">
        <f t="shared" si="16"/>
        <v>8.61</v>
      </c>
      <c r="N184" s="72">
        <v>1.1100000000000001</v>
      </c>
      <c r="O184" s="74" t="s">
        <v>45</v>
      </c>
      <c r="P184" s="71">
        <f t="shared" si="19"/>
        <v>1.1100000000000001</v>
      </c>
    </row>
    <row r="185" spans="1:16">
      <c r="B185" s="108">
        <v>2.75</v>
      </c>
      <c r="C185" s="109" t="s">
        <v>46</v>
      </c>
      <c r="D185" s="70">
        <f t="shared" si="18"/>
        <v>21.31782945736434</v>
      </c>
      <c r="E185" s="110">
        <v>51.43</v>
      </c>
      <c r="F185" s="111">
        <v>2.6190000000000001E-2</v>
      </c>
      <c r="G185" s="107">
        <f t="shared" si="14"/>
        <v>51.456189999999999</v>
      </c>
      <c r="H185" s="72">
        <v>294.61</v>
      </c>
      <c r="I185" s="74" t="s">
        <v>45</v>
      </c>
      <c r="J185" s="71">
        <f t="shared" si="17"/>
        <v>294.61</v>
      </c>
      <c r="K185" s="72">
        <v>9.86</v>
      </c>
      <c r="L185" s="74" t="s">
        <v>45</v>
      </c>
      <c r="M185" s="71">
        <f t="shared" si="16"/>
        <v>9.86</v>
      </c>
      <c r="N185" s="72">
        <v>1.18</v>
      </c>
      <c r="O185" s="74" t="s">
        <v>45</v>
      </c>
      <c r="P185" s="71">
        <f t="shared" si="19"/>
        <v>1.18</v>
      </c>
    </row>
    <row r="186" spans="1:16">
      <c r="B186" s="108">
        <v>3</v>
      </c>
      <c r="C186" s="109" t="s">
        <v>46</v>
      </c>
      <c r="D186" s="70">
        <f t="shared" si="18"/>
        <v>23.255813953488371</v>
      </c>
      <c r="E186" s="110">
        <v>48.94</v>
      </c>
      <c r="F186" s="111">
        <v>2.4250000000000001E-2</v>
      </c>
      <c r="G186" s="107">
        <f t="shared" si="14"/>
        <v>48.96425</v>
      </c>
      <c r="H186" s="72">
        <v>330.28</v>
      </c>
      <c r="I186" s="74" t="s">
        <v>45</v>
      </c>
      <c r="J186" s="71">
        <f t="shared" si="17"/>
        <v>330.28</v>
      </c>
      <c r="K186" s="72">
        <v>11.08</v>
      </c>
      <c r="L186" s="74" t="s">
        <v>45</v>
      </c>
      <c r="M186" s="71">
        <f t="shared" si="16"/>
        <v>11.08</v>
      </c>
      <c r="N186" s="72">
        <v>1.25</v>
      </c>
      <c r="O186" s="74" t="s">
        <v>45</v>
      </c>
      <c r="P186" s="71">
        <f t="shared" si="19"/>
        <v>1.25</v>
      </c>
    </row>
    <row r="187" spans="1:16">
      <c r="B187" s="108">
        <v>3.25</v>
      </c>
      <c r="C187" s="109" t="s">
        <v>46</v>
      </c>
      <c r="D187" s="70">
        <f t="shared" si="18"/>
        <v>25.193798449612402</v>
      </c>
      <c r="E187" s="110">
        <v>46.71</v>
      </c>
      <c r="F187" s="111">
        <v>2.2589999999999999E-2</v>
      </c>
      <c r="G187" s="107">
        <f t="shared" si="14"/>
        <v>46.732590000000002</v>
      </c>
      <c r="H187" s="72">
        <v>367.7</v>
      </c>
      <c r="I187" s="74" t="s">
        <v>45</v>
      </c>
      <c r="J187" s="71">
        <f t="shared" si="17"/>
        <v>367.7</v>
      </c>
      <c r="K187" s="72">
        <v>12.28</v>
      </c>
      <c r="L187" s="74" t="s">
        <v>45</v>
      </c>
      <c r="M187" s="71">
        <f t="shared" si="16"/>
        <v>12.28</v>
      </c>
      <c r="N187" s="72">
        <v>1.33</v>
      </c>
      <c r="O187" s="74" t="s">
        <v>45</v>
      </c>
      <c r="P187" s="71">
        <f t="shared" si="19"/>
        <v>1.33</v>
      </c>
    </row>
    <row r="188" spans="1:16">
      <c r="B188" s="108">
        <v>3.5</v>
      </c>
      <c r="C188" s="109" t="s">
        <v>46</v>
      </c>
      <c r="D188" s="70">
        <f t="shared" si="18"/>
        <v>27.131782945736433</v>
      </c>
      <c r="E188" s="110">
        <v>44.71</v>
      </c>
      <c r="F188" s="111">
        <v>2.1149999999999999E-2</v>
      </c>
      <c r="G188" s="107">
        <f t="shared" si="14"/>
        <v>44.73115</v>
      </c>
      <c r="H188" s="72">
        <v>406.85</v>
      </c>
      <c r="I188" s="74" t="s">
        <v>45</v>
      </c>
      <c r="J188" s="71">
        <f t="shared" si="17"/>
        <v>406.85</v>
      </c>
      <c r="K188" s="72">
        <v>13.47</v>
      </c>
      <c r="L188" s="74" t="s">
        <v>45</v>
      </c>
      <c r="M188" s="71">
        <f t="shared" si="16"/>
        <v>13.47</v>
      </c>
      <c r="N188" s="72">
        <v>1.41</v>
      </c>
      <c r="O188" s="74" t="s">
        <v>45</v>
      </c>
      <c r="P188" s="71">
        <f t="shared" si="19"/>
        <v>1.41</v>
      </c>
    </row>
    <row r="189" spans="1:16">
      <c r="B189" s="108">
        <v>3.75</v>
      </c>
      <c r="C189" s="109" t="s">
        <v>46</v>
      </c>
      <c r="D189" s="70">
        <f t="shared" si="18"/>
        <v>29.069767441860463</v>
      </c>
      <c r="E189" s="110">
        <v>42.91</v>
      </c>
      <c r="F189" s="111">
        <v>1.9900000000000001E-2</v>
      </c>
      <c r="G189" s="107">
        <f t="shared" si="14"/>
        <v>42.929899999999996</v>
      </c>
      <c r="H189" s="72">
        <v>447.7</v>
      </c>
      <c r="I189" s="74" t="s">
        <v>45</v>
      </c>
      <c r="J189" s="71">
        <f t="shared" si="17"/>
        <v>447.7</v>
      </c>
      <c r="K189" s="72">
        <v>14.66</v>
      </c>
      <c r="L189" s="74" t="s">
        <v>45</v>
      </c>
      <c r="M189" s="71">
        <f t="shared" si="16"/>
        <v>14.66</v>
      </c>
      <c r="N189" s="72">
        <v>1.49</v>
      </c>
      <c r="O189" s="74" t="s">
        <v>45</v>
      </c>
      <c r="P189" s="71">
        <f t="shared" si="19"/>
        <v>1.49</v>
      </c>
    </row>
    <row r="190" spans="1:16">
      <c r="B190" s="108">
        <v>4</v>
      </c>
      <c r="C190" s="109" t="s">
        <v>46</v>
      </c>
      <c r="D190" s="70">
        <f t="shared" si="18"/>
        <v>31.007751937984494</v>
      </c>
      <c r="E190" s="110">
        <v>41.28</v>
      </c>
      <c r="F190" s="111">
        <v>1.8790000000000001E-2</v>
      </c>
      <c r="G190" s="107">
        <f t="shared" si="14"/>
        <v>41.298790000000004</v>
      </c>
      <c r="H190" s="72">
        <v>490.21</v>
      </c>
      <c r="I190" s="74" t="s">
        <v>45</v>
      </c>
      <c r="J190" s="71">
        <f t="shared" si="17"/>
        <v>490.21</v>
      </c>
      <c r="K190" s="72">
        <v>15.84</v>
      </c>
      <c r="L190" s="74" t="s">
        <v>45</v>
      </c>
      <c r="M190" s="71">
        <f t="shared" si="16"/>
        <v>15.84</v>
      </c>
      <c r="N190" s="72">
        <v>1.58</v>
      </c>
      <c r="O190" s="74" t="s">
        <v>45</v>
      </c>
      <c r="P190" s="71">
        <f t="shared" si="19"/>
        <v>1.58</v>
      </c>
    </row>
    <row r="191" spans="1:16">
      <c r="B191" s="108">
        <v>4.5</v>
      </c>
      <c r="C191" s="109" t="s">
        <v>46</v>
      </c>
      <c r="D191" s="70">
        <f t="shared" si="18"/>
        <v>34.883720930232556</v>
      </c>
      <c r="E191" s="110">
        <v>38.369999999999997</v>
      </c>
      <c r="F191" s="111">
        <v>1.6920000000000001E-2</v>
      </c>
      <c r="G191" s="107">
        <f t="shared" si="14"/>
        <v>38.386919999999996</v>
      </c>
      <c r="H191" s="72">
        <v>580.15</v>
      </c>
      <c r="I191" s="74" t="s">
        <v>45</v>
      </c>
      <c r="J191" s="71">
        <f t="shared" si="17"/>
        <v>580.15</v>
      </c>
      <c r="K191" s="72">
        <v>20.32</v>
      </c>
      <c r="L191" s="74" t="s">
        <v>45</v>
      </c>
      <c r="M191" s="71">
        <f t="shared" si="16"/>
        <v>20.32</v>
      </c>
      <c r="N191" s="72">
        <v>1.76</v>
      </c>
      <c r="O191" s="74" t="s">
        <v>45</v>
      </c>
      <c r="P191" s="71">
        <f t="shared" si="19"/>
        <v>1.76</v>
      </c>
    </row>
    <row r="192" spans="1:16">
      <c r="B192" s="108">
        <v>5</v>
      </c>
      <c r="C192" s="109" t="s">
        <v>46</v>
      </c>
      <c r="D192" s="70">
        <f t="shared" si="18"/>
        <v>38.759689922480618</v>
      </c>
      <c r="E192" s="110">
        <v>35.89</v>
      </c>
      <c r="F192" s="111">
        <v>1.54E-2</v>
      </c>
      <c r="G192" s="107">
        <f t="shared" si="14"/>
        <v>35.9054</v>
      </c>
      <c r="H192" s="72">
        <v>676.6</v>
      </c>
      <c r="I192" s="74" t="s">
        <v>45</v>
      </c>
      <c r="J192" s="71">
        <f t="shared" si="17"/>
        <v>676.6</v>
      </c>
      <c r="K192" s="72">
        <v>24.48</v>
      </c>
      <c r="L192" s="74" t="s">
        <v>45</v>
      </c>
      <c r="M192" s="71">
        <f t="shared" si="16"/>
        <v>24.48</v>
      </c>
      <c r="N192" s="72">
        <v>1.96</v>
      </c>
      <c r="O192" s="74" t="s">
        <v>45</v>
      </c>
      <c r="P192" s="71">
        <f t="shared" si="19"/>
        <v>1.96</v>
      </c>
    </row>
    <row r="193" spans="2:16">
      <c r="B193" s="108">
        <v>5.5</v>
      </c>
      <c r="C193" s="109" t="s">
        <v>46</v>
      </c>
      <c r="D193" s="70">
        <f t="shared" si="18"/>
        <v>42.63565891472868</v>
      </c>
      <c r="E193" s="110">
        <v>33.74</v>
      </c>
      <c r="F193" s="111">
        <v>1.4149999999999999E-2</v>
      </c>
      <c r="G193" s="107">
        <f t="shared" si="14"/>
        <v>33.754150000000003</v>
      </c>
      <c r="H193" s="72">
        <v>779.45</v>
      </c>
      <c r="I193" s="74" t="s">
        <v>45</v>
      </c>
      <c r="J193" s="71">
        <f t="shared" si="17"/>
        <v>779.45</v>
      </c>
      <c r="K193" s="72">
        <v>28.48</v>
      </c>
      <c r="L193" s="74" t="s">
        <v>45</v>
      </c>
      <c r="M193" s="71">
        <f t="shared" si="16"/>
        <v>28.48</v>
      </c>
      <c r="N193" s="72">
        <v>2.1800000000000002</v>
      </c>
      <c r="O193" s="74" t="s">
        <v>45</v>
      </c>
      <c r="P193" s="71">
        <f t="shared" si="19"/>
        <v>2.1800000000000002</v>
      </c>
    </row>
    <row r="194" spans="2:16">
      <c r="B194" s="108">
        <v>6</v>
      </c>
      <c r="C194" s="109" t="s">
        <v>46</v>
      </c>
      <c r="D194" s="70">
        <f t="shared" si="18"/>
        <v>46.511627906976742</v>
      </c>
      <c r="E194" s="110">
        <v>31.88</v>
      </c>
      <c r="F194" s="111">
        <v>1.3089999999999999E-2</v>
      </c>
      <c r="G194" s="107">
        <f t="shared" si="14"/>
        <v>31.893089999999997</v>
      </c>
      <c r="H194" s="72">
        <v>888.58</v>
      </c>
      <c r="I194" s="74" t="s">
        <v>45</v>
      </c>
      <c r="J194" s="71">
        <f t="shared" si="17"/>
        <v>888.58</v>
      </c>
      <c r="K194" s="72">
        <v>32.39</v>
      </c>
      <c r="L194" s="74" t="s">
        <v>45</v>
      </c>
      <c r="M194" s="71">
        <f t="shared" si="16"/>
        <v>32.39</v>
      </c>
      <c r="N194" s="72">
        <v>2.4</v>
      </c>
      <c r="O194" s="74" t="s">
        <v>45</v>
      </c>
      <c r="P194" s="71">
        <f t="shared" si="19"/>
        <v>2.4</v>
      </c>
    </row>
    <row r="195" spans="2:16">
      <c r="B195" s="108">
        <v>6.5</v>
      </c>
      <c r="C195" s="109" t="s">
        <v>46</v>
      </c>
      <c r="D195" s="70">
        <f t="shared" si="18"/>
        <v>50.387596899224803</v>
      </c>
      <c r="E195" s="110">
        <v>30.23</v>
      </c>
      <c r="F195" s="111">
        <v>1.218E-2</v>
      </c>
      <c r="G195" s="107">
        <f t="shared" si="14"/>
        <v>30.242180000000001</v>
      </c>
      <c r="H195" s="72">
        <v>1</v>
      </c>
      <c r="I195" s="73" t="s">
        <v>12</v>
      </c>
      <c r="J195" s="75">
        <f t="shared" ref="J195:J228" si="20">H195*1000</f>
        <v>1000</v>
      </c>
      <c r="K195" s="72">
        <v>36.270000000000003</v>
      </c>
      <c r="L195" s="74" t="s">
        <v>45</v>
      </c>
      <c r="M195" s="71">
        <f t="shared" si="16"/>
        <v>36.270000000000003</v>
      </c>
      <c r="N195" s="72">
        <v>2.64</v>
      </c>
      <c r="O195" s="74" t="s">
        <v>45</v>
      </c>
      <c r="P195" s="71">
        <f t="shared" si="19"/>
        <v>2.64</v>
      </c>
    </row>
    <row r="196" spans="2:16">
      <c r="B196" s="108">
        <v>7</v>
      </c>
      <c r="C196" s="109" t="s">
        <v>46</v>
      </c>
      <c r="D196" s="70">
        <f t="shared" si="18"/>
        <v>54.263565891472865</v>
      </c>
      <c r="E196" s="110">
        <v>28.77</v>
      </c>
      <c r="F196" s="111">
        <v>1.14E-2</v>
      </c>
      <c r="G196" s="107">
        <f t="shared" si="14"/>
        <v>28.781399999999998</v>
      </c>
      <c r="H196" s="72">
        <v>1.1299999999999999</v>
      </c>
      <c r="I196" s="74" t="s">
        <v>12</v>
      </c>
      <c r="J196" s="75">
        <f t="shared" si="20"/>
        <v>1130</v>
      </c>
      <c r="K196" s="72">
        <v>40.130000000000003</v>
      </c>
      <c r="L196" s="74" t="s">
        <v>45</v>
      </c>
      <c r="M196" s="71">
        <f t="shared" si="16"/>
        <v>40.130000000000003</v>
      </c>
      <c r="N196" s="72">
        <v>2.89</v>
      </c>
      <c r="O196" s="74" t="s">
        <v>45</v>
      </c>
      <c r="P196" s="71">
        <f t="shared" si="19"/>
        <v>2.89</v>
      </c>
    </row>
    <row r="197" spans="2:16">
      <c r="B197" s="108">
        <v>8</v>
      </c>
      <c r="C197" s="109" t="s">
        <v>46</v>
      </c>
      <c r="D197" s="70">
        <f t="shared" si="18"/>
        <v>62.015503875968989</v>
      </c>
      <c r="E197" s="110">
        <v>26.3</v>
      </c>
      <c r="F197" s="111">
        <v>1.0120000000000001E-2</v>
      </c>
      <c r="G197" s="107">
        <f t="shared" si="14"/>
        <v>26.310120000000001</v>
      </c>
      <c r="H197" s="72">
        <v>1.39</v>
      </c>
      <c r="I197" s="74" t="s">
        <v>12</v>
      </c>
      <c r="J197" s="75">
        <f t="shared" si="20"/>
        <v>1390</v>
      </c>
      <c r="K197" s="72">
        <v>54.46</v>
      </c>
      <c r="L197" s="74" t="s">
        <v>45</v>
      </c>
      <c r="M197" s="71">
        <f t="shared" si="16"/>
        <v>54.46</v>
      </c>
      <c r="N197" s="72">
        <v>3.42</v>
      </c>
      <c r="O197" s="74" t="s">
        <v>45</v>
      </c>
      <c r="P197" s="71">
        <f t="shared" si="19"/>
        <v>3.42</v>
      </c>
    </row>
    <row r="198" spans="2:16">
      <c r="B198" s="108">
        <v>9</v>
      </c>
      <c r="C198" s="109" t="s">
        <v>46</v>
      </c>
      <c r="D198" s="70">
        <f t="shared" si="18"/>
        <v>69.767441860465112</v>
      </c>
      <c r="E198" s="110">
        <v>24.28</v>
      </c>
      <c r="F198" s="111">
        <v>9.1009999999999997E-3</v>
      </c>
      <c r="G198" s="107">
        <f t="shared" si="14"/>
        <v>24.289101000000002</v>
      </c>
      <c r="H198" s="72">
        <v>1.67</v>
      </c>
      <c r="I198" s="74" t="s">
        <v>12</v>
      </c>
      <c r="J198" s="75">
        <f t="shared" si="20"/>
        <v>1670</v>
      </c>
      <c r="K198" s="72">
        <v>67.62</v>
      </c>
      <c r="L198" s="74" t="s">
        <v>45</v>
      </c>
      <c r="M198" s="71">
        <f t="shared" si="16"/>
        <v>67.62</v>
      </c>
      <c r="N198" s="72">
        <v>4</v>
      </c>
      <c r="O198" s="74" t="s">
        <v>45</v>
      </c>
      <c r="P198" s="71">
        <f t="shared" si="19"/>
        <v>4</v>
      </c>
    </row>
    <row r="199" spans="2:16">
      <c r="B199" s="108">
        <v>10</v>
      </c>
      <c r="C199" s="109" t="s">
        <v>46</v>
      </c>
      <c r="D199" s="70">
        <f t="shared" si="18"/>
        <v>77.519379844961236</v>
      </c>
      <c r="E199" s="110">
        <v>22.6</v>
      </c>
      <c r="F199" s="111">
        <v>8.2789999999999999E-3</v>
      </c>
      <c r="G199" s="107">
        <f t="shared" si="14"/>
        <v>22.608279000000003</v>
      </c>
      <c r="H199" s="72">
        <v>1.97</v>
      </c>
      <c r="I199" s="74" t="s">
        <v>12</v>
      </c>
      <c r="J199" s="75">
        <f t="shared" si="20"/>
        <v>1970</v>
      </c>
      <c r="K199" s="72">
        <v>80.260000000000005</v>
      </c>
      <c r="L199" s="74" t="s">
        <v>45</v>
      </c>
      <c r="M199" s="71">
        <f t="shared" si="16"/>
        <v>80.260000000000005</v>
      </c>
      <c r="N199" s="72">
        <v>4.62</v>
      </c>
      <c r="O199" s="74" t="s">
        <v>45</v>
      </c>
      <c r="P199" s="71">
        <f t="shared" si="19"/>
        <v>4.62</v>
      </c>
    </row>
    <row r="200" spans="2:16">
      <c r="B200" s="108">
        <v>11</v>
      </c>
      <c r="C200" s="109" t="s">
        <v>46</v>
      </c>
      <c r="D200" s="70">
        <f t="shared" si="18"/>
        <v>85.271317829457359</v>
      </c>
      <c r="E200" s="110">
        <v>21.18</v>
      </c>
      <c r="F200" s="111">
        <v>7.5979999999999997E-3</v>
      </c>
      <c r="G200" s="107">
        <f t="shared" si="14"/>
        <v>21.187598000000001</v>
      </c>
      <c r="H200" s="72">
        <v>2.2999999999999998</v>
      </c>
      <c r="I200" s="74" t="s">
        <v>12</v>
      </c>
      <c r="J200" s="75">
        <f t="shared" si="20"/>
        <v>2300</v>
      </c>
      <c r="K200" s="72">
        <v>92.65</v>
      </c>
      <c r="L200" s="74" t="s">
        <v>45</v>
      </c>
      <c r="M200" s="71">
        <f t="shared" si="16"/>
        <v>92.65</v>
      </c>
      <c r="N200" s="72">
        <v>5.28</v>
      </c>
      <c r="O200" s="74" t="s">
        <v>45</v>
      </c>
      <c r="P200" s="71">
        <f t="shared" si="19"/>
        <v>5.28</v>
      </c>
    </row>
    <row r="201" spans="2:16">
      <c r="B201" s="108">
        <v>12</v>
      </c>
      <c r="C201" s="109" t="s">
        <v>46</v>
      </c>
      <c r="D201" s="70">
        <f t="shared" si="18"/>
        <v>93.023255813953483</v>
      </c>
      <c r="E201" s="110">
        <v>19.97</v>
      </c>
      <c r="F201" s="111">
        <v>7.025E-3</v>
      </c>
      <c r="G201" s="107">
        <f t="shared" si="14"/>
        <v>19.977024999999998</v>
      </c>
      <c r="H201" s="72">
        <v>2.65</v>
      </c>
      <c r="I201" s="74" t="s">
        <v>12</v>
      </c>
      <c r="J201" s="75">
        <f t="shared" si="20"/>
        <v>2650</v>
      </c>
      <c r="K201" s="72">
        <v>104.92</v>
      </c>
      <c r="L201" s="74" t="s">
        <v>45</v>
      </c>
      <c r="M201" s="71">
        <f t="shared" si="16"/>
        <v>104.92</v>
      </c>
      <c r="N201" s="72">
        <v>5.97</v>
      </c>
      <c r="O201" s="74" t="s">
        <v>45</v>
      </c>
      <c r="P201" s="71">
        <f t="shared" si="19"/>
        <v>5.97</v>
      </c>
    </row>
    <row r="202" spans="2:16">
      <c r="B202" s="108">
        <v>13</v>
      </c>
      <c r="C202" s="109" t="s">
        <v>46</v>
      </c>
      <c r="D202" s="70">
        <f t="shared" si="18"/>
        <v>100.77519379844961</v>
      </c>
      <c r="E202" s="110">
        <v>18.920000000000002</v>
      </c>
      <c r="F202" s="111">
        <v>6.5360000000000001E-3</v>
      </c>
      <c r="G202" s="107">
        <f t="shared" si="14"/>
        <v>18.926536000000002</v>
      </c>
      <c r="H202" s="72">
        <v>3.02</v>
      </c>
      <c r="I202" s="74" t="s">
        <v>12</v>
      </c>
      <c r="J202" s="75">
        <f t="shared" si="20"/>
        <v>3020</v>
      </c>
      <c r="K202" s="72">
        <v>117.15</v>
      </c>
      <c r="L202" s="74" t="s">
        <v>45</v>
      </c>
      <c r="M202" s="71">
        <f t="shared" si="16"/>
        <v>117.15</v>
      </c>
      <c r="N202" s="72">
        <v>6.7</v>
      </c>
      <c r="O202" s="74" t="s">
        <v>45</v>
      </c>
      <c r="P202" s="71">
        <f t="shared" si="19"/>
        <v>6.7</v>
      </c>
    </row>
    <row r="203" spans="2:16">
      <c r="B203" s="108">
        <v>14</v>
      </c>
      <c r="C203" s="109" t="s">
        <v>46</v>
      </c>
      <c r="D203" s="70">
        <f t="shared" si="18"/>
        <v>108.52713178294573</v>
      </c>
      <c r="E203" s="110">
        <v>18</v>
      </c>
      <c r="F203" s="111">
        <v>6.1130000000000004E-3</v>
      </c>
      <c r="G203" s="107">
        <f t="shared" si="14"/>
        <v>18.006112999999999</v>
      </c>
      <c r="H203" s="72">
        <v>3.41</v>
      </c>
      <c r="I203" s="74" t="s">
        <v>12</v>
      </c>
      <c r="J203" s="75">
        <f t="shared" si="20"/>
        <v>3410</v>
      </c>
      <c r="K203" s="72">
        <v>129.37</v>
      </c>
      <c r="L203" s="74" t="s">
        <v>45</v>
      </c>
      <c r="M203" s="71">
        <f t="shared" si="16"/>
        <v>129.37</v>
      </c>
      <c r="N203" s="72">
        <v>7.46</v>
      </c>
      <c r="O203" s="74" t="s">
        <v>45</v>
      </c>
      <c r="P203" s="71">
        <f t="shared" si="19"/>
        <v>7.46</v>
      </c>
    </row>
    <row r="204" spans="2:16">
      <c r="B204" s="108">
        <v>15</v>
      </c>
      <c r="C204" s="109" t="s">
        <v>46</v>
      </c>
      <c r="D204" s="70">
        <f t="shared" si="18"/>
        <v>116.27906976744185</v>
      </c>
      <c r="E204" s="110">
        <v>17.18</v>
      </c>
      <c r="F204" s="111">
        <v>5.744E-3</v>
      </c>
      <c r="G204" s="107">
        <f t="shared" si="14"/>
        <v>17.185744</v>
      </c>
      <c r="H204" s="72">
        <v>3.81</v>
      </c>
      <c r="I204" s="74" t="s">
        <v>12</v>
      </c>
      <c r="J204" s="75">
        <f t="shared" si="20"/>
        <v>3810</v>
      </c>
      <c r="K204" s="72">
        <v>141.61000000000001</v>
      </c>
      <c r="L204" s="74" t="s">
        <v>45</v>
      </c>
      <c r="M204" s="71">
        <f t="shared" si="16"/>
        <v>141.61000000000001</v>
      </c>
      <c r="N204" s="72">
        <v>8.26</v>
      </c>
      <c r="O204" s="74" t="s">
        <v>45</v>
      </c>
      <c r="P204" s="71">
        <f t="shared" si="19"/>
        <v>8.26</v>
      </c>
    </row>
    <row r="205" spans="2:16">
      <c r="B205" s="108">
        <v>16</v>
      </c>
      <c r="C205" s="109" t="s">
        <v>46</v>
      </c>
      <c r="D205" s="70">
        <f t="shared" si="18"/>
        <v>124.03100775193798</v>
      </c>
      <c r="E205" s="110">
        <v>16.46</v>
      </c>
      <c r="F205" s="111">
        <v>5.4190000000000002E-3</v>
      </c>
      <c r="G205" s="107">
        <f t="shared" si="14"/>
        <v>16.465419000000001</v>
      </c>
      <c r="H205" s="72">
        <v>4.24</v>
      </c>
      <c r="I205" s="74" t="s">
        <v>12</v>
      </c>
      <c r="J205" s="75">
        <f t="shared" si="20"/>
        <v>4240</v>
      </c>
      <c r="K205" s="72">
        <v>153.88</v>
      </c>
      <c r="L205" s="74" t="s">
        <v>45</v>
      </c>
      <c r="M205" s="71">
        <f t="shared" si="16"/>
        <v>153.88</v>
      </c>
      <c r="N205" s="72">
        <v>9.09</v>
      </c>
      <c r="O205" s="74" t="s">
        <v>45</v>
      </c>
      <c r="P205" s="71">
        <f t="shared" si="19"/>
        <v>9.09</v>
      </c>
    </row>
    <row r="206" spans="2:16">
      <c r="B206" s="108">
        <v>17</v>
      </c>
      <c r="C206" s="109" t="s">
        <v>46</v>
      </c>
      <c r="D206" s="70">
        <f t="shared" si="18"/>
        <v>131.7829457364341</v>
      </c>
      <c r="E206" s="110">
        <v>15.82</v>
      </c>
      <c r="F206" s="111">
        <v>5.13E-3</v>
      </c>
      <c r="G206" s="107">
        <f t="shared" si="14"/>
        <v>15.82513</v>
      </c>
      <c r="H206" s="72">
        <v>4.68</v>
      </c>
      <c r="I206" s="74" t="s">
        <v>12</v>
      </c>
      <c r="J206" s="75">
        <f t="shared" si="20"/>
        <v>4680</v>
      </c>
      <c r="K206" s="72">
        <v>166.19</v>
      </c>
      <c r="L206" s="74" t="s">
        <v>45</v>
      </c>
      <c r="M206" s="71">
        <f t="shared" si="16"/>
        <v>166.19</v>
      </c>
      <c r="N206" s="72">
        <v>9.94</v>
      </c>
      <c r="O206" s="74" t="s">
        <v>45</v>
      </c>
      <c r="P206" s="71">
        <f t="shared" si="19"/>
        <v>9.94</v>
      </c>
    </row>
    <row r="207" spans="2:16">
      <c r="B207" s="108">
        <v>18</v>
      </c>
      <c r="C207" s="109" t="s">
        <v>46</v>
      </c>
      <c r="D207" s="70">
        <f t="shared" si="18"/>
        <v>139.53488372093022</v>
      </c>
      <c r="E207" s="110">
        <v>15.23</v>
      </c>
      <c r="F207" s="111">
        <v>4.8710000000000003E-3</v>
      </c>
      <c r="G207" s="107">
        <f t="shared" si="14"/>
        <v>15.234871</v>
      </c>
      <c r="H207" s="72">
        <v>5.14</v>
      </c>
      <c r="I207" s="74" t="s">
        <v>12</v>
      </c>
      <c r="J207" s="75">
        <f t="shared" si="20"/>
        <v>5140</v>
      </c>
      <c r="K207" s="72">
        <v>178.53</v>
      </c>
      <c r="L207" s="74" t="s">
        <v>45</v>
      </c>
      <c r="M207" s="71">
        <f t="shared" si="16"/>
        <v>178.53</v>
      </c>
      <c r="N207" s="72">
        <v>10.83</v>
      </c>
      <c r="O207" s="74" t="s">
        <v>45</v>
      </c>
      <c r="P207" s="71">
        <f t="shared" si="19"/>
        <v>10.83</v>
      </c>
    </row>
    <row r="208" spans="2:16">
      <c r="B208" s="108">
        <v>20</v>
      </c>
      <c r="C208" s="109" t="s">
        <v>46</v>
      </c>
      <c r="D208" s="70">
        <f t="shared" si="18"/>
        <v>155.03875968992247</v>
      </c>
      <c r="E208" s="110">
        <v>14.23</v>
      </c>
      <c r="F208" s="111">
        <v>4.4279999999999996E-3</v>
      </c>
      <c r="G208" s="107">
        <f t="shared" si="14"/>
        <v>14.234428000000001</v>
      </c>
      <c r="H208" s="72">
        <v>6.12</v>
      </c>
      <c r="I208" s="74" t="s">
        <v>12</v>
      </c>
      <c r="J208" s="75">
        <f t="shared" si="20"/>
        <v>6120</v>
      </c>
      <c r="K208" s="72">
        <v>225.39</v>
      </c>
      <c r="L208" s="74" t="s">
        <v>45</v>
      </c>
      <c r="M208" s="71">
        <f t="shared" si="16"/>
        <v>225.39</v>
      </c>
      <c r="N208" s="72">
        <v>12.68</v>
      </c>
      <c r="O208" s="74" t="s">
        <v>45</v>
      </c>
      <c r="P208" s="71">
        <f t="shared" si="19"/>
        <v>12.68</v>
      </c>
    </row>
    <row r="209" spans="2:16">
      <c r="B209" s="108">
        <v>22.5</v>
      </c>
      <c r="C209" s="109" t="s">
        <v>46</v>
      </c>
      <c r="D209" s="70">
        <f t="shared" si="18"/>
        <v>174.41860465116278</v>
      </c>
      <c r="E209" s="110">
        <v>13.19</v>
      </c>
      <c r="F209" s="111">
        <v>3.9789999999999999E-3</v>
      </c>
      <c r="G209" s="107">
        <f t="shared" si="14"/>
        <v>13.193978999999999</v>
      </c>
      <c r="H209" s="72">
        <v>7.42</v>
      </c>
      <c r="I209" s="74" t="s">
        <v>12</v>
      </c>
      <c r="J209" s="75">
        <f t="shared" si="20"/>
        <v>7420</v>
      </c>
      <c r="K209" s="72">
        <v>291.47000000000003</v>
      </c>
      <c r="L209" s="74" t="s">
        <v>45</v>
      </c>
      <c r="M209" s="71">
        <f t="shared" si="16"/>
        <v>291.47000000000003</v>
      </c>
      <c r="N209" s="72">
        <v>15.13</v>
      </c>
      <c r="O209" s="74" t="s">
        <v>45</v>
      </c>
      <c r="P209" s="71">
        <f t="shared" si="19"/>
        <v>15.13</v>
      </c>
    </row>
    <row r="210" spans="2:16">
      <c r="B210" s="108">
        <v>25</v>
      </c>
      <c r="C210" s="109" t="s">
        <v>46</v>
      </c>
      <c r="D210" s="70">
        <f t="shared" si="18"/>
        <v>193.79844961240309</v>
      </c>
      <c r="E210" s="110">
        <v>12.35</v>
      </c>
      <c r="F210" s="111">
        <v>3.6159999999999999E-3</v>
      </c>
      <c r="G210" s="107">
        <f t="shared" si="14"/>
        <v>12.353615999999999</v>
      </c>
      <c r="H210" s="72">
        <v>8.82</v>
      </c>
      <c r="I210" s="74" t="s">
        <v>12</v>
      </c>
      <c r="J210" s="75">
        <f t="shared" si="20"/>
        <v>8820</v>
      </c>
      <c r="K210" s="72">
        <v>352.56</v>
      </c>
      <c r="L210" s="74" t="s">
        <v>45</v>
      </c>
      <c r="M210" s="71">
        <f t="shared" si="16"/>
        <v>352.56</v>
      </c>
      <c r="N210" s="72">
        <v>17.739999999999998</v>
      </c>
      <c r="O210" s="74" t="s">
        <v>45</v>
      </c>
      <c r="P210" s="71">
        <f t="shared" si="19"/>
        <v>17.739999999999998</v>
      </c>
    </row>
    <row r="211" spans="2:16">
      <c r="B211" s="108">
        <v>27.5</v>
      </c>
      <c r="C211" s="109" t="s">
        <v>46</v>
      </c>
      <c r="D211" s="70">
        <f t="shared" si="18"/>
        <v>213.1782945736434</v>
      </c>
      <c r="E211" s="110">
        <v>11.65</v>
      </c>
      <c r="F211" s="111">
        <v>3.3159999999999999E-3</v>
      </c>
      <c r="G211" s="107">
        <f t="shared" si="14"/>
        <v>11.653316</v>
      </c>
      <c r="H211" s="72">
        <v>10.32</v>
      </c>
      <c r="I211" s="74" t="s">
        <v>12</v>
      </c>
      <c r="J211" s="75">
        <f t="shared" si="20"/>
        <v>10320</v>
      </c>
      <c r="K211" s="72">
        <v>410.94</v>
      </c>
      <c r="L211" s="74" t="s">
        <v>45</v>
      </c>
      <c r="M211" s="71">
        <f t="shared" si="16"/>
        <v>410.94</v>
      </c>
      <c r="N211" s="72">
        <v>20.47</v>
      </c>
      <c r="O211" s="74" t="s">
        <v>45</v>
      </c>
      <c r="P211" s="71">
        <f t="shared" si="19"/>
        <v>20.47</v>
      </c>
    </row>
    <row r="212" spans="2:16">
      <c r="B212" s="108">
        <v>30</v>
      </c>
      <c r="C212" s="109" t="s">
        <v>46</v>
      </c>
      <c r="D212" s="70">
        <f t="shared" si="18"/>
        <v>232.55813953488371</v>
      </c>
      <c r="E212" s="110">
        <v>11.06</v>
      </c>
      <c r="F212" s="111">
        <v>3.0639999999999999E-3</v>
      </c>
      <c r="G212" s="107">
        <f t="shared" si="14"/>
        <v>11.063064000000001</v>
      </c>
      <c r="H212" s="72">
        <v>11.89</v>
      </c>
      <c r="I212" s="74" t="s">
        <v>12</v>
      </c>
      <c r="J212" s="75">
        <f t="shared" si="20"/>
        <v>11890</v>
      </c>
      <c r="K212" s="72">
        <v>467.6</v>
      </c>
      <c r="L212" s="74" t="s">
        <v>45</v>
      </c>
      <c r="M212" s="71">
        <f t="shared" si="16"/>
        <v>467.6</v>
      </c>
      <c r="N212" s="72">
        <v>23.33</v>
      </c>
      <c r="O212" s="74" t="s">
        <v>45</v>
      </c>
      <c r="P212" s="71">
        <f t="shared" si="19"/>
        <v>23.33</v>
      </c>
    </row>
    <row r="213" spans="2:16">
      <c r="B213" s="108">
        <v>32.5</v>
      </c>
      <c r="C213" s="109" t="s">
        <v>46</v>
      </c>
      <c r="D213" s="70">
        <f t="shared" si="18"/>
        <v>251.93798449612405</v>
      </c>
      <c r="E213" s="110">
        <v>10.55</v>
      </c>
      <c r="F213" s="111">
        <v>2.849E-3</v>
      </c>
      <c r="G213" s="107">
        <f t="shared" ref="G213:G228" si="21">E213+F213</f>
        <v>10.552849</v>
      </c>
      <c r="H213" s="72">
        <v>13.55</v>
      </c>
      <c r="I213" s="74" t="s">
        <v>12</v>
      </c>
      <c r="J213" s="75">
        <f t="shared" si="20"/>
        <v>13550</v>
      </c>
      <c r="K213" s="72">
        <v>523.05999999999995</v>
      </c>
      <c r="L213" s="74" t="s">
        <v>45</v>
      </c>
      <c r="M213" s="71">
        <f t="shared" si="16"/>
        <v>523.05999999999995</v>
      </c>
      <c r="N213" s="72">
        <v>26.3</v>
      </c>
      <c r="O213" s="74" t="s">
        <v>45</v>
      </c>
      <c r="P213" s="71">
        <f t="shared" si="19"/>
        <v>26.3</v>
      </c>
    </row>
    <row r="214" spans="2:16">
      <c r="B214" s="108">
        <v>35</v>
      </c>
      <c r="C214" s="109" t="s">
        <v>46</v>
      </c>
      <c r="D214" s="70">
        <f t="shared" si="18"/>
        <v>271.31782945736433</v>
      </c>
      <c r="E214" s="110">
        <v>10.119999999999999</v>
      </c>
      <c r="F214" s="111">
        <v>2.663E-3</v>
      </c>
      <c r="G214" s="107">
        <f t="shared" si="21"/>
        <v>10.122662999999999</v>
      </c>
      <c r="H214" s="72">
        <v>15.28</v>
      </c>
      <c r="I214" s="74" t="s">
        <v>12</v>
      </c>
      <c r="J214" s="75">
        <f t="shared" si="20"/>
        <v>15280</v>
      </c>
      <c r="K214" s="72">
        <v>577.62</v>
      </c>
      <c r="L214" s="74" t="s">
        <v>45</v>
      </c>
      <c r="M214" s="71">
        <f t="shared" si="16"/>
        <v>577.62</v>
      </c>
      <c r="N214" s="72">
        <v>29.36</v>
      </c>
      <c r="O214" s="74" t="s">
        <v>45</v>
      </c>
      <c r="P214" s="71">
        <f t="shared" si="19"/>
        <v>29.36</v>
      </c>
    </row>
    <row r="215" spans="2:16">
      <c r="B215" s="108">
        <v>37.5</v>
      </c>
      <c r="C215" s="109" t="s">
        <v>46</v>
      </c>
      <c r="D215" s="70">
        <f t="shared" si="18"/>
        <v>290.69767441860466</v>
      </c>
      <c r="E215" s="110">
        <v>9.7360000000000007</v>
      </c>
      <c r="F215" s="111">
        <v>2.5010000000000002E-3</v>
      </c>
      <c r="G215" s="107">
        <f t="shared" si="21"/>
        <v>9.7385010000000012</v>
      </c>
      <c r="H215" s="72">
        <v>17.09</v>
      </c>
      <c r="I215" s="74" t="s">
        <v>12</v>
      </c>
      <c r="J215" s="75">
        <f t="shared" si="20"/>
        <v>17090</v>
      </c>
      <c r="K215" s="72">
        <v>631.44000000000005</v>
      </c>
      <c r="L215" s="74" t="s">
        <v>45</v>
      </c>
      <c r="M215" s="71">
        <f t="shared" si="16"/>
        <v>631.44000000000005</v>
      </c>
      <c r="N215" s="72">
        <v>32.53</v>
      </c>
      <c r="O215" s="74" t="s">
        <v>45</v>
      </c>
      <c r="P215" s="71">
        <f t="shared" si="19"/>
        <v>32.53</v>
      </c>
    </row>
    <row r="216" spans="2:16">
      <c r="B216" s="108">
        <v>40</v>
      </c>
      <c r="C216" s="109" t="s">
        <v>46</v>
      </c>
      <c r="D216" s="70">
        <f t="shared" si="18"/>
        <v>310.07751937984494</v>
      </c>
      <c r="E216" s="110">
        <v>9.4030000000000005</v>
      </c>
      <c r="F216" s="111">
        <v>2.3579999999999999E-3</v>
      </c>
      <c r="G216" s="107">
        <f t="shared" si="21"/>
        <v>9.4053579999999997</v>
      </c>
      <c r="H216" s="72">
        <v>18.96</v>
      </c>
      <c r="I216" s="74" t="s">
        <v>12</v>
      </c>
      <c r="J216" s="75">
        <f t="shared" si="20"/>
        <v>18960</v>
      </c>
      <c r="K216" s="72">
        <v>684.62</v>
      </c>
      <c r="L216" s="74" t="s">
        <v>45</v>
      </c>
      <c r="M216" s="71">
        <f t="shared" si="16"/>
        <v>684.62</v>
      </c>
      <c r="N216" s="72">
        <v>35.770000000000003</v>
      </c>
      <c r="O216" s="74" t="s">
        <v>45</v>
      </c>
      <c r="P216" s="71">
        <f t="shared" si="19"/>
        <v>35.770000000000003</v>
      </c>
    </row>
    <row r="217" spans="2:16">
      <c r="B217" s="108">
        <v>45</v>
      </c>
      <c r="C217" s="109" t="s">
        <v>46</v>
      </c>
      <c r="D217" s="70">
        <f t="shared" si="18"/>
        <v>348.83720930232556</v>
      </c>
      <c r="E217" s="110">
        <v>8.8450000000000006</v>
      </c>
      <c r="F217" s="111">
        <v>2.1180000000000001E-3</v>
      </c>
      <c r="G217" s="107">
        <f t="shared" si="21"/>
        <v>8.847118</v>
      </c>
      <c r="H217" s="72">
        <v>22.88</v>
      </c>
      <c r="I217" s="74" t="s">
        <v>12</v>
      </c>
      <c r="J217" s="75">
        <f t="shared" si="20"/>
        <v>22880</v>
      </c>
      <c r="K217" s="72">
        <v>881.49</v>
      </c>
      <c r="L217" s="74" t="s">
        <v>45</v>
      </c>
      <c r="M217" s="71">
        <f t="shared" si="16"/>
        <v>881.49</v>
      </c>
      <c r="N217" s="72">
        <v>42.48</v>
      </c>
      <c r="O217" s="74" t="s">
        <v>45</v>
      </c>
      <c r="P217" s="71">
        <f t="shared" si="19"/>
        <v>42.48</v>
      </c>
    </row>
    <row r="218" spans="2:16">
      <c r="B218" s="108">
        <v>50</v>
      </c>
      <c r="C218" s="109" t="s">
        <v>46</v>
      </c>
      <c r="D218" s="70">
        <f t="shared" si="18"/>
        <v>387.59689922480618</v>
      </c>
      <c r="E218" s="110">
        <v>8.3979999999999997</v>
      </c>
      <c r="F218" s="111">
        <v>1.923E-3</v>
      </c>
      <c r="G218" s="107">
        <f t="shared" si="21"/>
        <v>8.3999229999999994</v>
      </c>
      <c r="H218" s="72">
        <v>27.04</v>
      </c>
      <c r="I218" s="74" t="s">
        <v>12</v>
      </c>
      <c r="J218" s="75">
        <f t="shared" si="20"/>
        <v>27040</v>
      </c>
      <c r="K218" s="72">
        <v>1.06</v>
      </c>
      <c r="L218" s="73" t="s">
        <v>12</v>
      </c>
      <c r="M218" s="75">
        <f t="shared" ref="M218:M228" si="22">K218*1000</f>
        <v>1060</v>
      </c>
      <c r="N218" s="72">
        <v>49.45</v>
      </c>
      <c r="O218" s="74" t="s">
        <v>45</v>
      </c>
      <c r="P218" s="71">
        <f t="shared" si="19"/>
        <v>49.45</v>
      </c>
    </row>
    <row r="219" spans="2:16">
      <c r="B219" s="108">
        <v>55</v>
      </c>
      <c r="C219" s="109" t="s">
        <v>46</v>
      </c>
      <c r="D219" s="70">
        <f t="shared" si="18"/>
        <v>426.3565891472868</v>
      </c>
      <c r="E219" s="110">
        <v>8.032</v>
      </c>
      <c r="F219" s="111">
        <v>1.763E-3</v>
      </c>
      <c r="G219" s="107">
        <f t="shared" si="21"/>
        <v>8.0337630000000004</v>
      </c>
      <c r="H219" s="72">
        <v>31.39</v>
      </c>
      <c r="I219" s="74" t="s">
        <v>12</v>
      </c>
      <c r="J219" s="75">
        <f t="shared" si="20"/>
        <v>31390</v>
      </c>
      <c r="K219" s="72">
        <v>1.23</v>
      </c>
      <c r="L219" s="74" t="s">
        <v>12</v>
      </c>
      <c r="M219" s="75">
        <f t="shared" si="22"/>
        <v>1230</v>
      </c>
      <c r="N219" s="72">
        <v>56.63</v>
      </c>
      <c r="O219" s="74" t="s">
        <v>45</v>
      </c>
      <c r="P219" s="71">
        <f t="shared" si="19"/>
        <v>56.63</v>
      </c>
    </row>
    <row r="220" spans="2:16">
      <c r="B220" s="108">
        <v>60</v>
      </c>
      <c r="C220" s="109" t="s">
        <v>46</v>
      </c>
      <c r="D220" s="70">
        <f t="shared" si="18"/>
        <v>465.11627906976742</v>
      </c>
      <c r="E220" s="110">
        <v>7.7279999999999998</v>
      </c>
      <c r="F220" s="111">
        <v>1.6280000000000001E-3</v>
      </c>
      <c r="G220" s="107">
        <f t="shared" si="21"/>
        <v>7.7296279999999999</v>
      </c>
      <c r="H220" s="72">
        <v>35.94</v>
      </c>
      <c r="I220" s="74" t="s">
        <v>12</v>
      </c>
      <c r="J220" s="75">
        <f t="shared" si="20"/>
        <v>35940</v>
      </c>
      <c r="K220" s="72">
        <v>1.38</v>
      </c>
      <c r="L220" s="74" t="s">
        <v>12</v>
      </c>
      <c r="M220" s="75">
        <f t="shared" si="22"/>
        <v>1380</v>
      </c>
      <c r="N220" s="72">
        <v>63.98</v>
      </c>
      <c r="O220" s="74" t="s">
        <v>45</v>
      </c>
      <c r="P220" s="71">
        <f t="shared" si="19"/>
        <v>63.98</v>
      </c>
    </row>
    <row r="221" spans="2:16">
      <c r="B221" s="108">
        <v>65</v>
      </c>
      <c r="C221" s="109" t="s">
        <v>46</v>
      </c>
      <c r="D221" s="70">
        <f t="shared" si="18"/>
        <v>503.87596899224809</v>
      </c>
      <c r="E221" s="110">
        <v>7.4729999999999999</v>
      </c>
      <c r="F221" s="111">
        <v>1.513E-3</v>
      </c>
      <c r="G221" s="107">
        <f t="shared" si="21"/>
        <v>7.474513</v>
      </c>
      <c r="H221" s="72">
        <v>40.65</v>
      </c>
      <c r="I221" s="74" t="s">
        <v>12</v>
      </c>
      <c r="J221" s="75">
        <f t="shared" si="20"/>
        <v>40650</v>
      </c>
      <c r="K221" s="72">
        <v>1.54</v>
      </c>
      <c r="L221" s="74" t="s">
        <v>12</v>
      </c>
      <c r="M221" s="75">
        <f t="shared" si="22"/>
        <v>1540</v>
      </c>
      <c r="N221" s="72">
        <v>71.47</v>
      </c>
      <c r="O221" s="74" t="s">
        <v>45</v>
      </c>
      <c r="P221" s="71">
        <f t="shared" si="19"/>
        <v>71.47</v>
      </c>
    </row>
    <row r="222" spans="2:16">
      <c r="B222" s="108">
        <v>70</v>
      </c>
      <c r="C222" s="109" t="s">
        <v>46</v>
      </c>
      <c r="D222" s="70">
        <f t="shared" si="18"/>
        <v>542.63565891472865</v>
      </c>
      <c r="E222" s="110">
        <v>7.2549999999999999</v>
      </c>
      <c r="F222" s="111">
        <v>1.4139999999999999E-3</v>
      </c>
      <c r="G222" s="107">
        <f t="shared" si="21"/>
        <v>7.2564139999999995</v>
      </c>
      <c r="H222" s="72">
        <v>45.51</v>
      </c>
      <c r="I222" s="74" t="s">
        <v>12</v>
      </c>
      <c r="J222" s="75">
        <f t="shared" si="20"/>
        <v>45510</v>
      </c>
      <c r="K222" s="72">
        <v>1.68</v>
      </c>
      <c r="L222" s="74" t="s">
        <v>12</v>
      </c>
      <c r="M222" s="75">
        <f t="shared" si="22"/>
        <v>1680</v>
      </c>
      <c r="N222" s="72">
        <v>79.08</v>
      </c>
      <c r="O222" s="74" t="s">
        <v>45</v>
      </c>
      <c r="P222" s="71">
        <f t="shared" si="19"/>
        <v>79.08</v>
      </c>
    </row>
    <row r="223" spans="2:16">
      <c r="B223" s="108">
        <v>80</v>
      </c>
      <c r="C223" s="109" t="s">
        <v>46</v>
      </c>
      <c r="D223" s="70">
        <f t="shared" si="18"/>
        <v>620.15503875968989</v>
      </c>
      <c r="E223" s="110">
        <v>6.9059999999999997</v>
      </c>
      <c r="F223" s="111">
        <v>1.2509999999999999E-3</v>
      </c>
      <c r="G223" s="107">
        <f t="shared" si="21"/>
        <v>6.9072509999999996</v>
      </c>
      <c r="H223" s="72">
        <v>55.62</v>
      </c>
      <c r="I223" s="74" t="s">
        <v>12</v>
      </c>
      <c r="J223" s="75">
        <f t="shared" si="20"/>
        <v>55620</v>
      </c>
      <c r="K223" s="72">
        <v>2.21</v>
      </c>
      <c r="L223" s="74" t="s">
        <v>12</v>
      </c>
      <c r="M223" s="75">
        <f t="shared" si="22"/>
        <v>2210</v>
      </c>
      <c r="N223" s="72">
        <v>94.53</v>
      </c>
      <c r="O223" s="74" t="s">
        <v>45</v>
      </c>
      <c r="P223" s="71">
        <f t="shared" si="19"/>
        <v>94.53</v>
      </c>
    </row>
    <row r="224" spans="2:16">
      <c r="B224" s="108">
        <v>90</v>
      </c>
      <c r="C224" s="109" t="s">
        <v>46</v>
      </c>
      <c r="D224" s="70">
        <f t="shared" si="18"/>
        <v>697.67441860465112</v>
      </c>
      <c r="E224" s="110">
        <v>6.641</v>
      </c>
      <c r="F224" s="111">
        <v>1.1230000000000001E-3</v>
      </c>
      <c r="G224" s="107">
        <f t="shared" si="21"/>
        <v>6.6421229999999998</v>
      </c>
      <c r="H224" s="72">
        <v>66.19</v>
      </c>
      <c r="I224" s="74" t="s">
        <v>12</v>
      </c>
      <c r="J224" s="75">
        <f t="shared" si="20"/>
        <v>66190</v>
      </c>
      <c r="K224" s="72">
        <v>2.67</v>
      </c>
      <c r="L224" s="74" t="s">
        <v>12</v>
      </c>
      <c r="M224" s="75">
        <f t="shared" si="22"/>
        <v>2670</v>
      </c>
      <c r="N224" s="72">
        <v>110.2</v>
      </c>
      <c r="O224" s="74" t="s">
        <v>45</v>
      </c>
      <c r="P224" s="71">
        <f t="shared" si="19"/>
        <v>110.2</v>
      </c>
    </row>
    <row r="225" spans="1:16">
      <c r="B225" s="108">
        <v>100</v>
      </c>
      <c r="C225" s="109" t="s">
        <v>46</v>
      </c>
      <c r="D225" s="70">
        <f t="shared" si="18"/>
        <v>775.19379844961236</v>
      </c>
      <c r="E225" s="110">
        <v>6.4349999999999996</v>
      </c>
      <c r="F225" s="111">
        <v>1.0189999999999999E-3</v>
      </c>
      <c r="G225" s="107">
        <f t="shared" si="21"/>
        <v>6.4360189999999999</v>
      </c>
      <c r="H225" s="72">
        <v>77.14</v>
      </c>
      <c r="I225" s="74" t="s">
        <v>12</v>
      </c>
      <c r="J225" s="75">
        <f t="shared" si="20"/>
        <v>77140</v>
      </c>
      <c r="K225" s="72">
        <v>3.08</v>
      </c>
      <c r="L225" s="74" t="s">
        <v>12</v>
      </c>
      <c r="M225" s="75">
        <f t="shared" si="22"/>
        <v>3080</v>
      </c>
      <c r="N225" s="72">
        <v>125.96</v>
      </c>
      <c r="O225" s="74" t="s">
        <v>45</v>
      </c>
      <c r="P225" s="71">
        <f t="shared" si="19"/>
        <v>125.96</v>
      </c>
    </row>
    <row r="226" spans="1:16">
      <c r="B226" s="108">
        <v>110</v>
      </c>
      <c r="C226" s="109" t="s">
        <v>46</v>
      </c>
      <c r="D226" s="70">
        <f t="shared" si="18"/>
        <v>852.71317829457359</v>
      </c>
      <c r="E226" s="110">
        <v>6.2709999999999999</v>
      </c>
      <c r="F226" s="111">
        <v>9.3380000000000004E-4</v>
      </c>
      <c r="G226" s="107">
        <f t="shared" si="21"/>
        <v>6.2719338000000002</v>
      </c>
      <c r="H226" s="72">
        <v>88.41</v>
      </c>
      <c r="I226" s="74" t="s">
        <v>12</v>
      </c>
      <c r="J226" s="75">
        <f t="shared" si="20"/>
        <v>88410</v>
      </c>
      <c r="K226" s="72">
        <v>3.47</v>
      </c>
      <c r="L226" s="74" t="s">
        <v>12</v>
      </c>
      <c r="M226" s="75">
        <f t="shared" si="22"/>
        <v>3470</v>
      </c>
      <c r="N226" s="72">
        <v>141.74</v>
      </c>
      <c r="O226" s="74" t="s">
        <v>45</v>
      </c>
      <c r="P226" s="71">
        <f t="shared" si="19"/>
        <v>141.74</v>
      </c>
    </row>
    <row r="227" spans="1:16">
      <c r="B227" s="108">
        <v>120</v>
      </c>
      <c r="C227" s="109" t="s">
        <v>46</v>
      </c>
      <c r="D227" s="70">
        <f t="shared" si="18"/>
        <v>930.23255813953483</v>
      </c>
      <c r="E227" s="110">
        <v>6.14</v>
      </c>
      <c r="F227" s="111">
        <v>8.6200000000000003E-4</v>
      </c>
      <c r="G227" s="107">
        <f t="shared" si="21"/>
        <v>6.1408619999999994</v>
      </c>
      <c r="H227" s="72">
        <v>99.95</v>
      </c>
      <c r="I227" s="74" t="s">
        <v>12</v>
      </c>
      <c r="J227" s="75">
        <f t="shared" si="20"/>
        <v>99950</v>
      </c>
      <c r="K227" s="72">
        <v>3.84</v>
      </c>
      <c r="L227" s="74" t="s">
        <v>12</v>
      </c>
      <c r="M227" s="75">
        <f t="shared" si="22"/>
        <v>3840</v>
      </c>
      <c r="N227" s="72">
        <v>157.46</v>
      </c>
      <c r="O227" s="74" t="s">
        <v>45</v>
      </c>
      <c r="P227" s="71">
        <f t="shared" si="19"/>
        <v>157.46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8"/>
        <v>1000</v>
      </c>
      <c r="E228" s="110">
        <v>6.0430000000000001</v>
      </c>
      <c r="F228" s="111">
        <v>8.0650000000000003E-4</v>
      </c>
      <c r="G228" s="107">
        <f t="shared" si="21"/>
        <v>6.0438065000000005</v>
      </c>
      <c r="H228" s="72">
        <v>110.53</v>
      </c>
      <c r="I228" s="74" t="s">
        <v>12</v>
      </c>
      <c r="J228" s="75">
        <f t="shared" si="20"/>
        <v>110530</v>
      </c>
      <c r="K228" s="72">
        <v>4.12</v>
      </c>
      <c r="L228" s="74" t="s">
        <v>12</v>
      </c>
      <c r="M228" s="75">
        <f t="shared" si="22"/>
        <v>4120</v>
      </c>
      <c r="N228" s="72">
        <v>171.53</v>
      </c>
      <c r="O228" s="74" t="s">
        <v>45</v>
      </c>
      <c r="P228" s="71">
        <f t="shared" si="19"/>
        <v>171.53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219</v>
      </c>
      <c r="F2" s="7"/>
      <c r="G2" s="7"/>
      <c r="L2" s="5" t="s">
        <v>220</v>
      </c>
      <c r="M2" s="8"/>
      <c r="N2" s="9" t="s">
        <v>221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222</v>
      </c>
      <c r="C3" s="13" t="s">
        <v>13</v>
      </c>
      <c r="E3" s="12" t="s">
        <v>251</v>
      </c>
      <c r="F3" s="184"/>
      <c r="G3" s="14" t="s">
        <v>14</v>
      </c>
      <c r="H3" s="14"/>
      <c r="I3" s="14"/>
      <c r="K3" s="15"/>
      <c r="L3" s="5" t="s">
        <v>223</v>
      </c>
      <c r="M3" s="16"/>
      <c r="N3" s="9" t="s">
        <v>224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225</v>
      </c>
      <c r="C4" s="20">
        <v>54</v>
      </c>
      <c r="D4" s="21"/>
      <c r="F4" s="14" t="s">
        <v>11</v>
      </c>
      <c r="G4" s="14" t="s">
        <v>11</v>
      </c>
      <c r="H4" s="14" t="s">
        <v>15</v>
      </c>
      <c r="I4" s="14" t="s">
        <v>1</v>
      </c>
      <c r="J4" s="9"/>
      <c r="K4" s="22" t="s">
        <v>226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227</v>
      </c>
      <c r="C5" s="20">
        <v>129</v>
      </c>
      <c r="D5" s="21" t="s">
        <v>228</v>
      </c>
      <c r="F5" s="14" t="s">
        <v>0</v>
      </c>
      <c r="G5" s="14" t="s">
        <v>16</v>
      </c>
      <c r="H5" s="14" t="s">
        <v>229</v>
      </c>
      <c r="I5" s="14" t="s">
        <v>229</v>
      </c>
      <c r="J5" s="24" t="s">
        <v>230</v>
      </c>
      <c r="K5" s="5" t="s">
        <v>231</v>
      </c>
      <c r="L5" s="14"/>
      <c r="M5" s="14"/>
      <c r="N5" s="9"/>
      <c r="O5" s="15" t="s">
        <v>248</v>
      </c>
      <c r="P5" s="1" t="str">
        <f ca="1">RIGHT(CELL("filename",A1),LEN(CELL("filename",A1))-FIND("]",CELL("filename",A1)))</f>
        <v>srim129Xe_EJ212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232</v>
      </c>
      <c r="C6" s="26" t="s">
        <v>233</v>
      </c>
      <c r="D6" s="21" t="s">
        <v>234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235</v>
      </c>
      <c r="M6" s="9"/>
      <c r="N6" s="9"/>
      <c r="O6" s="15" t="s">
        <v>247</v>
      </c>
      <c r="P6" s="130" t="s">
        <v>250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236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237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238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239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240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241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242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243</v>
      </c>
      <c r="D11" s="7" t="s">
        <v>244</v>
      </c>
      <c r="F11" s="32"/>
      <c r="G11" s="33"/>
      <c r="H11" s="33"/>
      <c r="I11" s="34"/>
      <c r="J11" s="4">
        <v>6</v>
      </c>
      <c r="K11" s="35">
        <v>1000</v>
      </c>
      <c r="L11" s="22" t="s">
        <v>245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246</v>
      </c>
      <c r="C12" s="44">
        <v>20</v>
      </c>
      <c r="D12" s="45">
        <f>$C$5/100</f>
        <v>1.29</v>
      </c>
      <c r="E12" s="21" t="s">
        <v>53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24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25</v>
      </c>
      <c r="C13" s="48">
        <v>228</v>
      </c>
      <c r="D13" s="45">
        <f>$C$5*1000000</f>
        <v>129000000</v>
      </c>
      <c r="E13" s="21" t="s">
        <v>47</v>
      </c>
      <c r="F13" s="49"/>
      <c r="G13" s="50"/>
      <c r="H13" s="50"/>
      <c r="I13" s="51"/>
      <c r="J13" s="4">
        <v>8</v>
      </c>
      <c r="K13" s="52">
        <v>2.8632999999999999E-2</v>
      </c>
      <c r="L13" s="22" t="s">
        <v>26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370</v>
      </c>
      <c r="C14" s="81"/>
      <c r="D14" s="21" t="s">
        <v>371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27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372</v>
      </c>
      <c r="C15" s="82"/>
      <c r="D15" s="80" t="s">
        <v>373</v>
      </c>
      <c r="E15" s="100"/>
      <c r="F15" s="100"/>
      <c r="G15" s="100"/>
      <c r="H15" s="58"/>
      <c r="I15" s="58"/>
      <c r="J15" s="94" t="s">
        <v>56</v>
      </c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28</v>
      </c>
      <c r="G16" s="100"/>
      <c r="H16" s="62"/>
      <c r="I16" s="58"/>
      <c r="J16" s="102"/>
      <c r="K16" s="94" t="s">
        <v>51</v>
      </c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29</v>
      </c>
      <c r="C17" s="11"/>
      <c r="D17" s="10"/>
      <c r="E17" s="63" t="s">
        <v>30</v>
      </c>
      <c r="F17" s="64" t="s">
        <v>31</v>
      </c>
      <c r="G17" s="65" t="s">
        <v>32</v>
      </c>
      <c r="H17" s="63" t="s">
        <v>33</v>
      </c>
      <c r="I17" s="11"/>
      <c r="J17" s="10"/>
      <c r="K17" s="63" t="s">
        <v>34</v>
      </c>
      <c r="L17" s="66"/>
      <c r="M17" s="67"/>
      <c r="N17" s="63" t="s">
        <v>35</v>
      </c>
      <c r="O17" s="11"/>
      <c r="P17" s="10"/>
    </row>
    <row r="18" spans="1:16">
      <c r="A18" s="1">
        <v>18</v>
      </c>
      <c r="B18" s="68" t="s">
        <v>36</v>
      </c>
      <c r="C18" s="25"/>
      <c r="D18" s="119" t="s">
        <v>37</v>
      </c>
      <c r="E18" s="181" t="s">
        <v>38</v>
      </c>
      <c r="F18" s="182"/>
      <c r="G18" s="183"/>
      <c r="H18" s="68" t="s">
        <v>39</v>
      </c>
      <c r="I18" s="25"/>
      <c r="J18" s="119" t="s">
        <v>40</v>
      </c>
      <c r="K18" s="68" t="s">
        <v>41</v>
      </c>
      <c r="L18" s="69"/>
      <c r="M18" s="119" t="s">
        <v>40</v>
      </c>
      <c r="N18" s="68" t="s">
        <v>41</v>
      </c>
      <c r="O18" s="25"/>
      <c r="P18" s="119" t="s">
        <v>40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1.3</v>
      </c>
      <c r="C20" s="104" t="s">
        <v>42</v>
      </c>
      <c r="D20" s="117">
        <f>B20/1000/$C$5</f>
        <v>1.0077519379844961E-5</v>
      </c>
      <c r="E20" s="105">
        <v>0.28989999999999999</v>
      </c>
      <c r="F20" s="106">
        <v>3.1680000000000001</v>
      </c>
      <c r="G20" s="107">
        <f>E20+F20</f>
        <v>3.4579</v>
      </c>
      <c r="H20" s="103">
        <v>77</v>
      </c>
      <c r="I20" s="104" t="s">
        <v>43</v>
      </c>
      <c r="J20" s="76">
        <f>H20/1000/10</f>
        <v>7.7000000000000002E-3</v>
      </c>
      <c r="K20" s="103">
        <v>16</v>
      </c>
      <c r="L20" s="104" t="s">
        <v>43</v>
      </c>
      <c r="M20" s="76">
        <f t="shared" ref="M20:M83" si="0">K20/1000/10</f>
        <v>1.6000000000000001E-3</v>
      </c>
      <c r="N20" s="103">
        <v>11</v>
      </c>
      <c r="O20" s="104" t="s">
        <v>43</v>
      </c>
      <c r="P20" s="76">
        <f t="shared" ref="P20:P83" si="1">N20/1000/10</f>
        <v>1.0999999999999998E-3</v>
      </c>
    </row>
    <row r="21" spans="1:16">
      <c r="B21" s="108">
        <v>1.4</v>
      </c>
      <c r="C21" s="109" t="s">
        <v>42</v>
      </c>
      <c r="D21" s="95">
        <f t="shared" ref="D21:D84" si="2">B21/1000/$C$5</f>
        <v>1.0852713178294573E-5</v>
      </c>
      <c r="E21" s="110">
        <v>0.30080000000000001</v>
      </c>
      <c r="F21" s="111">
        <v>3.2829999999999999</v>
      </c>
      <c r="G21" s="107">
        <f t="shared" ref="G21:G84" si="3">E21+F21</f>
        <v>3.5838000000000001</v>
      </c>
      <c r="H21" s="108">
        <v>79</v>
      </c>
      <c r="I21" s="109" t="s">
        <v>43</v>
      </c>
      <c r="J21" s="70">
        <f t="shared" ref="J21:J84" si="4">H21/1000/10</f>
        <v>7.9000000000000008E-3</v>
      </c>
      <c r="K21" s="108">
        <v>17</v>
      </c>
      <c r="L21" s="109" t="s">
        <v>43</v>
      </c>
      <c r="M21" s="70">
        <f t="shared" si="0"/>
        <v>1.7000000000000001E-3</v>
      </c>
      <c r="N21" s="108">
        <v>12</v>
      </c>
      <c r="O21" s="109" t="s">
        <v>43</v>
      </c>
      <c r="P21" s="70">
        <f t="shared" si="1"/>
        <v>1.2000000000000001E-3</v>
      </c>
    </row>
    <row r="22" spans="1:16">
      <c r="B22" s="108">
        <v>1.5</v>
      </c>
      <c r="C22" s="109" t="s">
        <v>42</v>
      </c>
      <c r="D22" s="95">
        <f t="shared" si="2"/>
        <v>1.1627906976744187E-5</v>
      </c>
      <c r="E22" s="110">
        <v>0.31140000000000001</v>
      </c>
      <c r="F22" s="111">
        <v>3.3929999999999998</v>
      </c>
      <c r="G22" s="107">
        <f t="shared" si="3"/>
        <v>3.7043999999999997</v>
      </c>
      <c r="H22" s="108">
        <v>82</v>
      </c>
      <c r="I22" s="109" t="s">
        <v>43</v>
      </c>
      <c r="J22" s="70">
        <f t="shared" si="4"/>
        <v>8.2000000000000007E-3</v>
      </c>
      <c r="K22" s="108">
        <v>17</v>
      </c>
      <c r="L22" s="109" t="s">
        <v>43</v>
      </c>
      <c r="M22" s="70">
        <f t="shared" si="0"/>
        <v>1.7000000000000001E-3</v>
      </c>
      <c r="N22" s="108">
        <v>12</v>
      </c>
      <c r="O22" s="109" t="s">
        <v>43</v>
      </c>
      <c r="P22" s="70">
        <f t="shared" si="1"/>
        <v>1.2000000000000001E-3</v>
      </c>
    </row>
    <row r="23" spans="1:16">
      <c r="B23" s="108">
        <v>1.6</v>
      </c>
      <c r="C23" s="109" t="s">
        <v>42</v>
      </c>
      <c r="D23" s="95">
        <f t="shared" si="2"/>
        <v>1.2403100775193799E-5</v>
      </c>
      <c r="E23" s="110">
        <v>0.3216</v>
      </c>
      <c r="F23" s="111">
        <v>3.4990000000000001</v>
      </c>
      <c r="G23" s="107">
        <f t="shared" si="3"/>
        <v>3.8206000000000002</v>
      </c>
      <c r="H23" s="108">
        <v>84</v>
      </c>
      <c r="I23" s="109" t="s">
        <v>43</v>
      </c>
      <c r="J23" s="70">
        <f t="shared" si="4"/>
        <v>8.4000000000000012E-3</v>
      </c>
      <c r="K23" s="108">
        <v>18</v>
      </c>
      <c r="L23" s="109" t="s">
        <v>43</v>
      </c>
      <c r="M23" s="70">
        <f t="shared" si="0"/>
        <v>1.8E-3</v>
      </c>
      <c r="N23" s="108">
        <v>13</v>
      </c>
      <c r="O23" s="109" t="s">
        <v>43</v>
      </c>
      <c r="P23" s="70">
        <f t="shared" si="1"/>
        <v>1.2999999999999999E-3</v>
      </c>
    </row>
    <row r="24" spans="1:16">
      <c r="B24" s="108">
        <v>1.7</v>
      </c>
      <c r="C24" s="109" t="s">
        <v>42</v>
      </c>
      <c r="D24" s="95">
        <f t="shared" si="2"/>
        <v>1.317829457364341E-5</v>
      </c>
      <c r="E24" s="110">
        <v>0.33150000000000002</v>
      </c>
      <c r="F24" s="111">
        <v>3.6</v>
      </c>
      <c r="G24" s="107">
        <f t="shared" si="3"/>
        <v>3.9315000000000002</v>
      </c>
      <c r="H24" s="108">
        <v>87</v>
      </c>
      <c r="I24" s="109" t="s">
        <v>43</v>
      </c>
      <c r="J24" s="70">
        <f t="shared" si="4"/>
        <v>8.6999999999999994E-3</v>
      </c>
      <c r="K24" s="108">
        <v>18</v>
      </c>
      <c r="L24" s="109" t="s">
        <v>43</v>
      </c>
      <c r="M24" s="70">
        <f t="shared" si="0"/>
        <v>1.8E-3</v>
      </c>
      <c r="N24" s="108">
        <v>13</v>
      </c>
      <c r="O24" s="109" t="s">
        <v>43</v>
      </c>
      <c r="P24" s="70">
        <f t="shared" si="1"/>
        <v>1.2999999999999999E-3</v>
      </c>
    </row>
    <row r="25" spans="1:16">
      <c r="B25" s="108">
        <v>1.8</v>
      </c>
      <c r="C25" s="109" t="s">
        <v>42</v>
      </c>
      <c r="D25" s="95">
        <f t="shared" si="2"/>
        <v>1.3953488372093022E-5</v>
      </c>
      <c r="E25" s="110">
        <v>0.34110000000000001</v>
      </c>
      <c r="F25" s="111">
        <v>3.6970000000000001</v>
      </c>
      <c r="G25" s="107">
        <f t="shared" si="3"/>
        <v>4.0381</v>
      </c>
      <c r="H25" s="108">
        <v>89</v>
      </c>
      <c r="I25" s="109" t="s">
        <v>43</v>
      </c>
      <c r="J25" s="70">
        <f t="shared" si="4"/>
        <v>8.8999999999999999E-3</v>
      </c>
      <c r="K25" s="108">
        <v>19</v>
      </c>
      <c r="L25" s="109" t="s">
        <v>43</v>
      </c>
      <c r="M25" s="70">
        <f t="shared" si="0"/>
        <v>1.9E-3</v>
      </c>
      <c r="N25" s="108">
        <v>13</v>
      </c>
      <c r="O25" s="109" t="s">
        <v>43</v>
      </c>
      <c r="P25" s="70">
        <f t="shared" si="1"/>
        <v>1.2999999999999999E-3</v>
      </c>
    </row>
    <row r="26" spans="1:16">
      <c r="B26" s="108">
        <v>2</v>
      </c>
      <c r="C26" s="109" t="s">
        <v>42</v>
      </c>
      <c r="D26" s="95">
        <f t="shared" si="2"/>
        <v>1.5503875968992248E-5</v>
      </c>
      <c r="E26" s="110">
        <v>0.35959999999999998</v>
      </c>
      <c r="F26" s="111">
        <v>3.8809999999999998</v>
      </c>
      <c r="G26" s="107">
        <f t="shared" si="3"/>
        <v>4.2405999999999997</v>
      </c>
      <c r="H26" s="108">
        <v>93</v>
      </c>
      <c r="I26" s="109" t="s">
        <v>43</v>
      </c>
      <c r="J26" s="70">
        <f t="shared" si="4"/>
        <v>9.2999999999999992E-3</v>
      </c>
      <c r="K26" s="108">
        <v>20</v>
      </c>
      <c r="L26" s="109" t="s">
        <v>43</v>
      </c>
      <c r="M26" s="70">
        <f t="shared" si="0"/>
        <v>2E-3</v>
      </c>
      <c r="N26" s="108">
        <v>14</v>
      </c>
      <c r="O26" s="109" t="s">
        <v>43</v>
      </c>
      <c r="P26" s="70">
        <f t="shared" si="1"/>
        <v>1.4E-3</v>
      </c>
    </row>
    <row r="27" spans="1:16">
      <c r="B27" s="108">
        <v>2.25</v>
      </c>
      <c r="C27" s="109" t="s">
        <v>42</v>
      </c>
      <c r="D27" s="95">
        <f t="shared" si="2"/>
        <v>1.7441860465116278E-5</v>
      </c>
      <c r="E27" s="110">
        <v>0.38140000000000002</v>
      </c>
      <c r="F27" s="111">
        <v>4.0949999999999998</v>
      </c>
      <c r="G27" s="107">
        <f t="shared" si="3"/>
        <v>4.4763999999999999</v>
      </c>
      <c r="H27" s="108">
        <v>98</v>
      </c>
      <c r="I27" s="109" t="s">
        <v>43</v>
      </c>
      <c r="J27" s="70">
        <f t="shared" si="4"/>
        <v>9.7999999999999997E-3</v>
      </c>
      <c r="K27" s="108">
        <v>20</v>
      </c>
      <c r="L27" s="109" t="s">
        <v>43</v>
      </c>
      <c r="M27" s="70">
        <f t="shared" si="0"/>
        <v>2E-3</v>
      </c>
      <c r="N27" s="108">
        <v>15</v>
      </c>
      <c r="O27" s="109" t="s">
        <v>43</v>
      </c>
      <c r="P27" s="70">
        <f t="shared" si="1"/>
        <v>1.5E-3</v>
      </c>
    </row>
    <row r="28" spans="1:16">
      <c r="B28" s="108">
        <v>2.5</v>
      </c>
      <c r="C28" s="109" t="s">
        <v>42</v>
      </c>
      <c r="D28" s="95">
        <f t="shared" si="2"/>
        <v>1.9379844961240311E-5</v>
      </c>
      <c r="E28" s="110">
        <v>0.40200000000000002</v>
      </c>
      <c r="F28" s="111">
        <v>4.2919999999999998</v>
      </c>
      <c r="G28" s="107">
        <f t="shared" si="3"/>
        <v>4.694</v>
      </c>
      <c r="H28" s="108">
        <v>103</v>
      </c>
      <c r="I28" s="109" t="s">
        <v>43</v>
      </c>
      <c r="J28" s="70">
        <f t="shared" si="4"/>
        <v>1.03E-2</v>
      </c>
      <c r="K28" s="108">
        <v>21</v>
      </c>
      <c r="L28" s="109" t="s">
        <v>43</v>
      </c>
      <c r="M28" s="70">
        <f t="shared" si="0"/>
        <v>2.1000000000000003E-3</v>
      </c>
      <c r="N28" s="108">
        <v>15</v>
      </c>
      <c r="O28" s="109" t="s">
        <v>43</v>
      </c>
      <c r="P28" s="70">
        <f t="shared" si="1"/>
        <v>1.5E-3</v>
      </c>
    </row>
    <row r="29" spans="1:16">
      <c r="B29" s="108">
        <v>2.75</v>
      </c>
      <c r="C29" s="109" t="s">
        <v>42</v>
      </c>
      <c r="D29" s="95">
        <f t="shared" si="2"/>
        <v>2.1317829457364341E-5</v>
      </c>
      <c r="E29" s="110">
        <v>0.42159999999999997</v>
      </c>
      <c r="F29" s="111">
        <v>4.4749999999999996</v>
      </c>
      <c r="G29" s="107">
        <f t="shared" si="3"/>
        <v>4.8965999999999994</v>
      </c>
      <c r="H29" s="108">
        <v>108</v>
      </c>
      <c r="I29" s="109" t="s">
        <v>43</v>
      </c>
      <c r="J29" s="70">
        <f t="shared" si="4"/>
        <v>1.0800000000000001E-2</v>
      </c>
      <c r="K29" s="108">
        <v>22</v>
      </c>
      <c r="L29" s="109" t="s">
        <v>43</v>
      </c>
      <c r="M29" s="70">
        <f t="shared" si="0"/>
        <v>2.1999999999999997E-3</v>
      </c>
      <c r="N29" s="108">
        <v>16</v>
      </c>
      <c r="O29" s="109" t="s">
        <v>43</v>
      </c>
      <c r="P29" s="70">
        <f t="shared" si="1"/>
        <v>1.6000000000000001E-3</v>
      </c>
    </row>
    <row r="30" spans="1:16">
      <c r="B30" s="108">
        <v>3</v>
      </c>
      <c r="C30" s="109" t="s">
        <v>42</v>
      </c>
      <c r="D30" s="95">
        <f t="shared" si="2"/>
        <v>2.3255813953488374E-5</v>
      </c>
      <c r="E30" s="110">
        <v>0.44040000000000001</v>
      </c>
      <c r="F30" s="111">
        <v>4.6470000000000002</v>
      </c>
      <c r="G30" s="107">
        <f t="shared" si="3"/>
        <v>5.0874000000000006</v>
      </c>
      <c r="H30" s="108">
        <v>113</v>
      </c>
      <c r="I30" s="109" t="s">
        <v>43</v>
      </c>
      <c r="J30" s="70">
        <f t="shared" si="4"/>
        <v>1.1300000000000001E-2</v>
      </c>
      <c r="K30" s="108">
        <v>23</v>
      </c>
      <c r="L30" s="109" t="s">
        <v>43</v>
      </c>
      <c r="M30" s="70">
        <f t="shared" si="0"/>
        <v>2.3E-3</v>
      </c>
      <c r="N30" s="108">
        <v>17</v>
      </c>
      <c r="O30" s="109" t="s">
        <v>43</v>
      </c>
      <c r="P30" s="70">
        <f t="shared" si="1"/>
        <v>1.7000000000000001E-3</v>
      </c>
    </row>
    <row r="31" spans="1:16">
      <c r="B31" s="108">
        <v>3.25</v>
      </c>
      <c r="C31" s="109" t="s">
        <v>42</v>
      </c>
      <c r="D31" s="95">
        <f t="shared" si="2"/>
        <v>2.51937984496124E-5</v>
      </c>
      <c r="E31" s="110">
        <v>0.45839999999999997</v>
      </c>
      <c r="F31" s="111">
        <v>4.8090000000000002</v>
      </c>
      <c r="G31" s="107">
        <f t="shared" si="3"/>
        <v>5.2674000000000003</v>
      </c>
      <c r="H31" s="108">
        <v>117</v>
      </c>
      <c r="I31" s="109" t="s">
        <v>43</v>
      </c>
      <c r="J31" s="70">
        <f t="shared" si="4"/>
        <v>1.17E-2</v>
      </c>
      <c r="K31" s="108">
        <v>24</v>
      </c>
      <c r="L31" s="109" t="s">
        <v>43</v>
      </c>
      <c r="M31" s="70">
        <f t="shared" si="0"/>
        <v>2.4000000000000002E-3</v>
      </c>
      <c r="N31" s="108">
        <v>17</v>
      </c>
      <c r="O31" s="109" t="s">
        <v>43</v>
      </c>
      <c r="P31" s="70">
        <f t="shared" si="1"/>
        <v>1.7000000000000001E-3</v>
      </c>
    </row>
    <row r="32" spans="1:16">
      <c r="B32" s="108">
        <v>3.5</v>
      </c>
      <c r="C32" s="109" t="s">
        <v>42</v>
      </c>
      <c r="D32" s="95">
        <f t="shared" si="2"/>
        <v>2.7131782945736434E-5</v>
      </c>
      <c r="E32" s="110">
        <v>0.47570000000000001</v>
      </c>
      <c r="F32" s="111">
        <v>4.9619999999999997</v>
      </c>
      <c r="G32" s="107">
        <f t="shared" si="3"/>
        <v>5.4376999999999995</v>
      </c>
      <c r="H32" s="108">
        <v>121</v>
      </c>
      <c r="I32" s="109" t="s">
        <v>43</v>
      </c>
      <c r="J32" s="70">
        <f t="shared" si="4"/>
        <v>1.21E-2</v>
      </c>
      <c r="K32" s="108">
        <v>25</v>
      </c>
      <c r="L32" s="109" t="s">
        <v>43</v>
      </c>
      <c r="M32" s="70">
        <f t="shared" si="0"/>
        <v>2.5000000000000001E-3</v>
      </c>
      <c r="N32" s="108">
        <v>18</v>
      </c>
      <c r="O32" s="109" t="s">
        <v>43</v>
      </c>
      <c r="P32" s="70">
        <f t="shared" si="1"/>
        <v>1.8E-3</v>
      </c>
    </row>
    <row r="33" spans="2:16">
      <c r="B33" s="108">
        <v>3.75</v>
      </c>
      <c r="C33" s="109" t="s">
        <v>42</v>
      </c>
      <c r="D33" s="95">
        <f t="shared" si="2"/>
        <v>2.9069767441860463E-5</v>
      </c>
      <c r="E33" s="110">
        <v>0.4924</v>
      </c>
      <c r="F33" s="111">
        <v>5.1059999999999999</v>
      </c>
      <c r="G33" s="107">
        <f t="shared" si="3"/>
        <v>5.5983999999999998</v>
      </c>
      <c r="H33" s="108">
        <v>125</v>
      </c>
      <c r="I33" s="109" t="s">
        <v>43</v>
      </c>
      <c r="J33" s="70">
        <f t="shared" si="4"/>
        <v>1.2500000000000001E-2</v>
      </c>
      <c r="K33" s="108">
        <v>25</v>
      </c>
      <c r="L33" s="109" t="s">
        <v>43</v>
      </c>
      <c r="M33" s="70">
        <f t="shared" si="0"/>
        <v>2.5000000000000001E-3</v>
      </c>
      <c r="N33" s="108">
        <v>18</v>
      </c>
      <c r="O33" s="109" t="s">
        <v>43</v>
      </c>
      <c r="P33" s="70">
        <f t="shared" si="1"/>
        <v>1.8E-3</v>
      </c>
    </row>
    <row r="34" spans="2:16">
      <c r="B34" s="108">
        <v>4</v>
      </c>
      <c r="C34" s="109" t="s">
        <v>42</v>
      </c>
      <c r="D34" s="95">
        <f t="shared" si="2"/>
        <v>3.1007751937984497E-5</v>
      </c>
      <c r="E34" s="110">
        <v>0.50849999999999995</v>
      </c>
      <c r="F34" s="111">
        <v>5.2439999999999998</v>
      </c>
      <c r="G34" s="107">
        <f t="shared" si="3"/>
        <v>5.7524999999999995</v>
      </c>
      <c r="H34" s="108">
        <v>129</v>
      </c>
      <c r="I34" s="109" t="s">
        <v>43</v>
      </c>
      <c r="J34" s="70">
        <f t="shared" si="4"/>
        <v>1.29E-2</v>
      </c>
      <c r="K34" s="108">
        <v>26</v>
      </c>
      <c r="L34" s="109" t="s">
        <v>43</v>
      </c>
      <c r="M34" s="70">
        <f t="shared" si="0"/>
        <v>2.5999999999999999E-3</v>
      </c>
      <c r="N34" s="108">
        <v>19</v>
      </c>
      <c r="O34" s="109" t="s">
        <v>43</v>
      </c>
      <c r="P34" s="70">
        <f t="shared" si="1"/>
        <v>1.9E-3</v>
      </c>
    </row>
    <row r="35" spans="2:16">
      <c r="B35" s="108">
        <v>4.5</v>
      </c>
      <c r="C35" s="109" t="s">
        <v>42</v>
      </c>
      <c r="D35" s="95">
        <f t="shared" si="2"/>
        <v>3.4883720930232556E-5</v>
      </c>
      <c r="E35" s="110">
        <v>0.5393</v>
      </c>
      <c r="F35" s="111">
        <v>5.5</v>
      </c>
      <c r="G35" s="107">
        <f t="shared" si="3"/>
        <v>6.0392999999999999</v>
      </c>
      <c r="H35" s="108">
        <v>137</v>
      </c>
      <c r="I35" s="109" t="s">
        <v>43</v>
      </c>
      <c r="J35" s="70">
        <f t="shared" si="4"/>
        <v>1.37E-2</v>
      </c>
      <c r="K35" s="108">
        <v>27</v>
      </c>
      <c r="L35" s="109" t="s">
        <v>43</v>
      </c>
      <c r="M35" s="70">
        <f t="shared" si="0"/>
        <v>2.7000000000000001E-3</v>
      </c>
      <c r="N35" s="108">
        <v>20</v>
      </c>
      <c r="O35" s="109" t="s">
        <v>43</v>
      </c>
      <c r="P35" s="70">
        <f t="shared" si="1"/>
        <v>2E-3</v>
      </c>
    </row>
    <row r="36" spans="2:16">
      <c r="B36" s="108">
        <v>5</v>
      </c>
      <c r="C36" s="109" t="s">
        <v>42</v>
      </c>
      <c r="D36" s="95">
        <f t="shared" si="2"/>
        <v>3.8759689922480622E-5</v>
      </c>
      <c r="E36" s="110">
        <v>0.56850000000000001</v>
      </c>
      <c r="F36" s="111">
        <v>5.734</v>
      </c>
      <c r="G36" s="107">
        <f t="shared" si="3"/>
        <v>6.3025000000000002</v>
      </c>
      <c r="H36" s="108">
        <v>145</v>
      </c>
      <c r="I36" s="109" t="s">
        <v>43</v>
      </c>
      <c r="J36" s="70">
        <f t="shared" si="4"/>
        <v>1.4499999999999999E-2</v>
      </c>
      <c r="K36" s="108">
        <v>29</v>
      </c>
      <c r="L36" s="109" t="s">
        <v>43</v>
      </c>
      <c r="M36" s="70">
        <f t="shared" si="0"/>
        <v>2.9000000000000002E-3</v>
      </c>
      <c r="N36" s="108">
        <v>21</v>
      </c>
      <c r="O36" s="109" t="s">
        <v>43</v>
      </c>
      <c r="P36" s="70">
        <f t="shared" si="1"/>
        <v>2.1000000000000003E-3</v>
      </c>
    </row>
    <row r="37" spans="2:16">
      <c r="B37" s="108">
        <v>5.5</v>
      </c>
      <c r="C37" s="109" t="s">
        <v>42</v>
      </c>
      <c r="D37" s="95">
        <f t="shared" si="2"/>
        <v>4.2635658914728682E-5</v>
      </c>
      <c r="E37" s="110">
        <v>0.59630000000000005</v>
      </c>
      <c r="F37" s="111">
        <v>5.95</v>
      </c>
      <c r="G37" s="107">
        <f t="shared" si="3"/>
        <v>6.5463000000000005</v>
      </c>
      <c r="H37" s="108">
        <v>152</v>
      </c>
      <c r="I37" s="109" t="s">
        <v>43</v>
      </c>
      <c r="J37" s="70">
        <f t="shared" si="4"/>
        <v>1.52E-2</v>
      </c>
      <c r="K37" s="108">
        <v>30</v>
      </c>
      <c r="L37" s="109" t="s">
        <v>43</v>
      </c>
      <c r="M37" s="70">
        <f t="shared" si="0"/>
        <v>3.0000000000000001E-3</v>
      </c>
      <c r="N37" s="108">
        <v>22</v>
      </c>
      <c r="O37" s="109" t="s">
        <v>43</v>
      </c>
      <c r="P37" s="70">
        <f t="shared" si="1"/>
        <v>2.1999999999999997E-3</v>
      </c>
    </row>
    <row r="38" spans="2:16">
      <c r="B38" s="108">
        <v>6</v>
      </c>
      <c r="C38" s="109" t="s">
        <v>42</v>
      </c>
      <c r="D38" s="95">
        <f t="shared" si="2"/>
        <v>4.6511627906976748E-5</v>
      </c>
      <c r="E38" s="110">
        <v>0.62280000000000002</v>
      </c>
      <c r="F38" s="111">
        <v>6.15</v>
      </c>
      <c r="G38" s="107">
        <f t="shared" si="3"/>
        <v>6.7728000000000002</v>
      </c>
      <c r="H38" s="108">
        <v>158</v>
      </c>
      <c r="I38" s="109" t="s">
        <v>43</v>
      </c>
      <c r="J38" s="70">
        <f t="shared" si="4"/>
        <v>1.5800000000000002E-2</v>
      </c>
      <c r="K38" s="108">
        <v>31</v>
      </c>
      <c r="L38" s="109" t="s">
        <v>43</v>
      </c>
      <c r="M38" s="70">
        <f t="shared" si="0"/>
        <v>3.0999999999999999E-3</v>
      </c>
      <c r="N38" s="108">
        <v>23</v>
      </c>
      <c r="O38" s="109" t="s">
        <v>43</v>
      </c>
      <c r="P38" s="70">
        <f t="shared" si="1"/>
        <v>2.3E-3</v>
      </c>
    </row>
    <row r="39" spans="2:16">
      <c r="B39" s="108">
        <v>6.5</v>
      </c>
      <c r="C39" s="109" t="s">
        <v>42</v>
      </c>
      <c r="D39" s="95">
        <f t="shared" si="2"/>
        <v>5.0387596899224801E-5</v>
      </c>
      <c r="E39" s="110">
        <v>0.6482</v>
      </c>
      <c r="F39" s="111">
        <v>6.3369999999999997</v>
      </c>
      <c r="G39" s="107">
        <f t="shared" si="3"/>
        <v>6.9851999999999999</v>
      </c>
      <c r="H39" s="108">
        <v>165</v>
      </c>
      <c r="I39" s="109" t="s">
        <v>43</v>
      </c>
      <c r="J39" s="70">
        <f t="shared" si="4"/>
        <v>1.6500000000000001E-2</v>
      </c>
      <c r="K39" s="108">
        <v>32</v>
      </c>
      <c r="L39" s="109" t="s">
        <v>43</v>
      </c>
      <c r="M39" s="70">
        <f t="shared" si="0"/>
        <v>3.2000000000000002E-3</v>
      </c>
      <c r="N39" s="108">
        <v>24</v>
      </c>
      <c r="O39" s="109" t="s">
        <v>43</v>
      </c>
      <c r="P39" s="70">
        <f t="shared" si="1"/>
        <v>2.4000000000000002E-3</v>
      </c>
    </row>
    <row r="40" spans="2:16">
      <c r="B40" s="108">
        <v>7</v>
      </c>
      <c r="C40" s="109" t="s">
        <v>42</v>
      </c>
      <c r="D40" s="95">
        <f t="shared" si="2"/>
        <v>5.4263565891472867E-5</v>
      </c>
      <c r="E40" s="110">
        <v>0.67269999999999996</v>
      </c>
      <c r="F40" s="111">
        <v>6.5119999999999996</v>
      </c>
      <c r="G40" s="107">
        <f t="shared" si="3"/>
        <v>7.1846999999999994</v>
      </c>
      <c r="H40" s="108">
        <v>172</v>
      </c>
      <c r="I40" s="109" t="s">
        <v>43</v>
      </c>
      <c r="J40" s="70">
        <f t="shared" si="4"/>
        <v>1.72E-2</v>
      </c>
      <c r="K40" s="108">
        <v>33</v>
      </c>
      <c r="L40" s="109" t="s">
        <v>43</v>
      </c>
      <c r="M40" s="70">
        <f t="shared" si="0"/>
        <v>3.3E-3</v>
      </c>
      <c r="N40" s="108">
        <v>25</v>
      </c>
      <c r="O40" s="109" t="s">
        <v>43</v>
      </c>
      <c r="P40" s="70">
        <f t="shared" si="1"/>
        <v>2.5000000000000001E-3</v>
      </c>
    </row>
    <row r="41" spans="2:16">
      <c r="B41" s="108">
        <v>8</v>
      </c>
      <c r="C41" s="109" t="s">
        <v>42</v>
      </c>
      <c r="D41" s="95">
        <f t="shared" si="2"/>
        <v>6.2015503875968993E-5</v>
      </c>
      <c r="E41" s="110">
        <v>0.71909999999999996</v>
      </c>
      <c r="F41" s="111">
        <v>6.8310000000000004</v>
      </c>
      <c r="G41" s="107">
        <f t="shared" si="3"/>
        <v>7.5501000000000005</v>
      </c>
      <c r="H41" s="108">
        <v>184</v>
      </c>
      <c r="I41" s="109" t="s">
        <v>43</v>
      </c>
      <c r="J41" s="70">
        <f t="shared" si="4"/>
        <v>1.84E-2</v>
      </c>
      <c r="K41" s="108">
        <v>35</v>
      </c>
      <c r="L41" s="109" t="s">
        <v>43</v>
      </c>
      <c r="M41" s="70">
        <f t="shared" si="0"/>
        <v>3.5000000000000005E-3</v>
      </c>
      <c r="N41" s="108">
        <v>26</v>
      </c>
      <c r="O41" s="109" t="s">
        <v>43</v>
      </c>
      <c r="P41" s="70">
        <f t="shared" si="1"/>
        <v>2.5999999999999999E-3</v>
      </c>
    </row>
    <row r="42" spans="2:16">
      <c r="B42" s="108">
        <v>9</v>
      </c>
      <c r="C42" s="109" t="s">
        <v>42</v>
      </c>
      <c r="D42" s="95">
        <f t="shared" si="2"/>
        <v>6.9767441860465112E-5</v>
      </c>
      <c r="E42" s="110">
        <v>0.76280000000000003</v>
      </c>
      <c r="F42" s="111">
        <v>7.117</v>
      </c>
      <c r="G42" s="107">
        <f t="shared" si="3"/>
        <v>7.8798000000000004</v>
      </c>
      <c r="H42" s="108">
        <v>196</v>
      </c>
      <c r="I42" s="109" t="s">
        <v>43</v>
      </c>
      <c r="J42" s="70">
        <f t="shared" si="4"/>
        <v>1.9599999999999999E-2</v>
      </c>
      <c r="K42" s="108">
        <v>37</v>
      </c>
      <c r="L42" s="109" t="s">
        <v>43</v>
      </c>
      <c r="M42" s="70">
        <f t="shared" si="0"/>
        <v>3.6999999999999997E-3</v>
      </c>
      <c r="N42" s="108">
        <v>28</v>
      </c>
      <c r="O42" s="109" t="s">
        <v>43</v>
      </c>
      <c r="P42" s="70">
        <f t="shared" si="1"/>
        <v>2.8E-3</v>
      </c>
    </row>
    <row r="43" spans="2:16">
      <c r="B43" s="108">
        <v>10</v>
      </c>
      <c r="C43" s="109" t="s">
        <v>42</v>
      </c>
      <c r="D43" s="95">
        <f t="shared" si="2"/>
        <v>7.7519379844961245E-5</v>
      </c>
      <c r="E43" s="110">
        <v>0.80400000000000005</v>
      </c>
      <c r="F43" s="111">
        <v>7.3760000000000003</v>
      </c>
      <c r="G43" s="107">
        <f t="shared" si="3"/>
        <v>8.18</v>
      </c>
      <c r="H43" s="108">
        <v>207</v>
      </c>
      <c r="I43" s="109" t="s">
        <v>43</v>
      </c>
      <c r="J43" s="70">
        <f t="shared" si="4"/>
        <v>2.07E-2</v>
      </c>
      <c r="K43" s="108">
        <v>39</v>
      </c>
      <c r="L43" s="109" t="s">
        <v>43</v>
      </c>
      <c r="M43" s="70">
        <f t="shared" si="0"/>
        <v>3.8999999999999998E-3</v>
      </c>
      <c r="N43" s="108">
        <v>29</v>
      </c>
      <c r="O43" s="109" t="s">
        <v>43</v>
      </c>
      <c r="P43" s="70">
        <f t="shared" si="1"/>
        <v>2.9000000000000002E-3</v>
      </c>
    </row>
    <row r="44" spans="2:16">
      <c r="B44" s="108">
        <v>11</v>
      </c>
      <c r="C44" s="109" t="s">
        <v>42</v>
      </c>
      <c r="D44" s="95">
        <f t="shared" si="2"/>
        <v>8.5271317829457364E-5</v>
      </c>
      <c r="E44" s="110">
        <v>0.84330000000000005</v>
      </c>
      <c r="F44" s="111">
        <v>7.6109999999999998</v>
      </c>
      <c r="G44" s="107">
        <f t="shared" si="3"/>
        <v>8.4542999999999999</v>
      </c>
      <c r="H44" s="108">
        <v>218</v>
      </c>
      <c r="I44" s="109" t="s">
        <v>43</v>
      </c>
      <c r="J44" s="70">
        <f t="shared" si="4"/>
        <v>2.18E-2</v>
      </c>
      <c r="K44" s="108">
        <v>40</v>
      </c>
      <c r="L44" s="109" t="s">
        <v>43</v>
      </c>
      <c r="M44" s="70">
        <f t="shared" si="0"/>
        <v>4.0000000000000001E-3</v>
      </c>
      <c r="N44" s="108">
        <v>31</v>
      </c>
      <c r="O44" s="109" t="s">
        <v>43</v>
      </c>
      <c r="P44" s="70">
        <f t="shared" si="1"/>
        <v>3.0999999999999999E-3</v>
      </c>
    </row>
    <row r="45" spans="2:16">
      <c r="B45" s="108">
        <v>12</v>
      </c>
      <c r="C45" s="109" t="s">
        <v>42</v>
      </c>
      <c r="D45" s="95">
        <f t="shared" si="2"/>
        <v>9.3023255813953496E-5</v>
      </c>
      <c r="E45" s="110">
        <v>0.88080000000000003</v>
      </c>
      <c r="F45" s="111">
        <v>7.827</v>
      </c>
      <c r="G45" s="107">
        <f t="shared" si="3"/>
        <v>8.7078000000000007</v>
      </c>
      <c r="H45" s="108">
        <v>229</v>
      </c>
      <c r="I45" s="109" t="s">
        <v>43</v>
      </c>
      <c r="J45" s="70">
        <f t="shared" si="4"/>
        <v>2.29E-2</v>
      </c>
      <c r="K45" s="108">
        <v>42</v>
      </c>
      <c r="L45" s="109" t="s">
        <v>43</v>
      </c>
      <c r="M45" s="70">
        <f t="shared" si="0"/>
        <v>4.2000000000000006E-3</v>
      </c>
      <c r="N45" s="108">
        <v>32</v>
      </c>
      <c r="O45" s="109" t="s">
        <v>43</v>
      </c>
      <c r="P45" s="70">
        <f t="shared" si="1"/>
        <v>3.2000000000000002E-3</v>
      </c>
    </row>
    <row r="46" spans="2:16">
      <c r="B46" s="108">
        <v>13</v>
      </c>
      <c r="C46" s="109" t="s">
        <v>42</v>
      </c>
      <c r="D46" s="95">
        <f t="shared" si="2"/>
        <v>1.007751937984496E-4</v>
      </c>
      <c r="E46" s="110">
        <v>0.91669999999999996</v>
      </c>
      <c r="F46" s="111">
        <v>8.0250000000000004</v>
      </c>
      <c r="G46" s="107">
        <f t="shared" si="3"/>
        <v>8.9417000000000009</v>
      </c>
      <c r="H46" s="108">
        <v>239</v>
      </c>
      <c r="I46" s="109" t="s">
        <v>43</v>
      </c>
      <c r="J46" s="70">
        <f t="shared" si="4"/>
        <v>2.3899999999999998E-2</v>
      </c>
      <c r="K46" s="108">
        <v>44</v>
      </c>
      <c r="L46" s="109" t="s">
        <v>43</v>
      </c>
      <c r="M46" s="70">
        <f t="shared" si="0"/>
        <v>4.3999999999999994E-3</v>
      </c>
      <c r="N46" s="108">
        <v>34</v>
      </c>
      <c r="O46" s="109" t="s">
        <v>43</v>
      </c>
      <c r="P46" s="70">
        <f t="shared" si="1"/>
        <v>3.4000000000000002E-3</v>
      </c>
    </row>
    <row r="47" spans="2:16">
      <c r="B47" s="108">
        <v>14</v>
      </c>
      <c r="C47" s="109" t="s">
        <v>42</v>
      </c>
      <c r="D47" s="95">
        <f t="shared" si="2"/>
        <v>1.0852713178294573E-4</v>
      </c>
      <c r="E47" s="110">
        <v>0.95130000000000003</v>
      </c>
      <c r="F47" s="111">
        <v>8.2100000000000009</v>
      </c>
      <c r="G47" s="107">
        <f t="shared" si="3"/>
        <v>9.1613000000000007</v>
      </c>
      <c r="H47" s="108">
        <v>250</v>
      </c>
      <c r="I47" s="109" t="s">
        <v>43</v>
      </c>
      <c r="J47" s="70">
        <f t="shared" si="4"/>
        <v>2.5000000000000001E-2</v>
      </c>
      <c r="K47" s="108">
        <v>45</v>
      </c>
      <c r="L47" s="109" t="s">
        <v>43</v>
      </c>
      <c r="M47" s="70">
        <f t="shared" si="0"/>
        <v>4.4999999999999997E-3</v>
      </c>
      <c r="N47" s="108">
        <v>35</v>
      </c>
      <c r="O47" s="109" t="s">
        <v>43</v>
      </c>
      <c r="P47" s="70">
        <f t="shared" si="1"/>
        <v>3.5000000000000005E-3</v>
      </c>
    </row>
    <row r="48" spans="2:16">
      <c r="B48" s="108">
        <v>15</v>
      </c>
      <c r="C48" s="109" t="s">
        <v>42</v>
      </c>
      <c r="D48" s="95">
        <f t="shared" si="2"/>
        <v>1.1627906976744185E-4</v>
      </c>
      <c r="E48" s="110">
        <v>0.98470000000000002</v>
      </c>
      <c r="F48" s="111">
        <v>8.3810000000000002</v>
      </c>
      <c r="G48" s="107">
        <f t="shared" si="3"/>
        <v>9.3657000000000004</v>
      </c>
      <c r="H48" s="108">
        <v>259</v>
      </c>
      <c r="I48" s="109" t="s">
        <v>43</v>
      </c>
      <c r="J48" s="70">
        <f t="shared" si="4"/>
        <v>2.5899999999999999E-2</v>
      </c>
      <c r="K48" s="108">
        <v>46</v>
      </c>
      <c r="L48" s="109" t="s">
        <v>43</v>
      </c>
      <c r="M48" s="70">
        <f t="shared" si="0"/>
        <v>4.5999999999999999E-3</v>
      </c>
      <c r="N48" s="108">
        <v>36</v>
      </c>
      <c r="O48" s="109" t="s">
        <v>43</v>
      </c>
      <c r="P48" s="70">
        <f t="shared" si="1"/>
        <v>3.5999999999999999E-3</v>
      </c>
    </row>
    <row r="49" spans="2:16">
      <c r="B49" s="108">
        <v>16</v>
      </c>
      <c r="C49" s="109" t="s">
        <v>42</v>
      </c>
      <c r="D49" s="95">
        <f t="shared" si="2"/>
        <v>1.2403100775193799E-4</v>
      </c>
      <c r="E49" s="110">
        <v>1.0169999999999999</v>
      </c>
      <c r="F49" s="111">
        <v>8.5419999999999998</v>
      </c>
      <c r="G49" s="107">
        <f t="shared" si="3"/>
        <v>9.5589999999999993</v>
      </c>
      <c r="H49" s="108">
        <v>269</v>
      </c>
      <c r="I49" s="109" t="s">
        <v>43</v>
      </c>
      <c r="J49" s="70">
        <f t="shared" si="4"/>
        <v>2.69E-2</v>
      </c>
      <c r="K49" s="108">
        <v>48</v>
      </c>
      <c r="L49" s="109" t="s">
        <v>43</v>
      </c>
      <c r="M49" s="70">
        <f t="shared" si="0"/>
        <v>4.8000000000000004E-3</v>
      </c>
      <c r="N49" s="108">
        <v>37</v>
      </c>
      <c r="O49" s="109" t="s">
        <v>43</v>
      </c>
      <c r="P49" s="70">
        <f t="shared" si="1"/>
        <v>3.6999999999999997E-3</v>
      </c>
    </row>
    <row r="50" spans="2:16">
      <c r="B50" s="108">
        <v>17</v>
      </c>
      <c r="C50" s="109" t="s">
        <v>42</v>
      </c>
      <c r="D50" s="95">
        <f t="shared" si="2"/>
        <v>1.3178294573643412E-4</v>
      </c>
      <c r="E50" s="110">
        <v>1.048</v>
      </c>
      <c r="F50" s="111">
        <v>8.6920000000000002</v>
      </c>
      <c r="G50" s="107">
        <f t="shared" si="3"/>
        <v>9.74</v>
      </c>
      <c r="H50" s="108">
        <v>279</v>
      </c>
      <c r="I50" s="109" t="s">
        <v>43</v>
      </c>
      <c r="J50" s="70">
        <f t="shared" si="4"/>
        <v>2.7900000000000001E-2</v>
      </c>
      <c r="K50" s="108">
        <v>49</v>
      </c>
      <c r="L50" s="109" t="s">
        <v>43</v>
      </c>
      <c r="M50" s="70">
        <f t="shared" si="0"/>
        <v>4.8999999999999998E-3</v>
      </c>
      <c r="N50" s="108">
        <v>39</v>
      </c>
      <c r="O50" s="109" t="s">
        <v>43</v>
      </c>
      <c r="P50" s="70">
        <f t="shared" si="1"/>
        <v>3.8999999999999998E-3</v>
      </c>
    </row>
    <row r="51" spans="2:16">
      <c r="B51" s="108">
        <v>18</v>
      </c>
      <c r="C51" s="109" t="s">
        <v>42</v>
      </c>
      <c r="D51" s="95">
        <f t="shared" si="2"/>
        <v>1.3953488372093022E-4</v>
      </c>
      <c r="E51" s="110">
        <v>1.079</v>
      </c>
      <c r="F51" s="111">
        <v>8.8330000000000002</v>
      </c>
      <c r="G51" s="107">
        <f t="shared" si="3"/>
        <v>9.9120000000000008</v>
      </c>
      <c r="H51" s="108">
        <v>288</v>
      </c>
      <c r="I51" s="109" t="s">
        <v>43</v>
      </c>
      <c r="J51" s="70">
        <f t="shared" si="4"/>
        <v>2.8799999999999999E-2</v>
      </c>
      <c r="K51" s="108">
        <v>51</v>
      </c>
      <c r="L51" s="109" t="s">
        <v>43</v>
      </c>
      <c r="M51" s="70">
        <f t="shared" si="0"/>
        <v>5.0999999999999995E-3</v>
      </c>
      <c r="N51" s="108">
        <v>40</v>
      </c>
      <c r="O51" s="109" t="s">
        <v>43</v>
      </c>
      <c r="P51" s="70">
        <f t="shared" si="1"/>
        <v>4.0000000000000001E-3</v>
      </c>
    </row>
    <row r="52" spans="2:16">
      <c r="B52" s="108">
        <v>20</v>
      </c>
      <c r="C52" s="109" t="s">
        <v>42</v>
      </c>
      <c r="D52" s="95">
        <f t="shared" si="2"/>
        <v>1.5503875968992249E-4</v>
      </c>
      <c r="E52" s="110">
        <v>1.137</v>
      </c>
      <c r="F52" s="111">
        <v>9.0920000000000005</v>
      </c>
      <c r="G52" s="107">
        <f t="shared" si="3"/>
        <v>10.229000000000001</v>
      </c>
      <c r="H52" s="108">
        <v>306</v>
      </c>
      <c r="I52" s="109" t="s">
        <v>43</v>
      </c>
      <c r="J52" s="70">
        <f t="shared" si="4"/>
        <v>3.0599999999999999E-2</v>
      </c>
      <c r="K52" s="108">
        <v>53</v>
      </c>
      <c r="L52" s="109" t="s">
        <v>43</v>
      </c>
      <c r="M52" s="70">
        <f t="shared" si="0"/>
        <v>5.3E-3</v>
      </c>
      <c r="N52" s="108">
        <v>42</v>
      </c>
      <c r="O52" s="109" t="s">
        <v>43</v>
      </c>
      <c r="P52" s="70">
        <f t="shared" si="1"/>
        <v>4.2000000000000006E-3</v>
      </c>
    </row>
    <row r="53" spans="2:16">
      <c r="B53" s="108">
        <v>22.5</v>
      </c>
      <c r="C53" s="109" t="s">
        <v>42</v>
      </c>
      <c r="D53" s="95">
        <f t="shared" si="2"/>
        <v>1.7441860465116279E-4</v>
      </c>
      <c r="E53" s="110">
        <v>1.206</v>
      </c>
      <c r="F53" s="111">
        <v>9.3770000000000007</v>
      </c>
      <c r="G53" s="107">
        <f t="shared" si="3"/>
        <v>10.583</v>
      </c>
      <c r="H53" s="108">
        <v>329</v>
      </c>
      <c r="I53" s="109" t="s">
        <v>43</v>
      </c>
      <c r="J53" s="70">
        <f t="shared" si="4"/>
        <v>3.2899999999999999E-2</v>
      </c>
      <c r="K53" s="108">
        <v>56</v>
      </c>
      <c r="L53" s="109" t="s">
        <v>43</v>
      </c>
      <c r="M53" s="70">
        <f t="shared" si="0"/>
        <v>5.5999999999999999E-3</v>
      </c>
      <c r="N53" s="108">
        <v>45</v>
      </c>
      <c r="O53" s="109" t="s">
        <v>43</v>
      </c>
      <c r="P53" s="70">
        <f t="shared" si="1"/>
        <v>4.4999999999999997E-3</v>
      </c>
    </row>
    <row r="54" spans="2:16">
      <c r="B54" s="108">
        <v>25</v>
      </c>
      <c r="C54" s="109" t="s">
        <v>42</v>
      </c>
      <c r="D54" s="95">
        <f t="shared" si="2"/>
        <v>1.937984496124031E-4</v>
      </c>
      <c r="E54" s="110">
        <v>1.2709999999999999</v>
      </c>
      <c r="F54" s="111">
        <v>9.6289999999999996</v>
      </c>
      <c r="G54" s="107">
        <f t="shared" si="3"/>
        <v>10.899999999999999</v>
      </c>
      <c r="H54" s="108">
        <v>350</v>
      </c>
      <c r="I54" s="109" t="s">
        <v>43</v>
      </c>
      <c r="J54" s="70">
        <f t="shared" si="4"/>
        <v>3.4999999999999996E-2</v>
      </c>
      <c r="K54" s="108">
        <v>59</v>
      </c>
      <c r="L54" s="109" t="s">
        <v>43</v>
      </c>
      <c r="M54" s="70">
        <f t="shared" si="0"/>
        <v>5.8999999999999999E-3</v>
      </c>
      <c r="N54" s="108">
        <v>48</v>
      </c>
      <c r="O54" s="109" t="s">
        <v>43</v>
      </c>
      <c r="P54" s="70">
        <f t="shared" si="1"/>
        <v>4.8000000000000004E-3</v>
      </c>
    </row>
    <row r="55" spans="2:16">
      <c r="B55" s="108">
        <v>27.5</v>
      </c>
      <c r="C55" s="109" t="s">
        <v>42</v>
      </c>
      <c r="D55" s="95">
        <f t="shared" si="2"/>
        <v>2.131782945736434E-4</v>
      </c>
      <c r="E55" s="110">
        <v>1.333</v>
      </c>
      <c r="F55" s="111">
        <v>9.8529999999999998</v>
      </c>
      <c r="G55" s="107">
        <f t="shared" si="3"/>
        <v>11.186</v>
      </c>
      <c r="H55" s="108">
        <v>371</v>
      </c>
      <c r="I55" s="109" t="s">
        <v>43</v>
      </c>
      <c r="J55" s="70">
        <f t="shared" si="4"/>
        <v>3.7100000000000001E-2</v>
      </c>
      <c r="K55" s="108">
        <v>62</v>
      </c>
      <c r="L55" s="109" t="s">
        <v>43</v>
      </c>
      <c r="M55" s="70">
        <f t="shared" si="0"/>
        <v>6.1999999999999998E-3</v>
      </c>
      <c r="N55" s="108">
        <v>50</v>
      </c>
      <c r="O55" s="109" t="s">
        <v>43</v>
      </c>
      <c r="P55" s="70">
        <f t="shared" si="1"/>
        <v>5.0000000000000001E-3</v>
      </c>
    </row>
    <row r="56" spans="2:16">
      <c r="B56" s="108">
        <v>30</v>
      </c>
      <c r="C56" s="109" t="s">
        <v>42</v>
      </c>
      <c r="D56" s="95">
        <f t="shared" si="2"/>
        <v>2.3255813953488371E-4</v>
      </c>
      <c r="E56" s="110">
        <v>1.393</v>
      </c>
      <c r="F56" s="111">
        <v>10.050000000000001</v>
      </c>
      <c r="G56" s="107">
        <f t="shared" si="3"/>
        <v>11.443000000000001</v>
      </c>
      <c r="H56" s="108">
        <v>392</v>
      </c>
      <c r="I56" s="109" t="s">
        <v>43</v>
      </c>
      <c r="J56" s="70">
        <f t="shared" si="4"/>
        <v>3.9199999999999999E-2</v>
      </c>
      <c r="K56" s="108">
        <v>65</v>
      </c>
      <c r="L56" s="109" t="s">
        <v>43</v>
      </c>
      <c r="M56" s="70">
        <f t="shared" si="0"/>
        <v>6.5000000000000006E-3</v>
      </c>
      <c r="N56" s="108">
        <v>53</v>
      </c>
      <c r="O56" s="109" t="s">
        <v>43</v>
      </c>
      <c r="P56" s="70">
        <f t="shared" si="1"/>
        <v>5.3E-3</v>
      </c>
    </row>
    <row r="57" spans="2:16">
      <c r="B57" s="108">
        <v>32.5</v>
      </c>
      <c r="C57" s="109" t="s">
        <v>42</v>
      </c>
      <c r="D57" s="95">
        <f t="shared" si="2"/>
        <v>2.5193798449612404E-4</v>
      </c>
      <c r="E57" s="110">
        <v>1.4490000000000001</v>
      </c>
      <c r="F57" s="111">
        <v>10.23</v>
      </c>
      <c r="G57" s="107">
        <f t="shared" si="3"/>
        <v>11.679</v>
      </c>
      <c r="H57" s="108">
        <v>412</v>
      </c>
      <c r="I57" s="109" t="s">
        <v>43</v>
      </c>
      <c r="J57" s="70">
        <f t="shared" si="4"/>
        <v>4.1200000000000001E-2</v>
      </c>
      <c r="K57" s="108">
        <v>68</v>
      </c>
      <c r="L57" s="109" t="s">
        <v>43</v>
      </c>
      <c r="M57" s="70">
        <f t="shared" si="0"/>
        <v>6.8000000000000005E-3</v>
      </c>
      <c r="N57" s="108">
        <v>55</v>
      </c>
      <c r="O57" s="109" t="s">
        <v>43</v>
      </c>
      <c r="P57" s="70">
        <f t="shared" si="1"/>
        <v>5.4999999999999997E-3</v>
      </c>
    </row>
    <row r="58" spans="2:16">
      <c r="B58" s="108">
        <v>35</v>
      </c>
      <c r="C58" s="109" t="s">
        <v>42</v>
      </c>
      <c r="D58" s="95">
        <f t="shared" si="2"/>
        <v>2.7131782945736437E-4</v>
      </c>
      <c r="E58" s="110">
        <v>1.504</v>
      </c>
      <c r="F58" s="111">
        <v>10.4</v>
      </c>
      <c r="G58" s="107">
        <f t="shared" si="3"/>
        <v>11.904</v>
      </c>
      <c r="H58" s="108">
        <v>431</v>
      </c>
      <c r="I58" s="109" t="s">
        <v>43</v>
      </c>
      <c r="J58" s="70">
        <f t="shared" si="4"/>
        <v>4.3099999999999999E-2</v>
      </c>
      <c r="K58" s="108">
        <v>70</v>
      </c>
      <c r="L58" s="109" t="s">
        <v>43</v>
      </c>
      <c r="M58" s="70">
        <f t="shared" si="0"/>
        <v>7.000000000000001E-3</v>
      </c>
      <c r="N58" s="108">
        <v>58</v>
      </c>
      <c r="O58" s="109" t="s">
        <v>43</v>
      </c>
      <c r="P58" s="70">
        <f t="shared" si="1"/>
        <v>5.8000000000000005E-3</v>
      </c>
    </row>
    <row r="59" spans="2:16">
      <c r="B59" s="108">
        <v>37.5</v>
      </c>
      <c r="C59" s="109" t="s">
        <v>42</v>
      </c>
      <c r="D59" s="95">
        <f t="shared" si="2"/>
        <v>2.9069767441860465E-4</v>
      </c>
      <c r="E59" s="110">
        <v>1.5569999999999999</v>
      </c>
      <c r="F59" s="111">
        <v>10.55</v>
      </c>
      <c r="G59" s="107">
        <f t="shared" si="3"/>
        <v>12.107000000000001</v>
      </c>
      <c r="H59" s="108">
        <v>451</v>
      </c>
      <c r="I59" s="109" t="s">
        <v>43</v>
      </c>
      <c r="J59" s="70">
        <f t="shared" si="4"/>
        <v>4.5100000000000001E-2</v>
      </c>
      <c r="K59" s="108">
        <v>73</v>
      </c>
      <c r="L59" s="109" t="s">
        <v>43</v>
      </c>
      <c r="M59" s="70">
        <f t="shared" si="0"/>
        <v>7.2999999999999992E-3</v>
      </c>
      <c r="N59" s="108">
        <v>60</v>
      </c>
      <c r="O59" s="109" t="s">
        <v>43</v>
      </c>
      <c r="P59" s="70">
        <f t="shared" si="1"/>
        <v>6.0000000000000001E-3</v>
      </c>
    </row>
    <row r="60" spans="2:16">
      <c r="B60" s="108">
        <v>40</v>
      </c>
      <c r="C60" s="109" t="s">
        <v>42</v>
      </c>
      <c r="D60" s="95">
        <f t="shared" si="2"/>
        <v>3.1007751937984498E-4</v>
      </c>
      <c r="E60" s="110">
        <v>1.6080000000000001</v>
      </c>
      <c r="F60" s="111">
        <v>10.68</v>
      </c>
      <c r="G60" s="107">
        <f t="shared" si="3"/>
        <v>12.288</v>
      </c>
      <c r="H60" s="108">
        <v>470</v>
      </c>
      <c r="I60" s="109" t="s">
        <v>43</v>
      </c>
      <c r="J60" s="70">
        <f t="shared" si="4"/>
        <v>4.7E-2</v>
      </c>
      <c r="K60" s="108">
        <v>75</v>
      </c>
      <c r="L60" s="109" t="s">
        <v>43</v>
      </c>
      <c r="M60" s="70">
        <f t="shared" si="0"/>
        <v>7.4999999999999997E-3</v>
      </c>
      <c r="N60" s="108">
        <v>62</v>
      </c>
      <c r="O60" s="109" t="s">
        <v>43</v>
      </c>
      <c r="P60" s="70">
        <f t="shared" si="1"/>
        <v>6.1999999999999998E-3</v>
      </c>
    </row>
    <row r="61" spans="2:16">
      <c r="B61" s="108">
        <v>45</v>
      </c>
      <c r="C61" s="109" t="s">
        <v>42</v>
      </c>
      <c r="D61" s="95">
        <f t="shared" si="2"/>
        <v>3.4883720930232559E-4</v>
      </c>
      <c r="E61" s="110">
        <v>1.706</v>
      </c>
      <c r="F61" s="111">
        <v>10.92</v>
      </c>
      <c r="G61" s="107">
        <f t="shared" si="3"/>
        <v>12.625999999999999</v>
      </c>
      <c r="H61" s="108">
        <v>507</v>
      </c>
      <c r="I61" s="109" t="s">
        <v>43</v>
      </c>
      <c r="J61" s="70">
        <f t="shared" si="4"/>
        <v>5.0700000000000002E-2</v>
      </c>
      <c r="K61" s="108">
        <v>80</v>
      </c>
      <c r="L61" s="109" t="s">
        <v>43</v>
      </c>
      <c r="M61" s="70">
        <f t="shared" si="0"/>
        <v>8.0000000000000002E-3</v>
      </c>
      <c r="N61" s="108">
        <v>67</v>
      </c>
      <c r="O61" s="109" t="s">
        <v>43</v>
      </c>
      <c r="P61" s="70">
        <f t="shared" si="1"/>
        <v>6.7000000000000002E-3</v>
      </c>
    </row>
    <row r="62" spans="2:16">
      <c r="B62" s="108">
        <v>50</v>
      </c>
      <c r="C62" s="109" t="s">
        <v>42</v>
      </c>
      <c r="D62" s="95">
        <f t="shared" si="2"/>
        <v>3.875968992248062E-4</v>
      </c>
      <c r="E62" s="110">
        <v>1.798</v>
      </c>
      <c r="F62" s="111">
        <v>11.13</v>
      </c>
      <c r="G62" s="107">
        <f t="shared" si="3"/>
        <v>12.928000000000001</v>
      </c>
      <c r="H62" s="108">
        <v>543</v>
      </c>
      <c r="I62" s="109" t="s">
        <v>43</v>
      </c>
      <c r="J62" s="70">
        <f t="shared" si="4"/>
        <v>5.4300000000000001E-2</v>
      </c>
      <c r="K62" s="108">
        <v>85</v>
      </c>
      <c r="L62" s="109" t="s">
        <v>43</v>
      </c>
      <c r="M62" s="70">
        <f t="shared" si="0"/>
        <v>8.5000000000000006E-3</v>
      </c>
      <c r="N62" s="108">
        <v>71</v>
      </c>
      <c r="O62" s="109" t="s">
        <v>43</v>
      </c>
      <c r="P62" s="70">
        <f t="shared" si="1"/>
        <v>7.0999999999999995E-3</v>
      </c>
    </row>
    <row r="63" spans="2:16">
      <c r="B63" s="108">
        <v>55</v>
      </c>
      <c r="C63" s="109" t="s">
        <v>42</v>
      </c>
      <c r="D63" s="95">
        <f t="shared" si="2"/>
        <v>4.263565891472868E-4</v>
      </c>
      <c r="E63" s="110">
        <v>1.8859999999999999</v>
      </c>
      <c r="F63" s="111">
        <v>11.3</v>
      </c>
      <c r="G63" s="107">
        <f t="shared" si="3"/>
        <v>13.186</v>
      </c>
      <c r="H63" s="108">
        <v>579</v>
      </c>
      <c r="I63" s="109" t="s">
        <v>43</v>
      </c>
      <c r="J63" s="70">
        <f t="shared" si="4"/>
        <v>5.7899999999999993E-2</v>
      </c>
      <c r="K63" s="108">
        <v>89</v>
      </c>
      <c r="L63" s="109" t="s">
        <v>43</v>
      </c>
      <c r="M63" s="70">
        <f t="shared" si="0"/>
        <v>8.8999999999999999E-3</v>
      </c>
      <c r="N63" s="108">
        <v>75</v>
      </c>
      <c r="O63" s="109" t="s">
        <v>43</v>
      </c>
      <c r="P63" s="70">
        <f t="shared" si="1"/>
        <v>7.4999999999999997E-3</v>
      </c>
    </row>
    <row r="64" spans="2:16">
      <c r="B64" s="108">
        <v>60</v>
      </c>
      <c r="C64" s="109" t="s">
        <v>42</v>
      </c>
      <c r="D64" s="95">
        <f t="shared" si="2"/>
        <v>4.6511627906976741E-4</v>
      </c>
      <c r="E64" s="110">
        <v>1.9690000000000001</v>
      </c>
      <c r="F64" s="111">
        <v>11.45</v>
      </c>
      <c r="G64" s="107">
        <f t="shared" si="3"/>
        <v>13.418999999999999</v>
      </c>
      <c r="H64" s="108">
        <v>614</v>
      </c>
      <c r="I64" s="109" t="s">
        <v>43</v>
      </c>
      <c r="J64" s="70">
        <f t="shared" si="4"/>
        <v>6.1399999999999996E-2</v>
      </c>
      <c r="K64" s="108">
        <v>94</v>
      </c>
      <c r="L64" s="109" t="s">
        <v>43</v>
      </c>
      <c r="M64" s="70">
        <f t="shared" si="0"/>
        <v>9.4000000000000004E-3</v>
      </c>
      <c r="N64" s="108">
        <v>79</v>
      </c>
      <c r="O64" s="109" t="s">
        <v>43</v>
      </c>
      <c r="P64" s="70">
        <f t="shared" si="1"/>
        <v>7.9000000000000008E-3</v>
      </c>
    </row>
    <row r="65" spans="2:16">
      <c r="B65" s="108">
        <v>65</v>
      </c>
      <c r="C65" s="109" t="s">
        <v>42</v>
      </c>
      <c r="D65" s="95">
        <f t="shared" si="2"/>
        <v>5.0387596899224808E-4</v>
      </c>
      <c r="E65" s="110">
        <v>2.0499999999999998</v>
      </c>
      <c r="F65" s="111">
        <v>11.58</v>
      </c>
      <c r="G65" s="107">
        <f t="shared" si="3"/>
        <v>13.629999999999999</v>
      </c>
      <c r="H65" s="108">
        <v>648</v>
      </c>
      <c r="I65" s="109" t="s">
        <v>43</v>
      </c>
      <c r="J65" s="70">
        <f t="shared" si="4"/>
        <v>6.4799999999999996E-2</v>
      </c>
      <c r="K65" s="108">
        <v>98</v>
      </c>
      <c r="L65" s="109" t="s">
        <v>43</v>
      </c>
      <c r="M65" s="70">
        <f t="shared" si="0"/>
        <v>9.7999999999999997E-3</v>
      </c>
      <c r="N65" s="108">
        <v>83</v>
      </c>
      <c r="O65" s="109" t="s">
        <v>43</v>
      </c>
      <c r="P65" s="70">
        <f t="shared" si="1"/>
        <v>8.3000000000000001E-3</v>
      </c>
    </row>
    <row r="66" spans="2:16">
      <c r="B66" s="108">
        <v>70</v>
      </c>
      <c r="C66" s="109" t="s">
        <v>42</v>
      </c>
      <c r="D66" s="95">
        <f t="shared" si="2"/>
        <v>5.4263565891472874E-4</v>
      </c>
      <c r="E66" s="110">
        <v>2.1269999999999998</v>
      </c>
      <c r="F66" s="111">
        <v>11.7</v>
      </c>
      <c r="G66" s="107">
        <f t="shared" si="3"/>
        <v>13.826999999999998</v>
      </c>
      <c r="H66" s="108">
        <v>682</v>
      </c>
      <c r="I66" s="109" t="s">
        <v>43</v>
      </c>
      <c r="J66" s="70">
        <f t="shared" si="4"/>
        <v>6.8200000000000011E-2</v>
      </c>
      <c r="K66" s="108">
        <v>102</v>
      </c>
      <c r="L66" s="109" t="s">
        <v>43</v>
      </c>
      <c r="M66" s="70">
        <f t="shared" si="0"/>
        <v>1.0199999999999999E-2</v>
      </c>
      <c r="N66" s="108">
        <v>87</v>
      </c>
      <c r="O66" s="109" t="s">
        <v>43</v>
      </c>
      <c r="P66" s="70">
        <f t="shared" si="1"/>
        <v>8.6999999999999994E-3</v>
      </c>
    </row>
    <row r="67" spans="2:16">
      <c r="B67" s="108">
        <v>80</v>
      </c>
      <c r="C67" s="109" t="s">
        <v>42</v>
      </c>
      <c r="D67" s="95">
        <f t="shared" si="2"/>
        <v>6.2015503875968996E-4</v>
      </c>
      <c r="E67" s="110">
        <v>2.274</v>
      </c>
      <c r="F67" s="111">
        <v>11.89</v>
      </c>
      <c r="G67" s="107">
        <f t="shared" si="3"/>
        <v>14.164000000000001</v>
      </c>
      <c r="H67" s="108">
        <v>749</v>
      </c>
      <c r="I67" s="109" t="s">
        <v>43</v>
      </c>
      <c r="J67" s="70">
        <f t="shared" si="4"/>
        <v>7.4899999999999994E-2</v>
      </c>
      <c r="K67" s="108">
        <v>110</v>
      </c>
      <c r="L67" s="109" t="s">
        <v>43</v>
      </c>
      <c r="M67" s="70">
        <f t="shared" si="0"/>
        <v>1.0999999999999999E-2</v>
      </c>
      <c r="N67" s="108">
        <v>95</v>
      </c>
      <c r="O67" s="109" t="s">
        <v>43</v>
      </c>
      <c r="P67" s="70">
        <f t="shared" si="1"/>
        <v>9.4999999999999998E-3</v>
      </c>
    </row>
    <row r="68" spans="2:16">
      <c r="B68" s="108">
        <v>90</v>
      </c>
      <c r="C68" s="109" t="s">
        <v>42</v>
      </c>
      <c r="D68" s="95">
        <f t="shared" si="2"/>
        <v>6.9767441860465117E-4</v>
      </c>
      <c r="E68" s="110">
        <v>2.4119999999999999</v>
      </c>
      <c r="F68" s="111">
        <v>12.03</v>
      </c>
      <c r="G68" s="107">
        <f t="shared" si="3"/>
        <v>14.442</v>
      </c>
      <c r="H68" s="108">
        <v>815</v>
      </c>
      <c r="I68" s="109" t="s">
        <v>43</v>
      </c>
      <c r="J68" s="70">
        <f t="shared" si="4"/>
        <v>8.1499999999999989E-2</v>
      </c>
      <c r="K68" s="108">
        <v>118</v>
      </c>
      <c r="L68" s="109" t="s">
        <v>43</v>
      </c>
      <c r="M68" s="70">
        <f t="shared" si="0"/>
        <v>1.18E-2</v>
      </c>
      <c r="N68" s="108">
        <v>102</v>
      </c>
      <c r="O68" s="109" t="s">
        <v>43</v>
      </c>
      <c r="P68" s="70">
        <f t="shared" si="1"/>
        <v>1.0199999999999999E-2</v>
      </c>
    </row>
    <row r="69" spans="2:16">
      <c r="B69" s="108">
        <v>100</v>
      </c>
      <c r="C69" s="109" t="s">
        <v>42</v>
      </c>
      <c r="D69" s="95">
        <f t="shared" si="2"/>
        <v>7.7519379844961239E-4</v>
      </c>
      <c r="E69" s="110">
        <v>2.5430000000000001</v>
      </c>
      <c r="F69" s="111">
        <v>12.14</v>
      </c>
      <c r="G69" s="107">
        <f t="shared" si="3"/>
        <v>14.683</v>
      </c>
      <c r="H69" s="108">
        <v>879</v>
      </c>
      <c r="I69" s="109" t="s">
        <v>43</v>
      </c>
      <c r="J69" s="70">
        <f t="shared" si="4"/>
        <v>8.7900000000000006E-2</v>
      </c>
      <c r="K69" s="108">
        <v>126</v>
      </c>
      <c r="L69" s="109" t="s">
        <v>43</v>
      </c>
      <c r="M69" s="70">
        <f t="shared" si="0"/>
        <v>1.26E-2</v>
      </c>
      <c r="N69" s="108">
        <v>109</v>
      </c>
      <c r="O69" s="109" t="s">
        <v>43</v>
      </c>
      <c r="P69" s="70">
        <f t="shared" si="1"/>
        <v>1.09E-2</v>
      </c>
    </row>
    <row r="70" spans="2:16">
      <c r="B70" s="108">
        <v>110</v>
      </c>
      <c r="C70" s="109" t="s">
        <v>42</v>
      </c>
      <c r="D70" s="95">
        <f t="shared" si="2"/>
        <v>8.5271317829457361E-4</v>
      </c>
      <c r="E70" s="110">
        <v>2.6669999999999998</v>
      </c>
      <c r="F70" s="111">
        <v>12.22</v>
      </c>
      <c r="G70" s="107">
        <f t="shared" si="3"/>
        <v>14.887</v>
      </c>
      <c r="H70" s="108">
        <v>942</v>
      </c>
      <c r="I70" s="109" t="s">
        <v>43</v>
      </c>
      <c r="J70" s="70">
        <f t="shared" si="4"/>
        <v>9.4199999999999992E-2</v>
      </c>
      <c r="K70" s="108">
        <v>133</v>
      </c>
      <c r="L70" s="109" t="s">
        <v>43</v>
      </c>
      <c r="M70" s="70">
        <f t="shared" si="0"/>
        <v>1.3300000000000001E-2</v>
      </c>
      <c r="N70" s="108">
        <v>116</v>
      </c>
      <c r="O70" s="109" t="s">
        <v>43</v>
      </c>
      <c r="P70" s="70">
        <f t="shared" si="1"/>
        <v>1.1600000000000001E-2</v>
      </c>
    </row>
    <row r="71" spans="2:16">
      <c r="B71" s="108">
        <v>120</v>
      </c>
      <c r="C71" s="109" t="s">
        <v>42</v>
      </c>
      <c r="D71" s="95">
        <f t="shared" si="2"/>
        <v>9.3023255813953483E-4</v>
      </c>
      <c r="E71" s="110">
        <v>2.7850000000000001</v>
      </c>
      <c r="F71" s="111">
        <v>12.28</v>
      </c>
      <c r="G71" s="107">
        <f t="shared" si="3"/>
        <v>15.065</v>
      </c>
      <c r="H71" s="108">
        <v>1005</v>
      </c>
      <c r="I71" s="109" t="s">
        <v>43</v>
      </c>
      <c r="J71" s="70">
        <f t="shared" si="4"/>
        <v>0.10049999999999999</v>
      </c>
      <c r="K71" s="108">
        <v>140</v>
      </c>
      <c r="L71" s="109" t="s">
        <v>43</v>
      </c>
      <c r="M71" s="70">
        <f t="shared" si="0"/>
        <v>1.4000000000000002E-2</v>
      </c>
      <c r="N71" s="108">
        <v>123</v>
      </c>
      <c r="O71" s="109" t="s">
        <v>43</v>
      </c>
      <c r="P71" s="70">
        <f t="shared" si="1"/>
        <v>1.23E-2</v>
      </c>
    </row>
    <row r="72" spans="2:16">
      <c r="B72" s="108">
        <v>130</v>
      </c>
      <c r="C72" s="109" t="s">
        <v>42</v>
      </c>
      <c r="D72" s="95">
        <f t="shared" si="2"/>
        <v>1.0077519379844962E-3</v>
      </c>
      <c r="E72" s="110">
        <v>2.899</v>
      </c>
      <c r="F72" s="111">
        <v>12.33</v>
      </c>
      <c r="G72" s="107">
        <f t="shared" si="3"/>
        <v>15.228999999999999</v>
      </c>
      <c r="H72" s="108">
        <v>1067</v>
      </c>
      <c r="I72" s="109" t="s">
        <v>43</v>
      </c>
      <c r="J72" s="70">
        <f t="shared" si="4"/>
        <v>0.10669999999999999</v>
      </c>
      <c r="K72" s="108">
        <v>147</v>
      </c>
      <c r="L72" s="109" t="s">
        <v>43</v>
      </c>
      <c r="M72" s="70">
        <f t="shared" si="0"/>
        <v>1.47E-2</v>
      </c>
      <c r="N72" s="108">
        <v>129</v>
      </c>
      <c r="O72" s="109" t="s">
        <v>43</v>
      </c>
      <c r="P72" s="70">
        <f t="shared" si="1"/>
        <v>1.29E-2</v>
      </c>
    </row>
    <row r="73" spans="2:16">
      <c r="B73" s="108">
        <v>140</v>
      </c>
      <c r="C73" s="109" t="s">
        <v>42</v>
      </c>
      <c r="D73" s="95">
        <f t="shared" si="2"/>
        <v>1.0852713178294575E-3</v>
      </c>
      <c r="E73" s="110">
        <v>3.0089999999999999</v>
      </c>
      <c r="F73" s="111">
        <v>12.36</v>
      </c>
      <c r="G73" s="107">
        <f t="shared" si="3"/>
        <v>15.369</v>
      </c>
      <c r="H73" s="108">
        <v>1128</v>
      </c>
      <c r="I73" s="109" t="s">
        <v>43</v>
      </c>
      <c r="J73" s="70">
        <f t="shared" si="4"/>
        <v>0.11279999999999998</v>
      </c>
      <c r="K73" s="108">
        <v>154</v>
      </c>
      <c r="L73" s="109" t="s">
        <v>43</v>
      </c>
      <c r="M73" s="70">
        <f t="shared" si="0"/>
        <v>1.54E-2</v>
      </c>
      <c r="N73" s="108">
        <v>136</v>
      </c>
      <c r="O73" s="109" t="s">
        <v>43</v>
      </c>
      <c r="P73" s="70">
        <f t="shared" si="1"/>
        <v>1.3600000000000001E-2</v>
      </c>
    </row>
    <row r="74" spans="2:16">
      <c r="B74" s="108">
        <v>150</v>
      </c>
      <c r="C74" s="109" t="s">
        <v>42</v>
      </c>
      <c r="D74" s="95">
        <f t="shared" si="2"/>
        <v>1.1627906976744186E-3</v>
      </c>
      <c r="E74" s="110">
        <v>3.1139999999999999</v>
      </c>
      <c r="F74" s="111">
        <v>12.38</v>
      </c>
      <c r="G74" s="107">
        <f t="shared" si="3"/>
        <v>15.494</v>
      </c>
      <c r="H74" s="108">
        <v>1189</v>
      </c>
      <c r="I74" s="109" t="s">
        <v>43</v>
      </c>
      <c r="J74" s="70">
        <f t="shared" si="4"/>
        <v>0.11890000000000001</v>
      </c>
      <c r="K74" s="108">
        <v>161</v>
      </c>
      <c r="L74" s="109" t="s">
        <v>43</v>
      </c>
      <c r="M74" s="70">
        <f t="shared" si="0"/>
        <v>1.61E-2</v>
      </c>
      <c r="N74" s="108">
        <v>142</v>
      </c>
      <c r="O74" s="109" t="s">
        <v>43</v>
      </c>
      <c r="P74" s="70">
        <f t="shared" si="1"/>
        <v>1.4199999999999999E-2</v>
      </c>
    </row>
    <row r="75" spans="2:16">
      <c r="B75" s="108">
        <v>160</v>
      </c>
      <c r="C75" s="109" t="s">
        <v>42</v>
      </c>
      <c r="D75" s="95">
        <f t="shared" si="2"/>
        <v>1.2403100775193799E-3</v>
      </c>
      <c r="E75" s="110">
        <v>3.2160000000000002</v>
      </c>
      <c r="F75" s="111">
        <v>12.39</v>
      </c>
      <c r="G75" s="107">
        <f t="shared" si="3"/>
        <v>15.606000000000002</v>
      </c>
      <c r="H75" s="108">
        <v>1250</v>
      </c>
      <c r="I75" s="109" t="s">
        <v>43</v>
      </c>
      <c r="J75" s="70">
        <f t="shared" si="4"/>
        <v>0.125</v>
      </c>
      <c r="K75" s="108">
        <v>167</v>
      </c>
      <c r="L75" s="109" t="s">
        <v>43</v>
      </c>
      <c r="M75" s="70">
        <f t="shared" si="0"/>
        <v>1.67E-2</v>
      </c>
      <c r="N75" s="108">
        <v>149</v>
      </c>
      <c r="O75" s="109" t="s">
        <v>43</v>
      </c>
      <c r="P75" s="70">
        <f t="shared" si="1"/>
        <v>1.49E-2</v>
      </c>
    </row>
    <row r="76" spans="2:16">
      <c r="B76" s="108">
        <v>170</v>
      </c>
      <c r="C76" s="109" t="s">
        <v>42</v>
      </c>
      <c r="D76" s="95">
        <f t="shared" si="2"/>
        <v>1.3178294573643412E-3</v>
      </c>
      <c r="E76" s="110">
        <v>3.3149999999999999</v>
      </c>
      <c r="F76" s="111">
        <v>12.39</v>
      </c>
      <c r="G76" s="107">
        <f t="shared" si="3"/>
        <v>15.705</v>
      </c>
      <c r="H76" s="108">
        <v>1310</v>
      </c>
      <c r="I76" s="109" t="s">
        <v>43</v>
      </c>
      <c r="J76" s="70">
        <f t="shared" si="4"/>
        <v>0.13100000000000001</v>
      </c>
      <c r="K76" s="108">
        <v>174</v>
      </c>
      <c r="L76" s="109" t="s">
        <v>43</v>
      </c>
      <c r="M76" s="70">
        <f t="shared" si="0"/>
        <v>1.7399999999999999E-2</v>
      </c>
      <c r="N76" s="108">
        <v>155</v>
      </c>
      <c r="O76" s="109" t="s">
        <v>43</v>
      </c>
      <c r="P76" s="70">
        <f t="shared" si="1"/>
        <v>1.55E-2</v>
      </c>
    </row>
    <row r="77" spans="2:16">
      <c r="B77" s="108">
        <v>180</v>
      </c>
      <c r="C77" s="109" t="s">
        <v>42</v>
      </c>
      <c r="D77" s="95">
        <f t="shared" si="2"/>
        <v>1.3953488372093023E-3</v>
      </c>
      <c r="E77" s="110">
        <v>3.411</v>
      </c>
      <c r="F77" s="111">
        <v>12.38</v>
      </c>
      <c r="G77" s="107">
        <f t="shared" si="3"/>
        <v>15.791</v>
      </c>
      <c r="H77" s="108">
        <v>1370</v>
      </c>
      <c r="I77" s="109" t="s">
        <v>43</v>
      </c>
      <c r="J77" s="70">
        <f t="shared" si="4"/>
        <v>0.13700000000000001</v>
      </c>
      <c r="K77" s="108">
        <v>180</v>
      </c>
      <c r="L77" s="109" t="s">
        <v>43</v>
      </c>
      <c r="M77" s="70">
        <f t="shared" si="0"/>
        <v>1.7999999999999999E-2</v>
      </c>
      <c r="N77" s="108">
        <v>161</v>
      </c>
      <c r="O77" s="109" t="s">
        <v>43</v>
      </c>
      <c r="P77" s="70">
        <f t="shared" si="1"/>
        <v>1.61E-2</v>
      </c>
    </row>
    <row r="78" spans="2:16">
      <c r="B78" s="108">
        <v>200</v>
      </c>
      <c r="C78" s="109" t="s">
        <v>42</v>
      </c>
      <c r="D78" s="95">
        <f t="shared" si="2"/>
        <v>1.5503875968992248E-3</v>
      </c>
      <c r="E78" s="110">
        <v>3.5960000000000001</v>
      </c>
      <c r="F78" s="111">
        <v>12.36</v>
      </c>
      <c r="G78" s="107">
        <f t="shared" si="3"/>
        <v>15.956</v>
      </c>
      <c r="H78" s="108">
        <v>1488</v>
      </c>
      <c r="I78" s="109" t="s">
        <v>43</v>
      </c>
      <c r="J78" s="70">
        <f t="shared" si="4"/>
        <v>0.14879999999999999</v>
      </c>
      <c r="K78" s="108">
        <v>193</v>
      </c>
      <c r="L78" s="109" t="s">
        <v>43</v>
      </c>
      <c r="M78" s="70">
        <f t="shared" si="0"/>
        <v>1.9300000000000001E-2</v>
      </c>
      <c r="N78" s="108">
        <v>173</v>
      </c>
      <c r="O78" s="109" t="s">
        <v>43</v>
      </c>
      <c r="P78" s="70">
        <f t="shared" si="1"/>
        <v>1.7299999999999999E-2</v>
      </c>
    </row>
    <row r="79" spans="2:16">
      <c r="B79" s="108">
        <v>225</v>
      </c>
      <c r="C79" s="109" t="s">
        <v>42</v>
      </c>
      <c r="D79" s="95">
        <f t="shared" si="2"/>
        <v>1.7441860465116279E-3</v>
      </c>
      <c r="E79" s="110">
        <v>3.8140000000000001</v>
      </c>
      <c r="F79" s="111">
        <v>12.3</v>
      </c>
      <c r="G79" s="107">
        <f t="shared" si="3"/>
        <v>16.114000000000001</v>
      </c>
      <c r="H79" s="108">
        <v>1635</v>
      </c>
      <c r="I79" s="109" t="s">
        <v>43</v>
      </c>
      <c r="J79" s="70">
        <f t="shared" si="4"/>
        <v>0.16350000000000001</v>
      </c>
      <c r="K79" s="108">
        <v>209</v>
      </c>
      <c r="L79" s="109" t="s">
        <v>43</v>
      </c>
      <c r="M79" s="70">
        <f t="shared" si="0"/>
        <v>2.0899999999999998E-2</v>
      </c>
      <c r="N79" s="108">
        <v>188</v>
      </c>
      <c r="O79" s="109" t="s">
        <v>43</v>
      </c>
      <c r="P79" s="70">
        <f t="shared" si="1"/>
        <v>1.8800000000000001E-2</v>
      </c>
    </row>
    <row r="80" spans="2:16">
      <c r="B80" s="108">
        <v>250</v>
      </c>
      <c r="C80" s="109" t="s">
        <v>42</v>
      </c>
      <c r="D80" s="95">
        <f t="shared" si="2"/>
        <v>1.937984496124031E-3</v>
      </c>
      <c r="E80" s="110">
        <v>4.0199999999999996</v>
      </c>
      <c r="F80" s="111">
        <v>12.22</v>
      </c>
      <c r="G80" s="107">
        <f t="shared" si="3"/>
        <v>16.240000000000002</v>
      </c>
      <c r="H80" s="108">
        <v>1781</v>
      </c>
      <c r="I80" s="109" t="s">
        <v>43</v>
      </c>
      <c r="J80" s="70">
        <f t="shared" si="4"/>
        <v>0.17809999999999998</v>
      </c>
      <c r="K80" s="108">
        <v>224</v>
      </c>
      <c r="L80" s="109" t="s">
        <v>43</v>
      </c>
      <c r="M80" s="70">
        <f t="shared" si="0"/>
        <v>2.24E-2</v>
      </c>
      <c r="N80" s="108">
        <v>202</v>
      </c>
      <c r="O80" s="109" t="s">
        <v>43</v>
      </c>
      <c r="P80" s="70">
        <f t="shared" si="1"/>
        <v>2.0200000000000003E-2</v>
      </c>
    </row>
    <row r="81" spans="2:16">
      <c r="B81" s="108">
        <v>275</v>
      </c>
      <c r="C81" s="109" t="s">
        <v>42</v>
      </c>
      <c r="D81" s="95">
        <f t="shared" si="2"/>
        <v>2.1317829457364341E-3</v>
      </c>
      <c r="E81" s="110">
        <v>4.1109999999999998</v>
      </c>
      <c r="F81" s="111">
        <v>12.13</v>
      </c>
      <c r="G81" s="107">
        <f t="shared" si="3"/>
        <v>16.241</v>
      </c>
      <c r="H81" s="108">
        <v>1927</v>
      </c>
      <c r="I81" s="109" t="s">
        <v>43</v>
      </c>
      <c r="J81" s="70">
        <f t="shared" si="4"/>
        <v>0.19270000000000001</v>
      </c>
      <c r="K81" s="108">
        <v>239</v>
      </c>
      <c r="L81" s="109" t="s">
        <v>43</v>
      </c>
      <c r="M81" s="70">
        <f t="shared" si="0"/>
        <v>2.3899999999999998E-2</v>
      </c>
      <c r="N81" s="108">
        <v>216</v>
      </c>
      <c r="O81" s="109" t="s">
        <v>43</v>
      </c>
      <c r="P81" s="70">
        <f t="shared" si="1"/>
        <v>2.1600000000000001E-2</v>
      </c>
    </row>
    <row r="82" spans="2:16">
      <c r="B82" s="108">
        <v>300</v>
      </c>
      <c r="C82" s="109" t="s">
        <v>42</v>
      </c>
      <c r="D82" s="95">
        <f t="shared" si="2"/>
        <v>2.3255813953488372E-3</v>
      </c>
      <c r="E82" s="110">
        <v>4.173</v>
      </c>
      <c r="F82" s="111">
        <v>12.02</v>
      </c>
      <c r="G82" s="107">
        <f t="shared" si="3"/>
        <v>16.192999999999998</v>
      </c>
      <c r="H82" s="108">
        <v>2073</v>
      </c>
      <c r="I82" s="109" t="s">
        <v>43</v>
      </c>
      <c r="J82" s="70">
        <f t="shared" si="4"/>
        <v>0.20729999999999998</v>
      </c>
      <c r="K82" s="108">
        <v>254</v>
      </c>
      <c r="L82" s="109" t="s">
        <v>43</v>
      </c>
      <c r="M82" s="70">
        <f t="shared" si="0"/>
        <v>2.5399999999999999E-2</v>
      </c>
      <c r="N82" s="108">
        <v>230</v>
      </c>
      <c r="O82" s="109" t="s">
        <v>43</v>
      </c>
      <c r="P82" s="70">
        <f t="shared" si="1"/>
        <v>2.3E-2</v>
      </c>
    </row>
    <row r="83" spans="2:16">
      <c r="B83" s="108">
        <v>325</v>
      </c>
      <c r="C83" s="109" t="s">
        <v>42</v>
      </c>
      <c r="D83" s="95">
        <f t="shared" si="2"/>
        <v>2.5193798449612403E-3</v>
      </c>
      <c r="E83" s="110">
        <v>4.2510000000000003</v>
      </c>
      <c r="F83" s="111">
        <v>11.92</v>
      </c>
      <c r="G83" s="107">
        <f t="shared" si="3"/>
        <v>16.170999999999999</v>
      </c>
      <c r="H83" s="108">
        <v>2219</v>
      </c>
      <c r="I83" s="109" t="s">
        <v>43</v>
      </c>
      <c r="J83" s="70">
        <f t="shared" si="4"/>
        <v>0.22189999999999999</v>
      </c>
      <c r="K83" s="108">
        <v>269</v>
      </c>
      <c r="L83" s="109" t="s">
        <v>43</v>
      </c>
      <c r="M83" s="70">
        <f t="shared" si="0"/>
        <v>2.69E-2</v>
      </c>
      <c r="N83" s="108">
        <v>244</v>
      </c>
      <c r="O83" s="109" t="s">
        <v>43</v>
      </c>
      <c r="P83" s="70">
        <f t="shared" si="1"/>
        <v>2.4399999999999998E-2</v>
      </c>
    </row>
    <row r="84" spans="2:16">
      <c r="B84" s="108">
        <v>350</v>
      </c>
      <c r="C84" s="109" t="s">
        <v>42</v>
      </c>
      <c r="D84" s="95">
        <f t="shared" si="2"/>
        <v>2.7131782945736434E-3</v>
      </c>
      <c r="E84" s="110">
        <v>4.3390000000000004</v>
      </c>
      <c r="F84" s="111">
        <v>11.81</v>
      </c>
      <c r="G84" s="107">
        <f t="shared" si="3"/>
        <v>16.149000000000001</v>
      </c>
      <c r="H84" s="108">
        <v>2366</v>
      </c>
      <c r="I84" s="109" t="s">
        <v>43</v>
      </c>
      <c r="J84" s="70">
        <f t="shared" si="4"/>
        <v>0.2366</v>
      </c>
      <c r="K84" s="108">
        <v>283</v>
      </c>
      <c r="L84" s="109" t="s">
        <v>43</v>
      </c>
      <c r="M84" s="70">
        <f t="shared" ref="M84:M147" si="5">K84/1000/10</f>
        <v>2.8299999999999999E-2</v>
      </c>
      <c r="N84" s="108">
        <v>257</v>
      </c>
      <c r="O84" s="109" t="s">
        <v>43</v>
      </c>
      <c r="P84" s="70">
        <f t="shared" ref="P84:P147" si="6">N84/1000/10</f>
        <v>2.5700000000000001E-2</v>
      </c>
    </row>
    <row r="85" spans="2:16">
      <c r="B85" s="108">
        <v>375</v>
      </c>
      <c r="C85" s="109" t="s">
        <v>42</v>
      </c>
      <c r="D85" s="95">
        <f t="shared" ref="D85:D94" si="7">B85/1000/$C$5</f>
        <v>2.9069767441860465E-3</v>
      </c>
      <c r="E85" s="110">
        <v>4.43</v>
      </c>
      <c r="F85" s="111">
        <v>11.69</v>
      </c>
      <c r="G85" s="107">
        <f t="shared" ref="G85:G148" si="8">E85+F85</f>
        <v>16.119999999999997</v>
      </c>
      <c r="H85" s="108">
        <v>2513</v>
      </c>
      <c r="I85" s="109" t="s">
        <v>43</v>
      </c>
      <c r="J85" s="70">
        <f t="shared" ref="J85:J101" si="9">H85/1000/10</f>
        <v>0.25129999999999997</v>
      </c>
      <c r="K85" s="108">
        <v>297</v>
      </c>
      <c r="L85" s="109" t="s">
        <v>43</v>
      </c>
      <c r="M85" s="70">
        <f t="shared" si="5"/>
        <v>2.9699999999999997E-2</v>
      </c>
      <c r="N85" s="108">
        <v>271</v>
      </c>
      <c r="O85" s="109" t="s">
        <v>43</v>
      </c>
      <c r="P85" s="70">
        <f t="shared" si="6"/>
        <v>2.7100000000000003E-2</v>
      </c>
    </row>
    <row r="86" spans="2:16">
      <c r="B86" s="108">
        <v>400</v>
      </c>
      <c r="C86" s="109" t="s">
        <v>42</v>
      </c>
      <c r="D86" s="95">
        <f t="shared" si="7"/>
        <v>3.1007751937984496E-3</v>
      </c>
      <c r="E86" s="110">
        <v>4.5229999999999997</v>
      </c>
      <c r="F86" s="111">
        <v>11.58</v>
      </c>
      <c r="G86" s="107">
        <f t="shared" si="8"/>
        <v>16.103000000000002</v>
      </c>
      <c r="H86" s="108">
        <v>2660</v>
      </c>
      <c r="I86" s="109" t="s">
        <v>43</v>
      </c>
      <c r="J86" s="70">
        <f t="shared" si="9"/>
        <v>0.26600000000000001</v>
      </c>
      <c r="K86" s="108">
        <v>311</v>
      </c>
      <c r="L86" s="109" t="s">
        <v>43</v>
      </c>
      <c r="M86" s="70">
        <f t="shared" si="5"/>
        <v>3.1099999999999999E-2</v>
      </c>
      <c r="N86" s="108">
        <v>284</v>
      </c>
      <c r="O86" s="109" t="s">
        <v>43</v>
      </c>
      <c r="P86" s="70">
        <f t="shared" si="6"/>
        <v>2.8399999999999998E-2</v>
      </c>
    </row>
    <row r="87" spans="2:16">
      <c r="B87" s="108">
        <v>450</v>
      </c>
      <c r="C87" s="109" t="s">
        <v>42</v>
      </c>
      <c r="D87" s="95">
        <f t="shared" si="7"/>
        <v>3.4883720930232558E-3</v>
      </c>
      <c r="E87" s="110">
        <v>4.7080000000000002</v>
      </c>
      <c r="F87" s="111">
        <v>11.34</v>
      </c>
      <c r="G87" s="107">
        <f t="shared" si="8"/>
        <v>16.048000000000002</v>
      </c>
      <c r="H87" s="108">
        <v>2955</v>
      </c>
      <c r="I87" s="109" t="s">
        <v>43</v>
      </c>
      <c r="J87" s="70">
        <f t="shared" si="9"/>
        <v>0.29549999999999998</v>
      </c>
      <c r="K87" s="108">
        <v>340</v>
      </c>
      <c r="L87" s="109" t="s">
        <v>43</v>
      </c>
      <c r="M87" s="70">
        <f t="shared" si="5"/>
        <v>3.4000000000000002E-2</v>
      </c>
      <c r="N87" s="108">
        <v>311</v>
      </c>
      <c r="O87" s="109" t="s">
        <v>43</v>
      </c>
      <c r="P87" s="70">
        <f t="shared" si="6"/>
        <v>3.1099999999999999E-2</v>
      </c>
    </row>
    <row r="88" spans="2:16">
      <c r="B88" s="108">
        <v>500</v>
      </c>
      <c r="C88" s="109" t="s">
        <v>42</v>
      </c>
      <c r="D88" s="95">
        <f t="shared" si="7"/>
        <v>3.875968992248062E-3</v>
      </c>
      <c r="E88" s="110">
        <v>4.8879999999999999</v>
      </c>
      <c r="F88" s="111">
        <v>11.11</v>
      </c>
      <c r="G88" s="107">
        <f t="shared" si="8"/>
        <v>15.997999999999999</v>
      </c>
      <c r="H88" s="108">
        <v>3252</v>
      </c>
      <c r="I88" s="109" t="s">
        <v>43</v>
      </c>
      <c r="J88" s="70">
        <f t="shared" si="9"/>
        <v>0.32519999999999999</v>
      </c>
      <c r="K88" s="108">
        <v>368</v>
      </c>
      <c r="L88" s="109" t="s">
        <v>43</v>
      </c>
      <c r="M88" s="70">
        <f t="shared" si="5"/>
        <v>3.6799999999999999E-2</v>
      </c>
      <c r="N88" s="108">
        <v>337</v>
      </c>
      <c r="O88" s="109" t="s">
        <v>43</v>
      </c>
      <c r="P88" s="70">
        <f t="shared" si="6"/>
        <v>3.3700000000000001E-2</v>
      </c>
    </row>
    <row r="89" spans="2:16">
      <c r="B89" s="108">
        <v>550</v>
      </c>
      <c r="C89" s="109" t="s">
        <v>42</v>
      </c>
      <c r="D89" s="95">
        <f t="shared" si="7"/>
        <v>4.2635658914728682E-3</v>
      </c>
      <c r="E89" s="110">
        <v>5.0599999999999996</v>
      </c>
      <c r="F89" s="111">
        <v>10.89</v>
      </c>
      <c r="G89" s="107">
        <f t="shared" si="8"/>
        <v>15.95</v>
      </c>
      <c r="H89" s="108">
        <v>3550</v>
      </c>
      <c r="I89" s="109" t="s">
        <v>43</v>
      </c>
      <c r="J89" s="70">
        <f t="shared" si="9"/>
        <v>0.35499999999999998</v>
      </c>
      <c r="K89" s="108">
        <v>395</v>
      </c>
      <c r="L89" s="109" t="s">
        <v>43</v>
      </c>
      <c r="M89" s="70">
        <f t="shared" si="5"/>
        <v>3.95E-2</v>
      </c>
      <c r="N89" s="108">
        <v>363</v>
      </c>
      <c r="O89" s="109" t="s">
        <v>43</v>
      </c>
      <c r="P89" s="70">
        <f t="shared" si="6"/>
        <v>3.6299999999999999E-2</v>
      </c>
    </row>
    <row r="90" spans="2:16">
      <c r="B90" s="108">
        <v>600</v>
      </c>
      <c r="C90" s="109" t="s">
        <v>42</v>
      </c>
      <c r="D90" s="95">
        <f t="shared" si="7"/>
        <v>4.6511627906976744E-3</v>
      </c>
      <c r="E90" s="110">
        <v>5.226</v>
      </c>
      <c r="F90" s="111">
        <v>10.67</v>
      </c>
      <c r="G90" s="107">
        <f t="shared" si="8"/>
        <v>15.896000000000001</v>
      </c>
      <c r="H90" s="108">
        <v>3849</v>
      </c>
      <c r="I90" s="109" t="s">
        <v>43</v>
      </c>
      <c r="J90" s="70">
        <f t="shared" si="9"/>
        <v>0.38490000000000002</v>
      </c>
      <c r="K90" s="108">
        <v>422</v>
      </c>
      <c r="L90" s="109" t="s">
        <v>43</v>
      </c>
      <c r="M90" s="70">
        <f t="shared" si="5"/>
        <v>4.2200000000000001E-2</v>
      </c>
      <c r="N90" s="108">
        <v>389</v>
      </c>
      <c r="O90" s="109" t="s">
        <v>43</v>
      </c>
      <c r="P90" s="70">
        <f t="shared" si="6"/>
        <v>3.8900000000000004E-2</v>
      </c>
    </row>
    <row r="91" spans="2:16">
      <c r="B91" s="108">
        <v>650</v>
      </c>
      <c r="C91" s="109" t="s">
        <v>42</v>
      </c>
      <c r="D91" s="95">
        <f t="shared" si="7"/>
        <v>5.0387596899224806E-3</v>
      </c>
      <c r="E91" s="110">
        <v>5.3869999999999996</v>
      </c>
      <c r="F91" s="111">
        <v>10.46</v>
      </c>
      <c r="G91" s="107">
        <f t="shared" si="8"/>
        <v>15.847000000000001</v>
      </c>
      <c r="H91" s="108">
        <v>4149</v>
      </c>
      <c r="I91" s="109" t="s">
        <v>43</v>
      </c>
      <c r="J91" s="70">
        <f t="shared" si="9"/>
        <v>0.41489999999999999</v>
      </c>
      <c r="K91" s="108">
        <v>448</v>
      </c>
      <c r="L91" s="109" t="s">
        <v>43</v>
      </c>
      <c r="M91" s="70">
        <f t="shared" si="5"/>
        <v>4.48E-2</v>
      </c>
      <c r="N91" s="108">
        <v>415</v>
      </c>
      <c r="O91" s="109" t="s">
        <v>43</v>
      </c>
      <c r="P91" s="70">
        <f t="shared" si="6"/>
        <v>4.1499999999999995E-2</v>
      </c>
    </row>
    <row r="92" spans="2:16">
      <c r="B92" s="108">
        <v>700</v>
      </c>
      <c r="C92" s="109" t="s">
        <v>42</v>
      </c>
      <c r="D92" s="95">
        <f t="shared" si="7"/>
        <v>5.4263565891472867E-3</v>
      </c>
      <c r="E92" s="110">
        <v>5.5419999999999998</v>
      </c>
      <c r="F92" s="111">
        <v>10.26</v>
      </c>
      <c r="G92" s="107">
        <f t="shared" si="8"/>
        <v>15.802</v>
      </c>
      <c r="H92" s="108">
        <v>4450</v>
      </c>
      <c r="I92" s="109" t="s">
        <v>43</v>
      </c>
      <c r="J92" s="70">
        <f t="shared" si="9"/>
        <v>0.44500000000000001</v>
      </c>
      <c r="K92" s="108">
        <v>474</v>
      </c>
      <c r="L92" s="109" t="s">
        <v>43</v>
      </c>
      <c r="M92" s="70">
        <f t="shared" si="5"/>
        <v>4.7399999999999998E-2</v>
      </c>
      <c r="N92" s="108">
        <v>440</v>
      </c>
      <c r="O92" s="109" t="s">
        <v>43</v>
      </c>
      <c r="P92" s="70">
        <f t="shared" si="6"/>
        <v>4.3999999999999997E-2</v>
      </c>
    </row>
    <row r="93" spans="2:16">
      <c r="B93" s="108">
        <v>800</v>
      </c>
      <c r="C93" s="109" t="s">
        <v>42</v>
      </c>
      <c r="D93" s="95">
        <f t="shared" si="7"/>
        <v>6.2015503875968991E-3</v>
      </c>
      <c r="E93" s="110">
        <v>5.8419999999999996</v>
      </c>
      <c r="F93" s="111">
        <v>9.8770000000000007</v>
      </c>
      <c r="G93" s="107">
        <f t="shared" si="8"/>
        <v>15.719000000000001</v>
      </c>
      <c r="H93" s="108">
        <v>5056</v>
      </c>
      <c r="I93" s="109" t="s">
        <v>43</v>
      </c>
      <c r="J93" s="70">
        <f t="shared" si="9"/>
        <v>0.50560000000000005</v>
      </c>
      <c r="K93" s="108">
        <v>527</v>
      </c>
      <c r="L93" s="109" t="s">
        <v>43</v>
      </c>
      <c r="M93" s="70">
        <f t="shared" si="5"/>
        <v>5.2700000000000004E-2</v>
      </c>
      <c r="N93" s="108">
        <v>490</v>
      </c>
      <c r="O93" s="109" t="s">
        <v>43</v>
      </c>
      <c r="P93" s="70">
        <f t="shared" si="6"/>
        <v>4.9000000000000002E-2</v>
      </c>
    </row>
    <row r="94" spans="2:16">
      <c r="B94" s="108">
        <v>900</v>
      </c>
      <c r="C94" s="109" t="s">
        <v>42</v>
      </c>
      <c r="D94" s="95">
        <f t="shared" si="7"/>
        <v>6.9767441860465115E-3</v>
      </c>
      <c r="E94" s="110">
        <v>6.13</v>
      </c>
      <c r="F94" s="111">
        <v>9.5229999999999997</v>
      </c>
      <c r="G94" s="107">
        <f t="shared" si="8"/>
        <v>15.652999999999999</v>
      </c>
      <c r="H94" s="108">
        <v>5665</v>
      </c>
      <c r="I94" s="109" t="s">
        <v>43</v>
      </c>
      <c r="J94" s="70">
        <f t="shared" si="9"/>
        <v>0.5665</v>
      </c>
      <c r="K94" s="108">
        <v>578</v>
      </c>
      <c r="L94" s="109" t="s">
        <v>43</v>
      </c>
      <c r="M94" s="70">
        <f t="shared" si="5"/>
        <v>5.7799999999999997E-2</v>
      </c>
      <c r="N94" s="108">
        <v>540</v>
      </c>
      <c r="O94" s="109" t="s">
        <v>43</v>
      </c>
      <c r="P94" s="70">
        <f t="shared" si="6"/>
        <v>5.4000000000000006E-2</v>
      </c>
    </row>
    <row r="95" spans="2:16">
      <c r="B95" s="108">
        <v>1</v>
      </c>
      <c r="C95" s="118" t="s">
        <v>44</v>
      </c>
      <c r="D95" s="70">
        <f t="shared" ref="D95:D158" si="10">B95/$C$5</f>
        <v>7.7519379844961239E-3</v>
      </c>
      <c r="E95" s="110">
        <v>6.407</v>
      </c>
      <c r="F95" s="111">
        <v>9.1959999999999997</v>
      </c>
      <c r="G95" s="107">
        <f t="shared" si="8"/>
        <v>15.603</v>
      </c>
      <c r="H95" s="108">
        <v>6277</v>
      </c>
      <c r="I95" s="109" t="s">
        <v>43</v>
      </c>
      <c r="J95" s="70">
        <f t="shared" si="9"/>
        <v>0.62770000000000004</v>
      </c>
      <c r="K95" s="108">
        <v>627</v>
      </c>
      <c r="L95" s="109" t="s">
        <v>43</v>
      </c>
      <c r="M95" s="70">
        <f t="shared" si="5"/>
        <v>6.2700000000000006E-2</v>
      </c>
      <c r="N95" s="108">
        <v>589</v>
      </c>
      <c r="O95" s="109" t="s">
        <v>43</v>
      </c>
      <c r="P95" s="70">
        <f t="shared" si="6"/>
        <v>5.8899999999999994E-2</v>
      </c>
    </row>
    <row r="96" spans="2:16">
      <c r="B96" s="108">
        <v>1.1000000000000001</v>
      </c>
      <c r="C96" s="109" t="s">
        <v>44</v>
      </c>
      <c r="D96" s="70">
        <f t="shared" si="10"/>
        <v>8.5271317829457363E-3</v>
      </c>
      <c r="E96" s="110">
        <v>6.6749999999999998</v>
      </c>
      <c r="F96" s="111">
        <v>8.8940000000000001</v>
      </c>
      <c r="G96" s="107">
        <f t="shared" si="8"/>
        <v>15.568999999999999</v>
      </c>
      <c r="H96" s="108">
        <v>6891</v>
      </c>
      <c r="I96" s="109" t="s">
        <v>43</v>
      </c>
      <c r="J96" s="70">
        <f t="shared" si="9"/>
        <v>0.68910000000000005</v>
      </c>
      <c r="K96" s="108">
        <v>675</v>
      </c>
      <c r="L96" s="109" t="s">
        <v>43</v>
      </c>
      <c r="M96" s="70">
        <f t="shared" si="5"/>
        <v>6.7500000000000004E-2</v>
      </c>
      <c r="N96" s="108">
        <v>638</v>
      </c>
      <c r="O96" s="109" t="s">
        <v>43</v>
      </c>
      <c r="P96" s="70">
        <f t="shared" si="6"/>
        <v>6.3799999999999996E-2</v>
      </c>
    </row>
    <row r="97" spans="2:16">
      <c r="B97" s="108">
        <v>1.2</v>
      </c>
      <c r="C97" s="109" t="s">
        <v>44</v>
      </c>
      <c r="D97" s="70">
        <f t="shared" si="10"/>
        <v>9.3023255813953487E-3</v>
      </c>
      <c r="E97" s="110">
        <v>6.9329999999999998</v>
      </c>
      <c r="F97" s="111">
        <v>8.6129999999999995</v>
      </c>
      <c r="G97" s="107">
        <f t="shared" si="8"/>
        <v>15.545999999999999</v>
      </c>
      <c r="H97" s="108">
        <v>7507</v>
      </c>
      <c r="I97" s="109" t="s">
        <v>43</v>
      </c>
      <c r="J97" s="70">
        <f t="shared" si="9"/>
        <v>0.75069999999999992</v>
      </c>
      <c r="K97" s="108">
        <v>721</v>
      </c>
      <c r="L97" s="109" t="s">
        <v>43</v>
      </c>
      <c r="M97" s="70">
        <f t="shared" si="5"/>
        <v>7.2099999999999997E-2</v>
      </c>
      <c r="N97" s="108">
        <v>685</v>
      </c>
      <c r="O97" s="109" t="s">
        <v>43</v>
      </c>
      <c r="P97" s="70">
        <f t="shared" si="6"/>
        <v>6.8500000000000005E-2</v>
      </c>
    </row>
    <row r="98" spans="2:16">
      <c r="B98" s="108">
        <v>1.3</v>
      </c>
      <c r="C98" s="109" t="s">
        <v>44</v>
      </c>
      <c r="D98" s="70">
        <f t="shared" si="10"/>
        <v>1.0077519379844961E-2</v>
      </c>
      <c r="E98" s="110">
        <v>7.1820000000000004</v>
      </c>
      <c r="F98" s="111">
        <v>8.3520000000000003</v>
      </c>
      <c r="G98" s="107">
        <f t="shared" si="8"/>
        <v>15.534000000000001</v>
      </c>
      <c r="H98" s="108">
        <v>8124</v>
      </c>
      <c r="I98" s="109" t="s">
        <v>43</v>
      </c>
      <c r="J98" s="70">
        <f t="shared" si="9"/>
        <v>0.81240000000000001</v>
      </c>
      <c r="K98" s="108">
        <v>765</v>
      </c>
      <c r="L98" s="109" t="s">
        <v>43</v>
      </c>
      <c r="M98" s="70">
        <f t="shared" si="5"/>
        <v>7.6499999999999999E-2</v>
      </c>
      <c r="N98" s="108">
        <v>733</v>
      </c>
      <c r="O98" s="109" t="s">
        <v>43</v>
      </c>
      <c r="P98" s="70">
        <f t="shared" si="6"/>
        <v>7.3300000000000004E-2</v>
      </c>
    </row>
    <row r="99" spans="2:16">
      <c r="B99" s="108">
        <v>1.4</v>
      </c>
      <c r="C99" s="109" t="s">
        <v>44</v>
      </c>
      <c r="D99" s="70">
        <f t="shared" si="10"/>
        <v>1.0852713178294573E-2</v>
      </c>
      <c r="E99" s="110">
        <v>7.4210000000000003</v>
      </c>
      <c r="F99" s="111">
        <v>8.11</v>
      </c>
      <c r="G99" s="107">
        <f t="shared" si="8"/>
        <v>15.530999999999999</v>
      </c>
      <c r="H99" s="108">
        <v>8741</v>
      </c>
      <c r="I99" s="109" t="s">
        <v>43</v>
      </c>
      <c r="J99" s="70">
        <f t="shared" si="9"/>
        <v>0.87409999999999999</v>
      </c>
      <c r="K99" s="108">
        <v>808</v>
      </c>
      <c r="L99" s="109" t="s">
        <v>43</v>
      </c>
      <c r="M99" s="70">
        <f t="shared" si="5"/>
        <v>8.0800000000000011E-2</v>
      </c>
      <c r="N99" s="108">
        <v>779</v>
      </c>
      <c r="O99" s="109" t="s">
        <v>43</v>
      </c>
      <c r="P99" s="70">
        <f t="shared" si="6"/>
        <v>7.7899999999999997E-2</v>
      </c>
    </row>
    <row r="100" spans="2:16">
      <c r="B100" s="108">
        <v>1.5</v>
      </c>
      <c r="C100" s="109" t="s">
        <v>44</v>
      </c>
      <c r="D100" s="70">
        <f t="shared" si="10"/>
        <v>1.1627906976744186E-2</v>
      </c>
      <c r="E100" s="110">
        <v>7.6520000000000001</v>
      </c>
      <c r="F100" s="111">
        <v>7.883</v>
      </c>
      <c r="G100" s="107">
        <f t="shared" si="8"/>
        <v>15.535</v>
      </c>
      <c r="H100" s="108">
        <v>9359</v>
      </c>
      <c r="I100" s="109" t="s">
        <v>43</v>
      </c>
      <c r="J100" s="70">
        <f t="shared" si="9"/>
        <v>0.93589999999999995</v>
      </c>
      <c r="K100" s="108">
        <v>850</v>
      </c>
      <c r="L100" s="109" t="s">
        <v>43</v>
      </c>
      <c r="M100" s="70">
        <f t="shared" si="5"/>
        <v>8.4999999999999992E-2</v>
      </c>
      <c r="N100" s="108">
        <v>825</v>
      </c>
      <c r="O100" s="109" t="s">
        <v>43</v>
      </c>
      <c r="P100" s="70">
        <f t="shared" si="6"/>
        <v>8.249999999999999E-2</v>
      </c>
    </row>
    <row r="101" spans="2:16">
      <c r="B101" s="108">
        <v>1.6</v>
      </c>
      <c r="C101" s="109" t="s">
        <v>44</v>
      </c>
      <c r="D101" s="70">
        <f t="shared" si="10"/>
        <v>1.2403100775193798E-2</v>
      </c>
      <c r="E101" s="110">
        <v>7.875</v>
      </c>
      <c r="F101" s="111">
        <v>7.6710000000000003</v>
      </c>
      <c r="G101" s="107">
        <f t="shared" si="8"/>
        <v>15.545999999999999</v>
      </c>
      <c r="H101" s="108">
        <v>9977</v>
      </c>
      <c r="I101" s="109" t="s">
        <v>43</v>
      </c>
      <c r="J101" s="70">
        <f t="shared" si="9"/>
        <v>0.99770000000000003</v>
      </c>
      <c r="K101" s="108">
        <v>891</v>
      </c>
      <c r="L101" s="109" t="s">
        <v>43</v>
      </c>
      <c r="M101" s="70">
        <f t="shared" si="5"/>
        <v>8.9099999999999999E-2</v>
      </c>
      <c r="N101" s="108">
        <v>870</v>
      </c>
      <c r="O101" s="109" t="s">
        <v>43</v>
      </c>
      <c r="P101" s="70">
        <f t="shared" si="6"/>
        <v>8.6999999999999994E-2</v>
      </c>
    </row>
    <row r="102" spans="2:16">
      <c r="B102" s="108">
        <v>1.7</v>
      </c>
      <c r="C102" s="109" t="s">
        <v>44</v>
      </c>
      <c r="D102" s="70">
        <f t="shared" si="10"/>
        <v>1.3178294573643411E-2</v>
      </c>
      <c r="E102" s="110">
        <v>8.0909999999999993</v>
      </c>
      <c r="F102" s="111">
        <v>7.4720000000000004</v>
      </c>
      <c r="G102" s="107">
        <f t="shared" si="8"/>
        <v>15.562999999999999</v>
      </c>
      <c r="H102" s="108">
        <v>1.06</v>
      </c>
      <c r="I102" s="118" t="s">
        <v>45</v>
      </c>
      <c r="J102" s="71">
        <f t="shared" ref="J102:J164" si="11">H102</f>
        <v>1.06</v>
      </c>
      <c r="K102" s="108">
        <v>930</v>
      </c>
      <c r="L102" s="109" t="s">
        <v>43</v>
      </c>
      <c r="M102" s="70">
        <f t="shared" si="5"/>
        <v>9.2999999999999999E-2</v>
      </c>
      <c r="N102" s="108">
        <v>915</v>
      </c>
      <c r="O102" s="109" t="s">
        <v>43</v>
      </c>
      <c r="P102" s="70">
        <f t="shared" si="6"/>
        <v>9.1499999999999998E-2</v>
      </c>
    </row>
    <row r="103" spans="2:16">
      <c r="B103" s="108">
        <v>1.8</v>
      </c>
      <c r="C103" s="109" t="s">
        <v>44</v>
      </c>
      <c r="D103" s="70">
        <f t="shared" si="10"/>
        <v>1.3953488372093023E-2</v>
      </c>
      <c r="E103" s="110">
        <v>8.3010000000000002</v>
      </c>
      <c r="F103" s="111">
        <v>7.2839999999999998</v>
      </c>
      <c r="G103" s="107">
        <f t="shared" si="8"/>
        <v>15.585000000000001</v>
      </c>
      <c r="H103" s="108">
        <v>1.1200000000000001</v>
      </c>
      <c r="I103" s="109" t="s">
        <v>45</v>
      </c>
      <c r="J103" s="71">
        <f t="shared" si="11"/>
        <v>1.1200000000000001</v>
      </c>
      <c r="K103" s="108">
        <v>969</v>
      </c>
      <c r="L103" s="109" t="s">
        <v>43</v>
      </c>
      <c r="M103" s="70">
        <f t="shared" si="5"/>
        <v>9.69E-2</v>
      </c>
      <c r="N103" s="108">
        <v>959</v>
      </c>
      <c r="O103" s="109" t="s">
        <v>43</v>
      </c>
      <c r="P103" s="70">
        <f t="shared" si="6"/>
        <v>9.5899999999999999E-2</v>
      </c>
    </row>
    <row r="104" spans="2:16">
      <c r="B104" s="108">
        <v>2</v>
      </c>
      <c r="C104" s="109" t="s">
        <v>44</v>
      </c>
      <c r="D104" s="70">
        <f t="shared" si="10"/>
        <v>1.5503875968992248E-2</v>
      </c>
      <c r="E104" s="110">
        <v>8.7070000000000007</v>
      </c>
      <c r="F104" s="111">
        <v>6.9409999999999998</v>
      </c>
      <c r="G104" s="107">
        <f t="shared" si="8"/>
        <v>15.648</v>
      </c>
      <c r="H104" s="108">
        <v>1.24</v>
      </c>
      <c r="I104" s="109" t="s">
        <v>45</v>
      </c>
      <c r="J104" s="71">
        <f t="shared" si="11"/>
        <v>1.24</v>
      </c>
      <c r="K104" s="108">
        <v>1050</v>
      </c>
      <c r="L104" s="109" t="s">
        <v>43</v>
      </c>
      <c r="M104" s="70">
        <f t="shared" si="5"/>
        <v>0.10500000000000001</v>
      </c>
      <c r="N104" s="108">
        <v>1046</v>
      </c>
      <c r="O104" s="109" t="s">
        <v>43</v>
      </c>
      <c r="P104" s="70">
        <f t="shared" si="6"/>
        <v>0.1046</v>
      </c>
    </row>
    <row r="105" spans="2:16">
      <c r="B105" s="108">
        <v>2.25</v>
      </c>
      <c r="C105" s="109" t="s">
        <v>44</v>
      </c>
      <c r="D105" s="70">
        <f t="shared" si="10"/>
        <v>1.7441860465116279E-2</v>
      </c>
      <c r="E105" s="110">
        <v>9.1920000000000002</v>
      </c>
      <c r="F105" s="111">
        <v>6.5620000000000003</v>
      </c>
      <c r="G105" s="107">
        <f t="shared" si="8"/>
        <v>15.754000000000001</v>
      </c>
      <c r="H105" s="108">
        <v>1.4</v>
      </c>
      <c r="I105" s="109" t="s">
        <v>45</v>
      </c>
      <c r="J105" s="71">
        <f t="shared" si="11"/>
        <v>1.4</v>
      </c>
      <c r="K105" s="108">
        <v>1149</v>
      </c>
      <c r="L105" s="109" t="s">
        <v>43</v>
      </c>
      <c r="M105" s="70">
        <f t="shared" si="5"/>
        <v>0.1149</v>
      </c>
      <c r="N105" s="108">
        <v>1151</v>
      </c>
      <c r="O105" s="109" t="s">
        <v>43</v>
      </c>
      <c r="P105" s="70">
        <f t="shared" si="6"/>
        <v>0.11510000000000001</v>
      </c>
    </row>
    <row r="106" spans="2:16">
      <c r="B106" s="108">
        <v>2.5</v>
      </c>
      <c r="C106" s="109" t="s">
        <v>44</v>
      </c>
      <c r="D106" s="70">
        <f t="shared" si="10"/>
        <v>1.937984496124031E-2</v>
      </c>
      <c r="E106" s="110">
        <v>9.66</v>
      </c>
      <c r="F106" s="111">
        <v>6.2290000000000001</v>
      </c>
      <c r="G106" s="107">
        <f t="shared" si="8"/>
        <v>15.888999999999999</v>
      </c>
      <c r="H106" s="108">
        <v>1.55</v>
      </c>
      <c r="I106" s="109" t="s">
        <v>45</v>
      </c>
      <c r="J106" s="71">
        <f t="shared" si="11"/>
        <v>1.55</v>
      </c>
      <c r="K106" s="108">
        <v>1241</v>
      </c>
      <c r="L106" s="109" t="s">
        <v>43</v>
      </c>
      <c r="M106" s="70">
        <f t="shared" si="5"/>
        <v>0.12410000000000002</v>
      </c>
      <c r="N106" s="108">
        <v>1253</v>
      </c>
      <c r="O106" s="109" t="s">
        <v>43</v>
      </c>
      <c r="P106" s="70">
        <f t="shared" si="6"/>
        <v>0.12529999999999999</v>
      </c>
    </row>
    <row r="107" spans="2:16">
      <c r="B107" s="108">
        <v>2.75</v>
      </c>
      <c r="C107" s="109" t="s">
        <v>44</v>
      </c>
      <c r="D107" s="70">
        <f t="shared" si="10"/>
        <v>2.1317829457364341E-2</v>
      </c>
      <c r="E107" s="110">
        <v>10.11</v>
      </c>
      <c r="F107" s="111">
        <v>5.9340000000000002</v>
      </c>
      <c r="G107" s="107">
        <f t="shared" si="8"/>
        <v>16.044</v>
      </c>
      <c r="H107" s="108">
        <v>1.7</v>
      </c>
      <c r="I107" s="109" t="s">
        <v>45</v>
      </c>
      <c r="J107" s="71">
        <f t="shared" si="11"/>
        <v>1.7</v>
      </c>
      <c r="K107" s="108">
        <v>1327</v>
      </c>
      <c r="L107" s="109" t="s">
        <v>43</v>
      </c>
      <c r="M107" s="70">
        <f t="shared" si="5"/>
        <v>0.13269999999999998</v>
      </c>
      <c r="N107" s="108">
        <v>1351</v>
      </c>
      <c r="O107" s="109" t="s">
        <v>43</v>
      </c>
      <c r="P107" s="70">
        <f t="shared" si="6"/>
        <v>0.1351</v>
      </c>
    </row>
    <row r="108" spans="2:16">
      <c r="B108" s="108">
        <v>3</v>
      </c>
      <c r="C108" s="109" t="s">
        <v>44</v>
      </c>
      <c r="D108" s="70">
        <f t="shared" si="10"/>
        <v>2.3255813953488372E-2</v>
      </c>
      <c r="E108" s="110">
        <v>10.55</v>
      </c>
      <c r="F108" s="111">
        <v>5.67</v>
      </c>
      <c r="G108" s="107">
        <f t="shared" si="8"/>
        <v>16.22</v>
      </c>
      <c r="H108" s="108">
        <v>1.85</v>
      </c>
      <c r="I108" s="109" t="s">
        <v>45</v>
      </c>
      <c r="J108" s="71">
        <f t="shared" si="11"/>
        <v>1.85</v>
      </c>
      <c r="K108" s="108">
        <v>1408</v>
      </c>
      <c r="L108" s="109" t="s">
        <v>43</v>
      </c>
      <c r="M108" s="70">
        <f t="shared" si="5"/>
        <v>0.14079999999999998</v>
      </c>
      <c r="N108" s="108">
        <v>1446</v>
      </c>
      <c r="O108" s="109" t="s">
        <v>43</v>
      </c>
      <c r="P108" s="70">
        <f t="shared" si="6"/>
        <v>0.14460000000000001</v>
      </c>
    </row>
    <row r="109" spans="2:16">
      <c r="B109" s="108">
        <v>3.25</v>
      </c>
      <c r="C109" s="109" t="s">
        <v>44</v>
      </c>
      <c r="D109" s="70">
        <f t="shared" si="10"/>
        <v>2.5193798449612403E-2</v>
      </c>
      <c r="E109" s="110">
        <v>10.98</v>
      </c>
      <c r="F109" s="111">
        <v>5.4320000000000004</v>
      </c>
      <c r="G109" s="107">
        <f t="shared" si="8"/>
        <v>16.411999999999999</v>
      </c>
      <c r="H109" s="108">
        <v>2</v>
      </c>
      <c r="I109" s="109" t="s">
        <v>45</v>
      </c>
      <c r="J109" s="71">
        <f t="shared" si="11"/>
        <v>2</v>
      </c>
      <c r="K109" s="108">
        <v>1484</v>
      </c>
      <c r="L109" s="109" t="s">
        <v>43</v>
      </c>
      <c r="M109" s="70">
        <f t="shared" si="5"/>
        <v>0.1484</v>
      </c>
      <c r="N109" s="108">
        <v>1537</v>
      </c>
      <c r="O109" s="109" t="s">
        <v>43</v>
      </c>
      <c r="P109" s="70">
        <f t="shared" si="6"/>
        <v>0.1537</v>
      </c>
    </row>
    <row r="110" spans="2:16">
      <c r="B110" s="108">
        <v>3.5</v>
      </c>
      <c r="C110" s="109" t="s">
        <v>44</v>
      </c>
      <c r="D110" s="70">
        <f t="shared" si="10"/>
        <v>2.7131782945736434E-2</v>
      </c>
      <c r="E110" s="110">
        <v>11.39</v>
      </c>
      <c r="F110" s="111">
        <v>5.2160000000000002</v>
      </c>
      <c r="G110" s="107">
        <f t="shared" si="8"/>
        <v>16.606000000000002</v>
      </c>
      <c r="H110" s="108">
        <v>2.14</v>
      </c>
      <c r="I110" s="109" t="s">
        <v>45</v>
      </c>
      <c r="J110" s="71">
        <f t="shared" si="11"/>
        <v>2.14</v>
      </c>
      <c r="K110" s="108">
        <v>1556</v>
      </c>
      <c r="L110" s="109" t="s">
        <v>43</v>
      </c>
      <c r="M110" s="70">
        <f t="shared" si="5"/>
        <v>0.15560000000000002</v>
      </c>
      <c r="N110" s="108">
        <v>1626</v>
      </c>
      <c r="O110" s="109" t="s">
        <v>43</v>
      </c>
      <c r="P110" s="70">
        <f t="shared" si="6"/>
        <v>0.16259999999999999</v>
      </c>
    </row>
    <row r="111" spans="2:16">
      <c r="B111" s="108">
        <v>3.75</v>
      </c>
      <c r="C111" s="109" t="s">
        <v>44</v>
      </c>
      <c r="D111" s="70">
        <f t="shared" si="10"/>
        <v>2.9069767441860465E-2</v>
      </c>
      <c r="E111" s="110">
        <v>11.78</v>
      </c>
      <c r="F111" s="111">
        <v>5.0199999999999996</v>
      </c>
      <c r="G111" s="107">
        <f t="shared" si="8"/>
        <v>16.799999999999997</v>
      </c>
      <c r="H111" s="108">
        <v>2.29</v>
      </c>
      <c r="I111" s="109" t="s">
        <v>45</v>
      </c>
      <c r="J111" s="71">
        <f t="shared" si="11"/>
        <v>2.29</v>
      </c>
      <c r="K111" s="108">
        <v>1624</v>
      </c>
      <c r="L111" s="109" t="s">
        <v>43</v>
      </c>
      <c r="M111" s="70">
        <f t="shared" si="5"/>
        <v>0.16240000000000002</v>
      </c>
      <c r="N111" s="108">
        <v>1711</v>
      </c>
      <c r="O111" s="109" t="s">
        <v>43</v>
      </c>
      <c r="P111" s="70">
        <f t="shared" si="6"/>
        <v>0.1711</v>
      </c>
    </row>
    <row r="112" spans="2:16">
      <c r="B112" s="108">
        <v>4</v>
      </c>
      <c r="C112" s="109" t="s">
        <v>44</v>
      </c>
      <c r="D112" s="70">
        <f t="shared" si="10"/>
        <v>3.1007751937984496E-2</v>
      </c>
      <c r="E112" s="110">
        <v>12.17</v>
      </c>
      <c r="F112" s="111">
        <v>4.84</v>
      </c>
      <c r="G112" s="107">
        <f t="shared" si="8"/>
        <v>17.009999999999998</v>
      </c>
      <c r="H112" s="108">
        <v>2.4300000000000002</v>
      </c>
      <c r="I112" s="109" t="s">
        <v>45</v>
      </c>
      <c r="J112" s="71">
        <f t="shared" si="11"/>
        <v>2.4300000000000002</v>
      </c>
      <c r="K112" s="108">
        <v>1688</v>
      </c>
      <c r="L112" s="109" t="s">
        <v>43</v>
      </c>
      <c r="M112" s="70">
        <f t="shared" si="5"/>
        <v>0.16880000000000001</v>
      </c>
      <c r="N112" s="108">
        <v>1794</v>
      </c>
      <c r="O112" s="109" t="s">
        <v>43</v>
      </c>
      <c r="P112" s="70">
        <f t="shared" si="6"/>
        <v>0.1794</v>
      </c>
    </row>
    <row r="113" spans="1:16">
      <c r="B113" s="108">
        <v>4.5</v>
      </c>
      <c r="C113" s="109" t="s">
        <v>44</v>
      </c>
      <c r="D113" s="70">
        <f t="shared" si="10"/>
        <v>3.4883720930232558E-2</v>
      </c>
      <c r="E113" s="110">
        <v>12.91</v>
      </c>
      <c r="F113" s="111">
        <v>4.5220000000000002</v>
      </c>
      <c r="G113" s="107">
        <f t="shared" si="8"/>
        <v>17.432000000000002</v>
      </c>
      <c r="H113" s="108">
        <v>2.71</v>
      </c>
      <c r="I113" s="109" t="s">
        <v>45</v>
      </c>
      <c r="J113" s="71">
        <f t="shared" si="11"/>
        <v>2.71</v>
      </c>
      <c r="K113" s="108">
        <v>1828</v>
      </c>
      <c r="L113" s="109" t="s">
        <v>43</v>
      </c>
      <c r="M113" s="70">
        <f t="shared" si="5"/>
        <v>0.18280000000000002</v>
      </c>
      <c r="N113" s="108">
        <v>1951</v>
      </c>
      <c r="O113" s="109" t="s">
        <v>43</v>
      </c>
      <c r="P113" s="70">
        <f t="shared" si="6"/>
        <v>0.1951</v>
      </c>
    </row>
    <row r="114" spans="1:16">
      <c r="B114" s="108">
        <v>5</v>
      </c>
      <c r="C114" s="109" t="s">
        <v>44</v>
      </c>
      <c r="D114" s="70">
        <f t="shared" si="10"/>
        <v>3.875968992248062E-2</v>
      </c>
      <c r="E114" s="110">
        <v>13.61</v>
      </c>
      <c r="F114" s="111">
        <v>4.2489999999999997</v>
      </c>
      <c r="G114" s="107">
        <f t="shared" si="8"/>
        <v>17.858999999999998</v>
      </c>
      <c r="H114" s="108">
        <v>2.99</v>
      </c>
      <c r="I114" s="109" t="s">
        <v>45</v>
      </c>
      <c r="J114" s="71">
        <f t="shared" si="11"/>
        <v>2.99</v>
      </c>
      <c r="K114" s="108">
        <v>1955</v>
      </c>
      <c r="L114" s="109" t="s">
        <v>43</v>
      </c>
      <c r="M114" s="70">
        <f t="shared" si="5"/>
        <v>0.19550000000000001</v>
      </c>
      <c r="N114" s="108">
        <v>2099</v>
      </c>
      <c r="O114" s="109" t="s">
        <v>43</v>
      </c>
      <c r="P114" s="70">
        <f t="shared" si="6"/>
        <v>0.20990000000000003</v>
      </c>
    </row>
    <row r="115" spans="1:16">
      <c r="B115" s="108">
        <v>5.5</v>
      </c>
      <c r="C115" s="109" t="s">
        <v>44</v>
      </c>
      <c r="D115" s="70">
        <f t="shared" si="10"/>
        <v>4.2635658914728682E-2</v>
      </c>
      <c r="E115" s="110">
        <v>14.28</v>
      </c>
      <c r="F115" s="111">
        <v>4.0110000000000001</v>
      </c>
      <c r="G115" s="107">
        <f t="shared" si="8"/>
        <v>18.291</v>
      </c>
      <c r="H115" s="108">
        <v>3.26</v>
      </c>
      <c r="I115" s="109" t="s">
        <v>45</v>
      </c>
      <c r="J115" s="71">
        <f t="shared" si="11"/>
        <v>3.26</v>
      </c>
      <c r="K115" s="108">
        <v>2069</v>
      </c>
      <c r="L115" s="109" t="s">
        <v>43</v>
      </c>
      <c r="M115" s="70">
        <f t="shared" si="5"/>
        <v>0.2069</v>
      </c>
      <c r="N115" s="108">
        <v>2238</v>
      </c>
      <c r="O115" s="109" t="s">
        <v>43</v>
      </c>
      <c r="P115" s="70">
        <f t="shared" si="6"/>
        <v>0.2238</v>
      </c>
    </row>
    <row r="116" spans="1:16">
      <c r="B116" s="108">
        <v>6</v>
      </c>
      <c r="C116" s="109" t="s">
        <v>44</v>
      </c>
      <c r="D116" s="70">
        <f t="shared" si="10"/>
        <v>4.6511627906976744E-2</v>
      </c>
      <c r="E116" s="110">
        <v>14.94</v>
      </c>
      <c r="F116" s="111">
        <v>3.8029999999999999</v>
      </c>
      <c r="G116" s="107">
        <f t="shared" si="8"/>
        <v>18.742999999999999</v>
      </c>
      <c r="H116" s="108">
        <v>3.52</v>
      </c>
      <c r="I116" s="109" t="s">
        <v>45</v>
      </c>
      <c r="J116" s="71">
        <f t="shared" si="11"/>
        <v>3.52</v>
      </c>
      <c r="K116" s="108">
        <v>2173</v>
      </c>
      <c r="L116" s="109" t="s">
        <v>43</v>
      </c>
      <c r="M116" s="70">
        <f t="shared" si="5"/>
        <v>0.21729999999999999</v>
      </c>
      <c r="N116" s="108">
        <v>2368</v>
      </c>
      <c r="O116" s="109" t="s">
        <v>43</v>
      </c>
      <c r="P116" s="70">
        <f t="shared" si="6"/>
        <v>0.23679999999999998</v>
      </c>
    </row>
    <row r="117" spans="1:16">
      <c r="B117" s="108">
        <v>6.5</v>
      </c>
      <c r="C117" s="109" t="s">
        <v>44</v>
      </c>
      <c r="D117" s="70">
        <f t="shared" si="10"/>
        <v>5.0387596899224806E-2</v>
      </c>
      <c r="E117" s="110">
        <v>15.58</v>
      </c>
      <c r="F117" s="111">
        <v>3.6179999999999999</v>
      </c>
      <c r="G117" s="107">
        <f t="shared" si="8"/>
        <v>19.198</v>
      </c>
      <c r="H117" s="108">
        <v>3.77</v>
      </c>
      <c r="I117" s="109" t="s">
        <v>45</v>
      </c>
      <c r="J117" s="71">
        <f t="shared" si="11"/>
        <v>3.77</v>
      </c>
      <c r="K117" s="108">
        <v>2269</v>
      </c>
      <c r="L117" s="109" t="s">
        <v>43</v>
      </c>
      <c r="M117" s="70">
        <f t="shared" si="5"/>
        <v>0.22690000000000002</v>
      </c>
      <c r="N117" s="108">
        <v>2491</v>
      </c>
      <c r="O117" s="109" t="s">
        <v>43</v>
      </c>
      <c r="P117" s="70">
        <f t="shared" si="6"/>
        <v>0.24910000000000002</v>
      </c>
    </row>
    <row r="118" spans="1:16">
      <c r="B118" s="108">
        <v>7</v>
      </c>
      <c r="C118" s="109" t="s">
        <v>44</v>
      </c>
      <c r="D118" s="70">
        <f t="shared" si="10"/>
        <v>5.4263565891472867E-2</v>
      </c>
      <c r="E118" s="110">
        <v>16.21</v>
      </c>
      <c r="F118" s="111">
        <v>3.452</v>
      </c>
      <c r="G118" s="107">
        <f t="shared" si="8"/>
        <v>19.661999999999999</v>
      </c>
      <c r="H118" s="108">
        <v>4.0199999999999996</v>
      </c>
      <c r="I118" s="109" t="s">
        <v>45</v>
      </c>
      <c r="J118" s="71">
        <f t="shared" si="11"/>
        <v>4.0199999999999996</v>
      </c>
      <c r="K118" s="108">
        <v>2357</v>
      </c>
      <c r="L118" s="109" t="s">
        <v>43</v>
      </c>
      <c r="M118" s="70">
        <f t="shared" si="5"/>
        <v>0.23570000000000002</v>
      </c>
      <c r="N118" s="108">
        <v>2607</v>
      </c>
      <c r="O118" s="109" t="s">
        <v>43</v>
      </c>
      <c r="P118" s="70">
        <f t="shared" si="6"/>
        <v>0.26070000000000004</v>
      </c>
    </row>
    <row r="119" spans="1:16">
      <c r="B119" s="108">
        <v>8</v>
      </c>
      <c r="C119" s="109" t="s">
        <v>44</v>
      </c>
      <c r="D119" s="70">
        <f t="shared" si="10"/>
        <v>6.2015503875968991E-2</v>
      </c>
      <c r="E119" s="110">
        <v>17.46</v>
      </c>
      <c r="F119" s="111">
        <v>3.1680000000000001</v>
      </c>
      <c r="G119" s="107">
        <f t="shared" si="8"/>
        <v>20.628</v>
      </c>
      <c r="H119" s="108">
        <v>4.5</v>
      </c>
      <c r="I119" s="109" t="s">
        <v>45</v>
      </c>
      <c r="J119" s="71">
        <f t="shared" si="11"/>
        <v>4.5</v>
      </c>
      <c r="K119" s="108">
        <v>2559</v>
      </c>
      <c r="L119" s="109" t="s">
        <v>43</v>
      </c>
      <c r="M119" s="70">
        <f t="shared" si="5"/>
        <v>0.25590000000000002</v>
      </c>
      <c r="N119" s="108">
        <v>2821</v>
      </c>
      <c r="O119" s="109" t="s">
        <v>43</v>
      </c>
      <c r="P119" s="70">
        <f t="shared" si="6"/>
        <v>0.28210000000000002</v>
      </c>
    </row>
    <row r="120" spans="1:16">
      <c r="B120" s="108">
        <v>9</v>
      </c>
      <c r="C120" s="109" t="s">
        <v>44</v>
      </c>
      <c r="D120" s="70">
        <f t="shared" si="10"/>
        <v>6.9767441860465115E-2</v>
      </c>
      <c r="E120" s="110">
        <v>18.71</v>
      </c>
      <c r="F120" s="111">
        <v>2.9329999999999998</v>
      </c>
      <c r="G120" s="107">
        <f t="shared" si="8"/>
        <v>21.643000000000001</v>
      </c>
      <c r="H120" s="108">
        <v>4.96</v>
      </c>
      <c r="I120" s="109" t="s">
        <v>45</v>
      </c>
      <c r="J120" s="71">
        <f t="shared" si="11"/>
        <v>4.96</v>
      </c>
      <c r="K120" s="108">
        <v>2731</v>
      </c>
      <c r="L120" s="109" t="s">
        <v>43</v>
      </c>
      <c r="M120" s="70">
        <f t="shared" si="5"/>
        <v>0.27310000000000001</v>
      </c>
      <c r="N120" s="108">
        <v>3013</v>
      </c>
      <c r="O120" s="109" t="s">
        <v>43</v>
      </c>
      <c r="P120" s="70">
        <f t="shared" si="6"/>
        <v>0.30130000000000001</v>
      </c>
    </row>
    <row r="121" spans="1:16">
      <c r="B121" s="108">
        <v>10</v>
      </c>
      <c r="C121" s="109" t="s">
        <v>44</v>
      </c>
      <c r="D121" s="70">
        <f t="shared" si="10"/>
        <v>7.7519379844961239E-2</v>
      </c>
      <c r="E121" s="110">
        <v>19.98</v>
      </c>
      <c r="F121" s="111">
        <v>2.734</v>
      </c>
      <c r="G121" s="107">
        <f t="shared" si="8"/>
        <v>22.713999999999999</v>
      </c>
      <c r="H121" s="108">
        <v>5.4</v>
      </c>
      <c r="I121" s="109" t="s">
        <v>45</v>
      </c>
      <c r="J121" s="71">
        <f t="shared" si="11"/>
        <v>5.4</v>
      </c>
      <c r="K121" s="108">
        <v>2879</v>
      </c>
      <c r="L121" s="109" t="s">
        <v>43</v>
      </c>
      <c r="M121" s="70">
        <f t="shared" si="5"/>
        <v>0.28789999999999999</v>
      </c>
      <c r="N121" s="108">
        <v>3186</v>
      </c>
      <c r="O121" s="109" t="s">
        <v>43</v>
      </c>
      <c r="P121" s="70">
        <f t="shared" si="6"/>
        <v>0.31859999999999999</v>
      </c>
    </row>
    <row r="122" spans="1:16">
      <c r="B122" s="108">
        <v>11</v>
      </c>
      <c r="C122" s="109" t="s">
        <v>44</v>
      </c>
      <c r="D122" s="70">
        <f t="shared" si="10"/>
        <v>8.5271317829457363E-2</v>
      </c>
      <c r="E122" s="110">
        <v>21.27</v>
      </c>
      <c r="F122" s="111">
        <v>2.5640000000000001</v>
      </c>
      <c r="G122" s="107">
        <f t="shared" si="8"/>
        <v>23.834</v>
      </c>
      <c r="H122" s="108">
        <v>5.82</v>
      </c>
      <c r="I122" s="109" t="s">
        <v>45</v>
      </c>
      <c r="J122" s="71">
        <f t="shared" si="11"/>
        <v>5.82</v>
      </c>
      <c r="K122" s="108">
        <v>3008</v>
      </c>
      <c r="L122" s="109" t="s">
        <v>43</v>
      </c>
      <c r="M122" s="70">
        <f t="shared" si="5"/>
        <v>0.30080000000000001</v>
      </c>
      <c r="N122" s="108">
        <v>3342</v>
      </c>
      <c r="O122" s="109" t="s">
        <v>43</v>
      </c>
      <c r="P122" s="70">
        <f t="shared" si="6"/>
        <v>0.3342</v>
      </c>
    </row>
    <row r="123" spans="1:16">
      <c r="B123" s="108">
        <v>12</v>
      </c>
      <c r="C123" s="109" t="s">
        <v>44</v>
      </c>
      <c r="D123" s="70">
        <f t="shared" si="10"/>
        <v>9.3023255813953487E-2</v>
      </c>
      <c r="E123" s="110">
        <v>22.58</v>
      </c>
      <c r="F123" s="111">
        <v>2.4159999999999999</v>
      </c>
      <c r="G123" s="107">
        <f t="shared" si="8"/>
        <v>24.995999999999999</v>
      </c>
      <c r="H123" s="108">
        <v>6.22</v>
      </c>
      <c r="I123" s="109" t="s">
        <v>45</v>
      </c>
      <c r="J123" s="71">
        <f t="shared" si="11"/>
        <v>6.22</v>
      </c>
      <c r="K123" s="108">
        <v>3121</v>
      </c>
      <c r="L123" s="109" t="s">
        <v>43</v>
      </c>
      <c r="M123" s="70">
        <f t="shared" si="5"/>
        <v>0.31209999999999999</v>
      </c>
      <c r="N123" s="108">
        <v>3484</v>
      </c>
      <c r="O123" s="109" t="s">
        <v>43</v>
      </c>
      <c r="P123" s="70">
        <f t="shared" si="6"/>
        <v>0.34839999999999999</v>
      </c>
    </row>
    <row r="124" spans="1:16">
      <c r="B124" s="108">
        <v>13</v>
      </c>
      <c r="C124" s="109" t="s">
        <v>44</v>
      </c>
      <c r="D124" s="70">
        <f t="shared" si="10"/>
        <v>0.10077519379844961</v>
      </c>
      <c r="E124" s="110">
        <v>23.91</v>
      </c>
      <c r="F124" s="111">
        <v>2.286</v>
      </c>
      <c r="G124" s="107">
        <f t="shared" si="8"/>
        <v>26.196000000000002</v>
      </c>
      <c r="H124" s="108">
        <v>6.6</v>
      </c>
      <c r="I124" s="109" t="s">
        <v>45</v>
      </c>
      <c r="J124" s="71">
        <f t="shared" si="11"/>
        <v>6.6</v>
      </c>
      <c r="K124" s="108">
        <v>3220</v>
      </c>
      <c r="L124" s="109" t="s">
        <v>43</v>
      </c>
      <c r="M124" s="70">
        <f t="shared" si="5"/>
        <v>0.32200000000000001</v>
      </c>
      <c r="N124" s="108">
        <v>3612</v>
      </c>
      <c r="O124" s="109" t="s">
        <v>43</v>
      </c>
      <c r="P124" s="70">
        <f t="shared" si="6"/>
        <v>0.36120000000000002</v>
      </c>
    </row>
    <row r="125" spans="1:16">
      <c r="B125" s="72">
        <v>14</v>
      </c>
      <c r="C125" s="74" t="s">
        <v>44</v>
      </c>
      <c r="D125" s="70">
        <f t="shared" si="10"/>
        <v>0.10852713178294573</v>
      </c>
      <c r="E125" s="110">
        <v>25.25</v>
      </c>
      <c r="F125" s="111">
        <v>2.1709999999999998</v>
      </c>
      <c r="G125" s="107">
        <f t="shared" si="8"/>
        <v>27.420999999999999</v>
      </c>
      <c r="H125" s="108">
        <v>6.96</v>
      </c>
      <c r="I125" s="109" t="s">
        <v>45</v>
      </c>
      <c r="J125" s="71">
        <f t="shared" si="11"/>
        <v>6.96</v>
      </c>
      <c r="K125" s="108">
        <v>3309</v>
      </c>
      <c r="L125" s="109" t="s">
        <v>43</v>
      </c>
      <c r="M125" s="70">
        <f t="shared" si="5"/>
        <v>0.33090000000000003</v>
      </c>
      <c r="N125" s="108">
        <v>3730</v>
      </c>
      <c r="O125" s="109" t="s">
        <v>43</v>
      </c>
      <c r="P125" s="70">
        <f t="shared" si="6"/>
        <v>0.373</v>
      </c>
    </row>
    <row r="126" spans="1:16">
      <c r="B126" s="72">
        <v>15</v>
      </c>
      <c r="C126" s="74" t="s">
        <v>44</v>
      </c>
      <c r="D126" s="70">
        <f t="shared" si="10"/>
        <v>0.11627906976744186</v>
      </c>
      <c r="E126" s="110">
        <v>26.61</v>
      </c>
      <c r="F126" s="111">
        <v>2.0680000000000001</v>
      </c>
      <c r="G126" s="107">
        <f t="shared" si="8"/>
        <v>28.678000000000001</v>
      </c>
      <c r="H126" s="72">
        <v>7.31</v>
      </c>
      <c r="I126" s="74" t="s">
        <v>45</v>
      </c>
      <c r="J126" s="71">
        <f t="shared" si="11"/>
        <v>7.31</v>
      </c>
      <c r="K126" s="72">
        <v>3388</v>
      </c>
      <c r="L126" s="74" t="s">
        <v>43</v>
      </c>
      <c r="M126" s="70">
        <f t="shared" si="5"/>
        <v>0.33879999999999999</v>
      </c>
      <c r="N126" s="72">
        <v>3837</v>
      </c>
      <c r="O126" s="74" t="s">
        <v>43</v>
      </c>
      <c r="P126" s="70">
        <f t="shared" si="6"/>
        <v>0.38370000000000004</v>
      </c>
    </row>
    <row r="127" spans="1:16">
      <c r="B127" s="72">
        <v>16</v>
      </c>
      <c r="C127" s="74" t="s">
        <v>44</v>
      </c>
      <c r="D127" s="70">
        <f t="shared" si="10"/>
        <v>0.12403100775193798</v>
      </c>
      <c r="E127" s="110">
        <v>27.98</v>
      </c>
      <c r="F127" s="111">
        <v>1.976</v>
      </c>
      <c r="G127" s="107">
        <f t="shared" si="8"/>
        <v>29.956</v>
      </c>
      <c r="H127" s="72">
        <v>7.64</v>
      </c>
      <c r="I127" s="74" t="s">
        <v>45</v>
      </c>
      <c r="J127" s="71">
        <f t="shared" si="11"/>
        <v>7.64</v>
      </c>
      <c r="K127" s="72">
        <v>3458</v>
      </c>
      <c r="L127" s="74" t="s">
        <v>43</v>
      </c>
      <c r="M127" s="70">
        <f t="shared" si="5"/>
        <v>0.3458</v>
      </c>
      <c r="N127" s="72">
        <v>3935</v>
      </c>
      <c r="O127" s="74" t="s">
        <v>43</v>
      </c>
      <c r="P127" s="70">
        <f t="shared" si="6"/>
        <v>0.39350000000000002</v>
      </c>
    </row>
    <row r="128" spans="1:16">
      <c r="A128" s="112"/>
      <c r="B128" s="108">
        <v>17</v>
      </c>
      <c r="C128" s="109" t="s">
        <v>44</v>
      </c>
      <c r="D128" s="70">
        <f t="shared" si="10"/>
        <v>0.13178294573643412</v>
      </c>
      <c r="E128" s="110">
        <v>29.34</v>
      </c>
      <c r="F128" s="111">
        <v>1.893</v>
      </c>
      <c r="G128" s="107">
        <f t="shared" si="8"/>
        <v>31.233000000000001</v>
      </c>
      <c r="H128" s="108">
        <v>7.96</v>
      </c>
      <c r="I128" s="109" t="s">
        <v>45</v>
      </c>
      <c r="J128" s="71">
        <f t="shared" si="11"/>
        <v>7.96</v>
      </c>
      <c r="K128" s="72">
        <v>3522</v>
      </c>
      <c r="L128" s="74" t="s">
        <v>43</v>
      </c>
      <c r="M128" s="70">
        <f t="shared" si="5"/>
        <v>0.35219999999999996</v>
      </c>
      <c r="N128" s="72">
        <v>4025</v>
      </c>
      <c r="O128" s="74" t="s">
        <v>43</v>
      </c>
      <c r="P128" s="70">
        <f t="shared" si="6"/>
        <v>0.40250000000000002</v>
      </c>
    </row>
    <row r="129" spans="1:16">
      <c r="A129" s="112"/>
      <c r="B129" s="108">
        <v>18</v>
      </c>
      <c r="C129" s="109" t="s">
        <v>44</v>
      </c>
      <c r="D129" s="70">
        <f t="shared" si="10"/>
        <v>0.13953488372093023</v>
      </c>
      <c r="E129" s="110">
        <v>30.71</v>
      </c>
      <c r="F129" s="111">
        <v>1.8169999999999999</v>
      </c>
      <c r="G129" s="107">
        <f t="shared" si="8"/>
        <v>32.527000000000001</v>
      </c>
      <c r="H129" s="108">
        <v>8.26</v>
      </c>
      <c r="I129" s="109" t="s">
        <v>45</v>
      </c>
      <c r="J129" s="71">
        <f t="shared" si="11"/>
        <v>8.26</v>
      </c>
      <c r="K129" s="72">
        <v>3580</v>
      </c>
      <c r="L129" s="74" t="s">
        <v>43</v>
      </c>
      <c r="M129" s="70">
        <f t="shared" si="5"/>
        <v>0.35799999999999998</v>
      </c>
      <c r="N129" s="72">
        <v>4108</v>
      </c>
      <c r="O129" s="74" t="s">
        <v>43</v>
      </c>
      <c r="P129" s="70">
        <f t="shared" si="6"/>
        <v>0.41079999999999994</v>
      </c>
    </row>
    <row r="130" spans="1:16">
      <c r="A130" s="112"/>
      <c r="B130" s="108">
        <v>20</v>
      </c>
      <c r="C130" s="109" t="s">
        <v>44</v>
      </c>
      <c r="D130" s="70">
        <f t="shared" si="10"/>
        <v>0.15503875968992248</v>
      </c>
      <c r="E130" s="110">
        <v>33.42</v>
      </c>
      <c r="F130" s="111">
        <v>1.6839999999999999</v>
      </c>
      <c r="G130" s="107">
        <f t="shared" si="8"/>
        <v>35.103999999999999</v>
      </c>
      <c r="H130" s="108">
        <v>8.84</v>
      </c>
      <c r="I130" s="109" t="s">
        <v>45</v>
      </c>
      <c r="J130" s="71">
        <f t="shared" si="11"/>
        <v>8.84</v>
      </c>
      <c r="K130" s="72">
        <v>3725</v>
      </c>
      <c r="L130" s="74" t="s">
        <v>43</v>
      </c>
      <c r="M130" s="70">
        <f t="shared" si="5"/>
        <v>0.3725</v>
      </c>
      <c r="N130" s="72">
        <v>4256</v>
      </c>
      <c r="O130" s="74" t="s">
        <v>43</v>
      </c>
      <c r="P130" s="70">
        <f t="shared" si="6"/>
        <v>0.42560000000000003</v>
      </c>
    </row>
    <row r="131" spans="1:16">
      <c r="A131" s="112"/>
      <c r="B131" s="108">
        <v>22.5</v>
      </c>
      <c r="C131" s="109" t="s">
        <v>44</v>
      </c>
      <c r="D131" s="70">
        <f t="shared" si="10"/>
        <v>0.1744186046511628</v>
      </c>
      <c r="E131" s="110">
        <v>36.75</v>
      </c>
      <c r="F131" s="111">
        <v>1.5449999999999999</v>
      </c>
      <c r="G131" s="107">
        <f t="shared" si="8"/>
        <v>38.295000000000002</v>
      </c>
      <c r="H131" s="108">
        <v>9.5</v>
      </c>
      <c r="I131" s="109" t="s">
        <v>45</v>
      </c>
      <c r="J131" s="71">
        <f t="shared" si="11"/>
        <v>9.5</v>
      </c>
      <c r="K131" s="72">
        <v>3895</v>
      </c>
      <c r="L131" s="74" t="s">
        <v>43</v>
      </c>
      <c r="M131" s="70">
        <f t="shared" si="5"/>
        <v>0.38950000000000001</v>
      </c>
      <c r="N131" s="72">
        <v>4413</v>
      </c>
      <c r="O131" s="74" t="s">
        <v>43</v>
      </c>
      <c r="P131" s="70">
        <f t="shared" si="6"/>
        <v>0.44130000000000003</v>
      </c>
    </row>
    <row r="132" spans="1:16">
      <c r="A132" s="112"/>
      <c r="B132" s="108">
        <v>25</v>
      </c>
      <c r="C132" s="109" t="s">
        <v>44</v>
      </c>
      <c r="D132" s="70">
        <f t="shared" si="10"/>
        <v>0.19379844961240311</v>
      </c>
      <c r="E132" s="110">
        <v>39.97</v>
      </c>
      <c r="F132" s="111">
        <v>1.43</v>
      </c>
      <c r="G132" s="107">
        <f t="shared" si="8"/>
        <v>41.4</v>
      </c>
      <c r="H132" s="108">
        <v>10.119999999999999</v>
      </c>
      <c r="I132" s="109" t="s">
        <v>45</v>
      </c>
      <c r="J132" s="71">
        <f t="shared" si="11"/>
        <v>10.119999999999999</v>
      </c>
      <c r="K132" s="72">
        <v>4034</v>
      </c>
      <c r="L132" s="74" t="s">
        <v>43</v>
      </c>
      <c r="M132" s="70">
        <f t="shared" si="5"/>
        <v>0.40339999999999998</v>
      </c>
      <c r="N132" s="72">
        <v>4545</v>
      </c>
      <c r="O132" s="74" t="s">
        <v>43</v>
      </c>
      <c r="P132" s="70">
        <f t="shared" si="6"/>
        <v>0.45450000000000002</v>
      </c>
    </row>
    <row r="133" spans="1:16">
      <c r="A133" s="112"/>
      <c r="B133" s="108">
        <v>27.5</v>
      </c>
      <c r="C133" s="109" t="s">
        <v>44</v>
      </c>
      <c r="D133" s="70">
        <f t="shared" si="10"/>
        <v>0.2131782945736434</v>
      </c>
      <c r="E133" s="110">
        <v>43.06</v>
      </c>
      <c r="F133" s="111">
        <v>1.3320000000000001</v>
      </c>
      <c r="G133" s="107">
        <f t="shared" si="8"/>
        <v>44.392000000000003</v>
      </c>
      <c r="H133" s="108">
        <v>10.68</v>
      </c>
      <c r="I133" s="109" t="s">
        <v>45</v>
      </c>
      <c r="J133" s="71">
        <f t="shared" si="11"/>
        <v>10.68</v>
      </c>
      <c r="K133" s="72">
        <v>4149</v>
      </c>
      <c r="L133" s="74" t="s">
        <v>43</v>
      </c>
      <c r="M133" s="70">
        <f t="shared" si="5"/>
        <v>0.41489999999999999</v>
      </c>
      <c r="N133" s="72">
        <v>4659</v>
      </c>
      <c r="O133" s="74" t="s">
        <v>43</v>
      </c>
      <c r="P133" s="70">
        <f t="shared" si="6"/>
        <v>0.46589999999999998</v>
      </c>
    </row>
    <row r="134" spans="1:16">
      <c r="A134" s="112"/>
      <c r="B134" s="108">
        <v>30</v>
      </c>
      <c r="C134" s="109" t="s">
        <v>44</v>
      </c>
      <c r="D134" s="70">
        <f t="shared" si="10"/>
        <v>0.23255813953488372</v>
      </c>
      <c r="E134" s="110">
        <v>46.01</v>
      </c>
      <c r="F134" s="111">
        <v>1.248</v>
      </c>
      <c r="G134" s="107">
        <f t="shared" si="8"/>
        <v>47.257999999999996</v>
      </c>
      <c r="H134" s="108">
        <v>11.22</v>
      </c>
      <c r="I134" s="109" t="s">
        <v>45</v>
      </c>
      <c r="J134" s="71">
        <f t="shared" si="11"/>
        <v>11.22</v>
      </c>
      <c r="K134" s="72">
        <v>4247</v>
      </c>
      <c r="L134" s="74" t="s">
        <v>43</v>
      </c>
      <c r="M134" s="70">
        <f t="shared" si="5"/>
        <v>0.42469999999999997</v>
      </c>
      <c r="N134" s="72">
        <v>4757</v>
      </c>
      <c r="O134" s="74" t="s">
        <v>43</v>
      </c>
      <c r="P134" s="70">
        <f t="shared" si="6"/>
        <v>0.47569999999999996</v>
      </c>
    </row>
    <row r="135" spans="1:16">
      <c r="A135" s="112"/>
      <c r="B135" s="108">
        <v>32.5</v>
      </c>
      <c r="C135" s="109" t="s">
        <v>44</v>
      </c>
      <c r="D135" s="70">
        <f t="shared" si="10"/>
        <v>0.25193798449612403</v>
      </c>
      <c r="E135" s="110">
        <v>48.82</v>
      </c>
      <c r="F135" s="111">
        <v>1.175</v>
      </c>
      <c r="G135" s="107">
        <f t="shared" si="8"/>
        <v>49.994999999999997</v>
      </c>
      <c r="H135" s="108">
        <v>11.72</v>
      </c>
      <c r="I135" s="109" t="s">
        <v>45</v>
      </c>
      <c r="J135" s="71">
        <f t="shared" si="11"/>
        <v>11.72</v>
      </c>
      <c r="K135" s="72">
        <v>4332</v>
      </c>
      <c r="L135" s="74" t="s">
        <v>43</v>
      </c>
      <c r="M135" s="70">
        <f t="shared" si="5"/>
        <v>0.43319999999999997</v>
      </c>
      <c r="N135" s="72">
        <v>4844</v>
      </c>
      <c r="O135" s="74" t="s">
        <v>43</v>
      </c>
      <c r="P135" s="70">
        <f t="shared" si="6"/>
        <v>0.48440000000000005</v>
      </c>
    </row>
    <row r="136" spans="1:16">
      <c r="A136" s="112"/>
      <c r="B136" s="108">
        <v>35</v>
      </c>
      <c r="C136" s="109" t="s">
        <v>44</v>
      </c>
      <c r="D136" s="70">
        <f t="shared" si="10"/>
        <v>0.27131782945736432</v>
      </c>
      <c r="E136" s="110">
        <v>51.48</v>
      </c>
      <c r="F136" s="111">
        <v>1.111</v>
      </c>
      <c r="G136" s="107">
        <f t="shared" si="8"/>
        <v>52.590999999999994</v>
      </c>
      <c r="H136" s="108">
        <v>12.19</v>
      </c>
      <c r="I136" s="109" t="s">
        <v>45</v>
      </c>
      <c r="J136" s="71">
        <f t="shared" si="11"/>
        <v>12.19</v>
      </c>
      <c r="K136" s="72">
        <v>4406</v>
      </c>
      <c r="L136" s="74" t="s">
        <v>43</v>
      </c>
      <c r="M136" s="70">
        <f t="shared" si="5"/>
        <v>0.44059999999999999</v>
      </c>
      <c r="N136" s="72">
        <v>4921</v>
      </c>
      <c r="O136" s="74" t="s">
        <v>43</v>
      </c>
      <c r="P136" s="70">
        <f t="shared" si="6"/>
        <v>0.49210000000000004</v>
      </c>
    </row>
    <row r="137" spans="1:16">
      <c r="A137" s="112"/>
      <c r="B137" s="108">
        <v>37.5</v>
      </c>
      <c r="C137" s="109" t="s">
        <v>44</v>
      </c>
      <c r="D137" s="70">
        <f t="shared" si="10"/>
        <v>0.29069767441860467</v>
      </c>
      <c r="E137" s="110">
        <v>54.02</v>
      </c>
      <c r="F137" s="111">
        <v>1.054</v>
      </c>
      <c r="G137" s="107">
        <f t="shared" si="8"/>
        <v>55.074000000000005</v>
      </c>
      <c r="H137" s="108">
        <v>12.65</v>
      </c>
      <c r="I137" s="109" t="s">
        <v>45</v>
      </c>
      <c r="J137" s="71">
        <f t="shared" si="11"/>
        <v>12.65</v>
      </c>
      <c r="K137" s="72">
        <v>4473</v>
      </c>
      <c r="L137" s="74" t="s">
        <v>43</v>
      </c>
      <c r="M137" s="70">
        <f t="shared" si="5"/>
        <v>0.44729999999999998</v>
      </c>
      <c r="N137" s="72">
        <v>4990</v>
      </c>
      <c r="O137" s="74" t="s">
        <v>43</v>
      </c>
      <c r="P137" s="70">
        <f t="shared" si="6"/>
        <v>0.499</v>
      </c>
    </row>
    <row r="138" spans="1:16">
      <c r="A138" s="112"/>
      <c r="B138" s="108">
        <v>40</v>
      </c>
      <c r="C138" s="109" t="s">
        <v>44</v>
      </c>
      <c r="D138" s="70">
        <f t="shared" si="10"/>
        <v>0.31007751937984496</v>
      </c>
      <c r="E138" s="110">
        <v>56.42</v>
      </c>
      <c r="F138" s="111">
        <v>1.0029999999999999</v>
      </c>
      <c r="G138" s="107">
        <f t="shared" si="8"/>
        <v>57.423000000000002</v>
      </c>
      <c r="H138" s="108">
        <v>13.08</v>
      </c>
      <c r="I138" s="109" t="s">
        <v>45</v>
      </c>
      <c r="J138" s="71">
        <f t="shared" si="11"/>
        <v>13.08</v>
      </c>
      <c r="K138" s="72">
        <v>4532</v>
      </c>
      <c r="L138" s="74" t="s">
        <v>43</v>
      </c>
      <c r="M138" s="70">
        <f t="shared" si="5"/>
        <v>0.45319999999999999</v>
      </c>
      <c r="N138" s="72">
        <v>5052</v>
      </c>
      <c r="O138" s="74" t="s">
        <v>43</v>
      </c>
      <c r="P138" s="70">
        <f t="shared" si="6"/>
        <v>0.50519999999999998</v>
      </c>
    </row>
    <row r="139" spans="1:16">
      <c r="A139" s="112"/>
      <c r="B139" s="108">
        <v>45</v>
      </c>
      <c r="C139" s="109" t="s">
        <v>44</v>
      </c>
      <c r="D139" s="70">
        <f t="shared" si="10"/>
        <v>0.34883720930232559</v>
      </c>
      <c r="E139" s="110">
        <v>60.86</v>
      </c>
      <c r="F139" s="111">
        <v>0.91600000000000004</v>
      </c>
      <c r="G139" s="107">
        <f t="shared" si="8"/>
        <v>61.775999999999996</v>
      </c>
      <c r="H139" s="108">
        <v>13.9</v>
      </c>
      <c r="I139" s="109" t="s">
        <v>45</v>
      </c>
      <c r="J139" s="71">
        <f t="shared" si="11"/>
        <v>13.9</v>
      </c>
      <c r="K139" s="72">
        <v>4707</v>
      </c>
      <c r="L139" s="74" t="s">
        <v>43</v>
      </c>
      <c r="M139" s="70">
        <f t="shared" si="5"/>
        <v>0.47070000000000001</v>
      </c>
      <c r="N139" s="72">
        <v>5160</v>
      </c>
      <c r="O139" s="74" t="s">
        <v>43</v>
      </c>
      <c r="P139" s="70">
        <f t="shared" si="6"/>
        <v>0.51600000000000001</v>
      </c>
    </row>
    <row r="140" spans="1:16">
      <c r="A140" s="112"/>
      <c r="B140" s="108">
        <v>50</v>
      </c>
      <c r="C140" s="113" t="s">
        <v>44</v>
      </c>
      <c r="D140" s="70">
        <f t="shared" si="10"/>
        <v>0.38759689922480622</v>
      </c>
      <c r="E140" s="110">
        <v>64.86</v>
      </c>
      <c r="F140" s="111">
        <v>0.84409999999999996</v>
      </c>
      <c r="G140" s="107">
        <f t="shared" si="8"/>
        <v>65.704099999999997</v>
      </c>
      <c r="H140" s="108">
        <v>14.67</v>
      </c>
      <c r="I140" s="109" t="s">
        <v>45</v>
      </c>
      <c r="J140" s="71">
        <f t="shared" si="11"/>
        <v>14.67</v>
      </c>
      <c r="K140" s="72">
        <v>4853</v>
      </c>
      <c r="L140" s="74" t="s">
        <v>43</v>
      </c>
      <c r="M140" s="70">
        <f t="shared" si="5"/>
        <v>0.48529999999999995</v>
      </c>
      <c r="N140" s="72">
        <v>5251</v>
      </c>
      <c r="O140" s="74" t="s">
        <v>43</v>
      </c>
      <c r="P140" s="70">
        <f t="shared" si="6"/>
        <v>0.52510000000000001</v>
      </c>
    </row>
    <row r="141" spans="1:16">
      <c r="B141" s="108">
        <v>55</v>
      </c>
      <c r="C141" s="74" t="s">
        <v>44</v>
      </c>
      <c r="D141" s="70">
        <f t="shared" si="10"/>
        <v>0.4263565891472868</v>
      </c>
      <c r="E141" s="110">
        <v>68.45</v>
      </c>
      <c r="F141" s="111">
        <v>0.78359999999999996</v>
      </c>
      <c r="G141" s="107">
        <f t="shared" si="8"/>
        <v>69.23360000000001</v>
      </c>
      <c r="H141" s="72">
        <v>15.39</v>
      </c>
      <c r="I141" s="74" t="s">
        <v>45</v>
      </c>
      <c r="J141" s="71">
        <f t="shared" si="11"/>
        <v>15.39</v>
      </c>
      <c r="K141" s="72">
        <v>4980</v>
      </c>
      <c r="L141" s="74" t="s">
        <v>43</v>
      </c>
      <c r="M141" s="70">
        <f t="shared" si="5"/>
        <v>0.49800000000000005</v>
      </c>
      <c r="N141" s="72">
        <v>5330</v>
      </c>
      <c r="O141" s="74" t="s">
        <v>43</v>
      </c>
      <c r="P141" s="70">
        <f t="shared" si="6"/>
        <v>0.53300000000000003</v>
      </c>
    </row>
    <row r="142" spans="1:16">
      <c r="B142" s="108">
        <v>60</v>
      </c>
      <c r="C142" s="74" t="s">
        <v>44</v>
      </c>
      <c r="D142" s="70">
        <f t="shared" si="10"/>
        <v>0.46511627906976744</v>
      </c>
      <c r="E142" s="110">
        <v>71.680000000000007</v>
      </c>
      <c r="F142" s="111">
        <v>0.7319</v>
      </c>
      <c r="G142" s="107">
        <f t="shared" si="8"/>
        <v>72.411900000000003</v>
      </c>
      <c r="H142" s="72">
        <v>16.079999999999998</v>
      </c>
      <c r="I142" s="74" t="s">
        <v>45</v>
      </c>
      <c r="J142" s="71">
        <f t="shared" si="11"/>
        <v>16.079999999999998</v>
      </c>
      <c r="K142" s="72">
        <v>5091</v>
      </c>
      <c r="L142" s="74" t="s">
        <v>43</v>
      </c>
      <c r="M142" s="70">
        <f t="shared" si="5"/>
        <v>0.5091</v>
      </c>
      <c r="N142" s="72">
        <v>5400</v>
      </c>
      <c r="O142" s="74" t="s">
        <v>43</v>
      </c>
      <c r="P142" s="70">
        <f t="shared" si="6"/>
        <v>0.54</v>
      </c>
    </row>
    <row r="143" spans="1:16">
      <c r="B143" s="108">
        <v>65</v>
      </c>
      <c r="C143" s="74" t="s">
        <v>44</v>
      </c>
      <c r="D143" s="70">
        <f t="shared" si="10"/>
        <v>0.50387596899224807</v>
      </c>
      <c r="E143" s="110">
        <v>74.56</v>
      </c>
      <c r="F143" s="111">
        <v>0.68710000000000004</v>
      </c>
      <c r="G143" s="107">
        <f t="shared" si="8"/>
        <v>75.247100000000003</v>
      </c>
      <c r="H143" s="72">
        <v>16.739999999999998</v>
      </c>
      <c r="I143" s="74" t="s">
        <v>45</v>
      </c>
      <c r="J143" s="71">
        <f t="shared" si="11"/>
        <v>16.739999999999998</v>
      </c>
      <c r="K143" s="72">
        <v>5191</v>
      </c>
      <c r="L143" s="74" t="s">
        <v>43</v>
      </c>
      <c r="M143" s="70">
        <f t="shared" si="5"/>
        <v>0.51910000000000001</v>
      </c>
      <c r="N143" s="72">
        <v>5461</v>
      </c>
      <c r="O143" s="74" t="s">
        <v>43</v>
      </c>
      <c r="P143" s="70">
        <f t="shared" si="6"/>
        <v>0.54610000000000003</v>
      </c>
    </row>
    <row r="144" spans="1:16">
      <c r="B144" s="108">
        <v>70</v>
      </c>
      <c r="C144" s="74" t="s">
        <v>44</v>
      </c>
      <c r="D144" s="70">
        <f t="shared" si="10"/>
        <v>0.54263565891472865</v>
      </c>
      <c r="E144" s="110">
        <v>77.13</v>
      </c>
      <c r="F144" s="111">
        <v>0.64790000000000003</v>
      </c>
      <c r="G144" s="107">
        <f t="shared" si="8"/>
        <v>77.777900000000002</v>
      </c>
      <c r="H144" s="72">
        <v>17.38</v>
      </c>
      <c r="I144" s="74" t="s">
        <v>45</v>
      </c>
      <c r="J144" s="71">
        <f t="shared" si="11"/>
        <v>17.38</v>
      </c>
      <c r="K144" s="72">
        <v>5281</v>
      </c>
      <c r="L144" s="74" t="s">
        <v>43</v>
      </c>
      <c r="M144" s="70">
        <f t="shared" si="5"/>
        <v>0.52810000000000001</v>
      </c>
      <c r="N144" s="72">
        <v>5516</v>
      </c>
      <c r="O144" s="74" t="s">
        <v>43</v>
      </c>
      <c r="P144" s="70">
        <f t="shared" si="6"/>
        <v>0.55159999999999998</v>
      </c>
    </row>
    <row r="145" spans="2:16">
      <c r="B145" s="108">
        <v>80</v>
      </c>
      <c r="C145" s="74" t="s">
        <v>44</v>
      </c>
      <c r="D145" s="70">
        <f t="shared" si="10"/>
        <v>0.62015503875968991</v>
      </c>
      <c r="E145" s="110">
        <v>81.47</v>
      </c>
      <c r="F145" s="111">
        <v>0.58260000000000001</v>
      </c>
      <c r="G145" s="107">
        <f t="shared" si="8"/>
        <v>82.052599999999998</v>
      </c>
      <c r="H145" s="72">
        <v>18.600000000000001</v>
      </c>
      <c r="I145" s="74" t="s">
        <v>45</v>
      </c>
      <c r="J145" s="71">
        <f t="shared" si="11"/>
        <v>18.600000000000001</v>
      </c>
      <c r="K145" s="72">
        <v>5578</v>
      </c>
      <c r="L145" s="74" t="s">
        <v>43</v>
      </c>
      <c r="M145" s="70">
        <f t="shared" si="5"/>
        <v>0.55780000000000007</v>
      </c>
      <c r="N145" s="72">
        <v>5613</v>
      </c>
      <c r="O145" s="74" t="s">
        <v>43</v>
      </c>
      <c r="P145" s="70">
        <f t="shared" si="6"/>
        <v>0.56130000000000002</v>
      </c>
    </row>
    <row r="146" spans="2:16">
      <c r="B146" s="108">
        <v>90</v>
      </c>
      <c r="C146" s="74" t="s">
        <v>44</v>
      </c>
      <c r="D146" s="70">
        <f t="shared" si="10"/>
        <v>0.69767441860465118</v>
      </c>
      <c r="E146" s="110">
        <v>84.89</v>
      </c>
      <c r="F146" s="111">
        <v>0.53010000000000002</v>
      </c>
      <c r="G146" s="107">
        <f t="shared" si="8"/>
        <v>85.420100000000005</v>
      </c>
      <c r="H146" s="72">
        <v>19.77</v>
      </c>
      <c r="I146" s="74" t="s">
        <v>45</v>
      </c>
      <c r="J146" s="71">
        <f t="shared" si="11"/>
        <v>19.77</v>
      </c>
      <c r="K146" s="72">
        <v>5833</v>
      </c>
      <c r="L146" s="74" t="s">
        <v>43</v>
      </c>
      <c r="M146" s="70">
        <f t="shared" si="5"/>
        <v>0.58330000000000004</v>
      </c>
      <c r="N146" s="72">
        <v>5696</v>
      </c>
      <c r="O146" s="74" t="s">
        <v>43</v>
      </c>
      <c r="P146" s="70">
        <f t="shared" si="6"/>
        <v>0.5696</v>
      </c>
    </row>
    <row r="147" spans="2:16">
      <c r="B147" s="108">
        <v>100</v>
      </c>
      <c r="C147" s="74" t="s">
        <v>44</v>
      </c>
      <c r="D147" s="70">
        <f t="shared" si="10"/>
        <v>0.77519379844961245</v>
      </c>
      <c r="E147" s="110">
        <v>87.6</v>
      </c>
      <c r="F147" s="111">
        <v>0.48699999999999999</v>
      </c>
      <c r="G147" s="107">
        <f t="shared" si="8"/>
        <v>88.086999999999989</v>
      </c>
      <c r="H147" s="72">
        <v>20.89</v>
      </c>
      <c r="I147" s="74" t="s">
        <v>45</v>
      </c>
      <c r="J147" s="71">
        <f t="shared" si="11"/>
        <v>20.89</v>
      </c>
      <c r="K147" s="72">
        <v>6061</v>
      </c>
      <c r="L147" s="74" t="s">
        <v>43</v>
      </c>
      <c r="M147" s="70">
        <f t="shared" si="5"/>
        <v>0.60609999999999997</v>
      </c>
      <c r="N147" s="72">
        <v>5768</v>
      </c>
      <c r="O147" s="74" t="s">
        <v>43</v>
      </c>
      <c r="P147" s="70">
        <f t="shared" si="6"/>
        <v>0.57679999999999998</v>
      </c>
    </row>
    <row r="148" spans="2:16">
      <c r="B148" s="108">
        <v>110</v>
      </c>
      <c r="C148" s="74" t="s">
        <v>44</v>
      </c>
      <c r="D148" s="70">
        <f t="shared" si="10"/>
        <v>0.8527131782945736</v>
      </c>
      <c r="E148" s="110">
        <v>89.74</v>
      </c>
      <c r="F148" s="111">
        <v>0.45079999999999998</v>
      </c>
      <c r="G148" s="107">
        <f t="shared" si="8"/>
        <v>90.190799999999996</v>
      </c>
      <c r="H148" s="72">
        <v>21.99</v>
      </c>
      <c r="I148" s="74" t="s">
        <v>45</v>
      </c>
      <c r="J148" s="71">
        <f t="shared" si="11"/>
        <v>21.99</v>
      </c>
      <c r="K148" s="72">
        <v>6268</v>
      </c>
      <c r="L148" s="74" t="s">
        <v>43</v>
      </c>
      <c r="M148" s="70">
        <f t="shared" ref="M148:M158" si="12">K148/1000/10</f>
        <v>0.62680000000000002</v>
      </c>
      <c r="N148" s="72">
        <v>5832</v>
      </c>
      <c r="O148" s="74" t="s">
        <v>43</v>
      </c>
      <c r="P148" s="70">
        <f t="shared" ref="P148:P180" si="13">N148/1000/10</f>
        <v>0.58319999999999994</v>
      </c>
    </row>
    <row r="149" spans="2:16">
      <c r="B149" s="108">
        <v>120</v>
      </c>
      <c r="C149" s="74" t="s">
        <v>44</v>
      </c>
      <c r="D149" s="70">
        <f t="shared" si="10"/>
        <v>0.93023255813953487</v>
      </c>
      <c r="E149" s="110">
        <v>91.45</v>
      </c>
      <c r="F149" s="111">
        <v>0.42009999999999997</v>
      </c>
      <c r="G149" s="107">
        <f t="shared" ref="G149:G212" si="14">E149+F149</f>
        <v>91.870100000000008</v>
      </c>
      <c r="H149" s="72">
        <v>23.06</v>
      </c>
      <c r="I149" s="74" t="s">
        <v>45</v>
      </c>
      <c r="J149" s="71">
        <f t="shared" si="11"/>
        <v>23.06</v>
      </c>
      <c r="K149" s="72">
        <v>6460</v>
      </c>
      <c r="L149" s="74" t="s">
        <v>43</v>
      </c>
      <c r="M149" s="70">
        <f t="shared" si="12"/>
        <v>0.64600000000000002</v>
      </c>
      <c r="N149" s="72">
        <v>5891</v>
      </c>
      <c r="O149" s="74" t="s">
        <v>43</v>
      </c>
      <c r="P149" s="70">
        <f t="shared" si="13"/>
        <v>0.58909999999999996</v>
      </c>
    </row>
    <row r="150" spans="2:16">
      <c r="B150" s="108">
        <v>130</v>
      </c>
      <c r="C150" s="74" t="s">
        <v>44</v>
      </c>
      <c r="D150" s="70">
        <f t="shared" si="10"/>
        <v>1.0077519379844961</v>
      </c>
      <c r="E150" s="110">
        <v>92.82</v>
      </c>
      <c r="F150" s="111">
        <v>0.39350000000000002</v>
      </c>
      <c r="G150" s="107">
        <f t="shared" si="14"/>
        <v>93.213499999999996</v>
      </c>
      <c r="H150" s="72">
        <v>24.12</v>
      </c>
      <c r="I150" s="74" t="s">
        <v>45</v>
      </c>
      <c r="J150" s="71">
        <f t="shared" si="11"/>
        <v>24.12</v>
      </c>
      <c r="K150" s="72">
        <v>6640</v>
      </c>
      <c r="L150" s="74" t="s">
        <v>43</v>
      </c>
      <c r="M150" s="70">
        <f t="shared" si="12"/>
        <v>0.66399999999999992</v>
      </c>
      <c r="N150" s="72">
        <v>5945</v>
      </c>
      <c r="O150" s="74" t="s">
        <v>43</v>
      </c>
      <c r="P150" s="70">
        <f t="shared" si="13"/>
        <v>0.59450000000000003</v>
      </c>
    </row>
    <row r="151" spans="2:16">
      <c r="B151" s="108">
        <v>140</v>
      </c>
      <c r="C151" s="74" t="s">
        <v>44</v>
      </c>
      <c r="D151" s="70">
        <f t="shared" si="10"/>
        <v>1.0852713178294573</v>
      </c>
      <c r="E151" s="110">
        <v>93.91</v>
      </c>
      <c r="F151" s="111">
        <v>0.37040000000000001</v>
      </c>
      <c r="G151" s="107">
        <f t="shared" si="14"/>
        <v>94.2804</v>
      </c>
      <c r="H151" s="72">
        <v>25.16</v>
      </c>
      <c r="I151" s="74" t="s">
        <v>45</v>
      </c>
      <c r="J151" s="71">
        <f t="shared" si="11"/>
        <v>25.16</v>
      </c>
      <c r="K151" s="72">
        <v>6810</v>
      </c>
      <c r="L151" s="74" t="s">
        <v>43</v>
      </c>
      <c r="M151" s="70">
        <f t="shared" si="12"/>
        <v>0.68099999999999994</v>
      </c>
      <c r="N151" s="72">
        <v>5995</v>
      </c>
      <c r="O151" s="74" t="s">
        <v>43</v>
      </c>
      <c r="P151" s="70">
        <f t="shared" si="13"/>
        <v>0.59950000000000003</v>
      </c>
    </row>
    <row r="152" spans="2:16">
      <c r="B152" s="108">
        <v>150</v>
      </c>
      <c r="C152" s="74" t="s">
        <v>44</v>
      </c>
      <c r="D152" s="70">
        <f t="shared" si="10"/>
        <v>1.1627906976744187</v>
      </c>
      <c r="E152" s="110">
        <v>94.78</v>
      </c>
      <c r="F152" s="111">
        <v>0.35</v>
      </c>
      <c r="G152" s="107">
        <f t="shared" si="14"/>
        <v>95.13</v>
      </c>
      <c r="H152" s="72">
        <v>26.19</v>
      </c>
      <c r="I152" s="74" t="s">
        <v>45</v>
      </c>
      <c r="J152" s="71">
        <f t="shared" si="11"/>
        <v>26.19</v>
      </c>
      <c r="K152" s="72">
        <v>6972</v>
      </c>
      <c r="L152" s="74" t="s">
        <v>43</v>
      </c>
      <c r="M152" s="70">
        <f t="shared" si="12"/>
        <v>0.69720000000000004</v>
      </c>
      <c r="N152" s="72">
        <v>6042</v>
      </c>
      <c r="O152" s="74" t="s">
        <v>43</v>
      </c>
      <c r="P152" s="70">
        <f t="shared" si="13"/>
        <v>0.60419999999999996</v>
      </c>
    </row>
    <row r="153" spans="2:16">
      <c r="B153" s="108">
        <v>160</v>
      </c>
      <c r="C153" s="74" t="s">
        <v>44</v>
      </c>
      <c r="D153" s="70">
        <f t="shared" si="10"/>
        <v>1.2403100775193798</v>
      </c>
      <c r="E153" s="110">
        <v>95.48</v>
      </c>
      <c r="F153" s="111">
        <v>0.33189999999999997</v>
      </c>
      <c r="G153" s="107">
        <f t="shared" si="14"/>
        <v>95.811900000000009</v>
      </c>
      <c r="H153" s="72">
        <v>27.22</v>
      </c>
      <c r="I153" s="74" t="s">
        <v>45</v>
      </c>
      <c r="J153" s="71">
        <f t="shared" si="11"/>
        <v>27.22</v>
      </c>
      <c r="K153" s="72">
        <v>7128</v>
      </c>
      <c r="L153" s="74" t="s">
        <v>43</v>
      </c>
      <c r="M153" s="70">
        <f t="shared" si="12"/>
        <v>0.71279999999999999</v>
      </c>
      <c r="N153" s="72">
        <v>6086</v>
      </c>
      <c r="O153" s="74" t="s">
        <v>43</v>
      </c>
      <c r="P153" s="70">
        <f t="shared" si="13"/>
        <v>0.60860000000000003</v>
      </c>
    </row>
    <row r="154" spans="2:16">
      <c r="B154" s="108">
        <v>170</v>
      </c>
      <c r="C154" s="74" t="s">
        <v>44</v>
      </c>
      <c r="D154" s="70">
        <f t="shared" si="10"/>
        <v>1.317829457364341</v>
      </c>
      <c r="E154" s="110">
        <v>96.03</v>
      </c>
      <c r="F154" s="111">
        <v>0.31569999999999998</v>
      </c>
      <c r="G154" s="107">
        <f t="shared" si="14"/>
        <v>96.345700000000008</v>
      </c>
      <c r="H154" s="72">
        <v>28.23</v>
      </c>
      <c r="I154" s="74" t="s">
        <v>45</v>
      </c>
      <c r="J154" s="71">
        <f t="shared" si="11"/>
        <v>28.23</v>
      </c>
      <c r="K154" s="72">
        <v>7278</v>
      </c>
      <c r="L154" s="74" t="s">
        <v>43</v>
      </c>
      <c r="M154" s="70">
        <f t="shared" si="12"/>
        <v>0.7278</v>
      </c>
      <c r="N154" s="72">
        <v>6128</v>
      </c>
      <c r="O154" s="74" t="s">
        <v>43</v>
      </c>
      <c r="P154" s="70">
        <f t="shared" si="13"/>
        <v>0.61280000000000001</v>
      </c>
    </row>
    <row r="155" spans="2:16">
      <c r="B155" s="108">
        <v>180</v>
      </c>
      <c r="C155" s="74" t="s">
        <v>44</v>
      </c>
      <c r="D155" s="70">
        <f t="shared" si="10"/>
        <v>1.3953488372093024</v>
      </c>
      <c r="E155" s="110">
        <v>96.46</v>
      </c>
      <c r="F155" s="111">
        <v>0.30120000000000002</v>
      </c>
      <c r="G155" s="107">
        <f t="shared" si="14"/>
        <v>96.761199999999988</v>
      </c>
      <c r="H155" s="72">
        <v>29.25</v>
      </c>
      <c r="I155" s="74" t="s">
        <v>45</v>
      </c>
      <c r="J155" s="71">
        <f t="shared" si="11"/>
        <v>29.25</v>
      </c>
      <c r="K155" s="72">
        <v>7424</v>
      </c>
      <c r="L155" s="74" t="s">
        <v>43</v>
      </c>
      <c r="M155" s="70">
        <f t="shared" si="12"/>
        <v>0.74240000000000006</v>
      </c>
      <c r="N155" s="72">
        <v>6168</v>
      </c>
      <c r="O155" s="74" t="s">
        <v>43</v>
      </c>
      <c r="P155" s="70">
        <f t="shared" si="13"/>
        <v>0.61680000000000001</v>
      </c>
    </row>
    <row r="156" spans="2:16">
      <c r="B156" s="108">
        <v>200</v>
      </c>
      <c r="C156" s="74" t="s">
        <v>44</v>
      </c>
      <c r="D156" s="70">
        <f t="shared" si="10"/>
        <v>1.5503875968992249</v>
      </c>
      <c r="E156" s="110">
        <v>97.05</v>
      </c>
      <c r="F156" s="111">
        <v>0.27600000000000002</v>
      </c>
      <c r="G156" s="107">
        <f t="shared" si="14"/>
        <v>97.325999999999993</v>
      </c>
      <c r="H156" s="72">
        <v>31.26</v>
      </c>
      <c r="I156" s="74" t="s">
        <v>45</v>
      </c>
      <c r="J156" s="71">
        <f t="shared" si="11"/>
        <v>31.26</v>
      </c>
      <c r="K156" s="72">
        <v>7963</v>
      </c>
      <c r="L156" s="74" t="s">
        <v>43</v>
      </c>
      <c r="M156" s="70">
        <f t="shared" si="12"/>
        <v>0.79630000000000001</v>
      </c>
      <c r="N156" s="72">
        <v>6243</v>
      </c>
      <c r="O156" s="74" t="s">
        <v>43</v>
      </c>
      <c r="P156" s="70">
        <f t="shared" si="13"/>
        <v>0.62430000000000008</v>
      </c>
    </row>
    <row r="157" spans="2:16">
      <c r="B157" s="108">
        <v>225</v>
      </c>
      <c r="C157" s="74" t="s">
        <v>44</v>
      </c>
      <c r="D157" s="70">
        <f t="shared" si="10"/>
        <v>1.7441860465116279</v>
      </c>
      <c r="E157" s="110">
        <v>97.39</v>
      </c>
      <c r="F157" s="111">
        <v>0.25019999999999998</v>
      </c>
      <c r="G157" s="107">
        <f t="shared" si="14"/>
        <v>97.640200000000007</v>
      </c>
      <c r="H157" s="72">
        <v>33.770000000000003</v>
      </c>
      <c r="I157" s="74" t="s">
        <v>45</v>
      </c>
      <c r="J157" s="71">
        <f t="shared" si="11"/>
        <v>33.770000000000003</v>
      </c>
      <c r="K157" s="72">
        <v>8727</v>
      </c>
      <c r="L157" s="74" t="s">
        <v>43</v>
      </c>
      <c r="M157" s="70">
        <f t="shared" si="12"/>
        <v>0.87270000000000003</v>
      </c>
      <c r="N157" s="72">
        <v>6330</v>
      </c>
      <c r="O157" s="74" t="s">
        <v>43</v>
      </c>
      <c r="P157" s="70">
        <f t="shared" si="13"/>
        <v>0.63300000000000001</v>
      </c>
    </row>
    <row r="158" spans="2:16">
      <c r="B158" s="108">
        <v>250</v>
      </c>
      <c r="C158" s="74" t="s">
        <v>44</v>
      </c>
      <c r="D158" s="70">
        <f t="shared" si="10"/>
        <v>1.9379844961240309</v>
      </c>
      <c r="E158" s="110">
        <v>97.45</v>
      </c>
      <c r="F158" s="111">
        <v>0.2291</v>
      </c>
      <c r="G158" s="107">
        <f t="shared" si="14"/>
        <v>97.679100000000005</v>
      </c>
      <c r="H158" s="72">
        <v>36.270000000000003</v>
      </c>
      <c r="I158" s="74" t="s">
        <v>45</v>
      </c>
      <c r="J158" s="71">
        <f t="shared" si="11"/>
        <v>36.270000000000003</v>
      </c>
      <c r="K158" s="72">
        <v>9427</v>
      </c>
      <c r="L158" s="74" t="s">
        <v>43</v>
      </c>
      <c r="M158" s="70">
        <f t="shared" si="12"/>
        <v>0.94269999999999998</v>
      </c>
      <c r="N158" s="72">
        <v>6411</v>
      </c>
      <c r="O158" s="74" t="s">
        <v>43</v>
      </c>
      <c r="P158" s="70">
        <f t="shared" si="13"/>
        <v>0.6411</v>
      </c>
    </row>
    <row r="159" spans="2:16">
      <c r="B159" s="108">
        <v>275</v>
      </c>
      <c r="C159" s="74" t="s">
        <v>44</v>
      </c>
      <c r="D159" s="70">
        <f t="shared" ref="D159:D172" si="15">B159/$C$5</f>
        <v>2.1317829457364339</v>
      </c>
      <c r="E159" s="110">
        <v>98.42</v>
      </c>
      <c r="F159" s="111">
        <v>0.21160000000000001</v>
      </c>
      <c r="G159" s="107">
        <f t="shared" si="14"/>
        <v>98.631600000000006</v>
      </c>
      <c r="H159" s="72">
        <v>38.76</v>
      </c>
      <c r="I159" s="74" t="s">
        <v>45</v>
      </c>
      <c r="J159" s="71">
        <f t="shared" si="11"/>
        <v>38.76</v>
      </c>
      <c r="K159" s="72">
        <v>1.01</v>
      </c>
      <c r="L159" s="73" t="s">
        <v>45</v>
      </c>
      <c r="M159" s="71">
        <f t="shared" ref="M159:M216" si="16">K159</f>
        <v>1.01</v>
      </c>
      <c r="N159" s="72">
        <v>6487</v>
      </c>
      <c r="O159" s="74" t="s">
        <v>43</v>
      </c>
      <c r="P159" s="70">
        <f t="shared" si="13"/>
        <v>0.64870000000000005</v>
      </c>
    </row>
    <row r="160" spans="2:16">
      <c r="B160" s="108">
        <v>300</v>
      </c>
      <c r="C160" s="74" t="s">
        <v>44</v>
      </c>
      <c r="D160" s="70">
        <f t="shared" si="15"/>
        <v>2.3255813953488373</v>
      </c>
      <c r="E160" s="110">
        <v>99.03</v>
      </c>
      <c r="F160" s="111">
        <v>0.1966</v>
      </c>
      <c r="G160" s="107">
        <f t="shared" si="14"/>
        <v>99.226600000000005</v>
      </c>
      <c r="H160" s="72">
        <v>41.23</v>
      </c>
      <c r="I160" s="74" t="s">
        <v>45</v>
      </c>
      <c r="J160" s="71">
        <f t="shared" si="11"/>
        <v>41.23</v>
      </c>
      <c r="K160" s="72">
        <v>1.07</v>
      </c>
      <c r="L160" s="74" t="s">
        <v>45</v>
      </c>
      <c r="M160" s="71">
        <f t="shared" si="16"/>
        <v>1.07</v>
      </c>
      <c r="N160" s="72">
        <v>6559</v>
      </c>
      <c r="O160" s="74" t="s">
        <v>43</v>
      </c>
      <c r="P160" s="70">
        <f t="shared" si="13"/>
        <v>0.65590000000000004</v>
      </c>
    </row>
    <row r="161" spans="2:16">
      <c r="B161" s="108">
        <v>325</v>
      </c>
      <c r="C161" s="74" t="s">
        <v>44</v>
      </c>
      <c r="D161" s="70">
        <f t="shared" si="15"/>
        <v>2.5193798449612403</v>
      </c>
      <c r="E161" s="110">
        <v>98.77</v>
      </c>
      <c r="F161" s="111">
        <v>0.18379999999999999</v>
      </c>
      <c r="G161" s="107">
        <f t="shared" si="14"/>
        <v>98.953800000000001</v>
      </c>
      <c r="H161" s="72">
        <v>43.69</v>
      </c>
      <c r="I161" s="74" t="s">
        <v>45</v>
      </c>
      <c r="J161" s="71">
        <f t="shared" si="11"/>
        <v>43.69</v>
      </c>
      <c r="K161" s="72">
        <v>1.1200000000000001</v>
      </c>
      <c r="L161" s="74" t="s">
        <v>45</v>
      </c>
      <c r="M161" s="71">
        <f t="shared" si="16"/>
        <v>1.1200000000000001</v>
      </c>
      <c r="N161" s="72">
        <v>6627</v>
      </c>
      <c r="O161" s="74" t="s">
        <v>43</v>
      </c>
      <c r="P161" s="70">
        <f t="shared" si="13"/>
        <v>0.66269999999999996</v>
      </c>
    </row>
    <row r="162" spans="2:16">
      <c r="B162" s="108">
        <v>350</v>
      </c>
      <c r="C162" s="74" t="s">
        <v>44</v>
      </c>
      <c r="D162" s="70">
        <f t="shared" si="15"/>
        <v>2.7131782945736433</v>
      </c>
      <c r="E162" s="110">
        <v>98.37</v>
      </c>
      <c r="F162" s="111">
        <v>0.17269999999999999</v>
      </c>
      <c r="G162" s="107">
        <f t="shared" si="14"/>
        <v>98.542700000000011</v>
      </c>
      <c r="H162" s="72">
        <v>46.17</v>
      </c>
      <c r="I162" s="74" t="s">
        <v>45</v>
      </c>
      <c r="J162" s="71">
        <f t="shared" si="11"/>
        <v>46.17</v>
      </c>
      <c r="K162" s="72">
        <v>1.18</v>
      </c>
      <c r="L162" s="74" t="s">
        <v>45</v>
      </c>
      <c r="M162" s="71">
        <f t="shared" si="16"/>
        <v>1.18</v>
      </c>
      <c r="N162" s="72">
        <v>6694</v>
      </c>
      <c r="O162" s="74" t="s">
        <v>43</v>
      </c>
      <c r="P162" s="70">
        <f t="shared" si="13"/>
        <v>0.6694</v>
      </c>
    </row>
    <row r="163" spans="2:16">
      <c r="B163" s="108">
        <v>375</v>
      </c>
      <c r="C163" s="74" t="s">
        <v>44</v>
      </c>
      <c r="D163" s="70">
        <f t="shared" si="15"/>
        <v>2.9069767441860463</v>
      </c>
      <c r="E163" s="110">
        <v>97.94</v>
      </c>
      <c r="F163" s="111">
        <v>0.16289999999999999</v>
      </c>
      <c r="G163" s="107">
        <f t="shared" si="14"/>
        <v>98.102899999999991</v>
      </c>
      <c r="H163" s="72">
        <v>48.65</v>
      </c>
      <c r="I163" s="74" t="s">
        <v>45</v>
      </c>
      <c r="J163" s="71">
        <f t="shared" si="11"/>
        <v>48.65</v>
      </c>
      <c r="K163" s="72">
        <v>1.23</v>
      </c>
      <c r="L163" s="74" t="s">
        <v>45</v>
      </c>
      <c r="M163" s="71">
        <f t="shared" si="16"/>
        <v>1.23</v>
      </c>
      <c r="N163" s="72">
        <v>6758</v>
      </c>
      <c r="O163" s="74" t="s">
        <v>43</v>
      </c>
      <c r="P163" s="70">
        <f t="shared" si="13"/>
        <v>0.67579999999999996</v>
      </c>
    </row>
    <row r="164" spans="2:16">
      <c r="B164" s="108">
        <v>400</v>
      </c>
      <c r="C164" s="74" t="s">
        <v>44</v>
      </c>
      <c r="D164" s="70">
        <f t="shared" si="15"/>
        <v>3.1007751937984498</v>
      </c>
      <c r="E164" s="110">
        <v>97.48</v>
      </c>
      <c r="F164" s="111">
        <v>0.1542</v>
      </c>
      <c r="G164" s="107">
        <f t="shared" si="14"/>
        <v>97.634200000000007</v>
      </c>
      <c r="H164" s="72">
        <v>51.15</v>
      </c>
      <c r="I164" s="74" t="s">
        <v>45</v>
      </c>
      <c r="J164" s="71">
        <f t="shared" si="11"/>
        <v>51.15</v>
      </c>
      <c r="K164" s="72">
        <v>1.28</v>
      </c>
      <c r="L164" s="74" t="s">
        <v>45</v>
      </c>
      <c r="M164" s="71">
        <f t="shared" si="16"/>
        <v>1.28</v>
      </c>
      <c r="N164" s="72">
        <v>6820</v>
      </c>
      <c r="O164" s="74" t="s">
        <v>43</v>
      </c>
      <c r="P164" s="70">
        <f t="shared" si="13"/>
        <v>0.68200000000000005</v>
      </c>
    </row>
    <row r="165" spans="2:16">
      <c r="B165" s="108">
        <v>450</v>
      </c>
      <c r="C165" s="74" t="s">
        <v>44</v>
      </c>
      <c r="D165" s="70">
        <f t="shared" si="15"/>
        <v>3.4883720930232558</v>
      </c>
      <c r="E165" s="110">
        <v>96.5</v>
      </c>
      <c r="F165" s="111">
        <v>0.13950000000000001</v>
      </c>
      <c r="G165" s="107">
        <f t="shared" si="14"/>
        <v>96.639499999999998</v>
      </c>
      <c r="H165" s="72">
        <v>56.18</v>
      </c>
      <c r="I165" s="74" t="s">
        <v>45</v>
      </c>
      <c r="J165" s="71">
        <f t="shared" ref="J165:J193" si="17">H165</f>
        <v>56.18</v>
      </c>
      <c r="K165" s="72">
        <v>1.46</v>
      </c>
      <c r="L165" s="74" t="s">
        <v>45</v>
      </c>
      <c r="M165" s="71">
        <f t="shared" si="16"/>
        <v>1.46</v>
      </c>
      <c r="N165" s="72">
        <v>6942</v>
      </c>
      <c r="O165" s="74" t="s">
        <v>43</v>
      </c>
      <c r="P165" s="70">
        <f t="shared" si="13"/>
        <v>0.69420000000000004</v>
      </c>
    </row>
    <row r="166" spans="2:16">
      <c r="B166" s="108">
        <v>500</v>
      </c>
      <c r="C166" s="74" t="s">
        <v>44</v>
      </c>
      <c r="D166" s="70">
        <f t="shared" si="15"/>
        <v>3.8759689922480618</v>
      </c>
      <c r="E166" s="110">
        <v>95.45</v>
      </c>
      <c r="F166" s="111">
        <v>0.1275</v>
      </c>
      <c r="G166" s="107">
        <f t="shared" si="14"/>
        <v>95.577500000000001</v>
      </c>
      <c r="H166" s="72">
        <v>61.27</v>
      </c>
      <c r="I166" s="74" t="s">
        <v>45</v>
      </c>
      <c r="J166" s="71">
        <f t="shared" si="17"/>
        <v>61.27</v>
      </c>
      <c r="K166" s="72">
        <v>1.63</v>
      </c>
      <c r="L166" s="74" t="s">
        <v>45</v>
      </c>
      <c r="M166" s="71">
        <f t="shared" si="16"/>
        <v>1.63</v>
      </c>
      <c r="N166" s="72">
        <v>7059</v>
      </c>
      <c r="O166" s="74" t="s">
        <v>43</v>
      </c>
      <c r="P166" s="70">
        <f t="shared" si="13"/>
        <v>0.70589999999999997</v>
      </c>
    </row>
    <row r="167" spans="2:16">
      <c r="B167" s="108">
        <v>550</v>
      </c>
      <c r="C167" s="74" t="s">
        <v>44</v>
      </c>
      <c r="D167" s="70">
        <f t="shared" si="15"/>
        <v>4.2635658914728678</v>
      </c>
      <c r="E167" s="110">
        <v>94.36</v>
      </c>
      <c r="F167" s="111">
        <v>0.1176</v>
      </c>
      <c r="G167" s="107">
        <f t="shared" si="14"/>
        <v>94.477599999999995</v>
      </c>
      <c r="H167" s="72">
        <v>66.41</v>
      </c>
      <c r="I167" s="74" t="s">
        <v>45</v>
      </c>
      <c r="J167" s="71">
        <f t="shared" si="17"/>
        <v>66.41</v>
      </c>
      <c r="K167" s="72">
        <v>1.79</v>
      </c>
      <c r="L167" s="74" t="s">
        <v>45</v>
      </c>
      <c r="M167" s="71">
        <f t="shared" si="16"/>
        <v>1.79</v>
      </c>
      <c r="N167" s="72">
        <v>7174</v>
      </c>
      <c r="O167" s="74" t="s">
        <v>43</v>
      </c>
      <c r="P167" s="70">
        <f t="shared" si="13"/>
        <v>0.71740000000000004</v>
      </c>
    </row>
    <row r="168" spans="2:16">
      <c r="B168" s="108">
        <v>600</v>
      </c>
      <c r="C168" s="74" t="s">
        <v>44</v>
      </c>
      <c r="D168" s="70">
        <f t="shared" si="15"/>
        <v>4.6511627906976747</v>
      </c>
      <c r="E168" s="110">
        <v>93.23</v>
      </c>
      <c r="F168" s="111">
        <v>0.1091</v>
      </c>
      <c r="G168" s="107">
        <f t="shared" si="14"/>
        <v>93.339100000000002</v>
      </c>
      <c r="H168" s="72">
        <v>71.62</v>
      </c>
      <c r="I168" s="74" t="s">
        <v>45</v>
      </c>
      <c r="J168" s="71">
        <f t="shared" si="17"/>
        <v>71.62</v>
      </c>
      <c r="K168" s="72">
        <v>1.93</v>
      </c>
      <c r="L168" s="74" t="s">
        <v>45</v>
      </c>
      <c r="M168" s="71">
        <f t="shared" si="16"/>
        <v>1.93</v>
      </c>
      <c r="N168" s="72">
        <v>7287</v>
      </c>
      <c r="O168" s="74" t="s">
        <v>43</v>
      </c>
      <c r="P168" s="70">
        <f t="shared" si="13"/>
        <v>0.72870000000000001</v>
      </c>
    </row>
    <row r="169" spans="2:16">
      <c r="B169" s="108">
        <v>650</v>
      </c>
      <c r="C169" s="74" t="s">
        <v>44</v>
      </c>
      <c r="D169" s="70">
        <f t="shared" si="15"/>
        <v>5.0387596899224807</v>
      </c>
      <c r="E169" s="110">
        <v>92.07</v>
      </c>
      <c r="F169" s="111">
        <v>0.1019</v>
      </c>
      <c r="G169" s="107">
        <f t="shared" si="14"/>
        <v>92.171899999999994</v>
      </c>
      <c r="H169" s="72">
        <v>76.89</v>
      </c>
      <c r="I169" s="74" t="s">
        <v>45</v>
      </c>
      <c r="J169" s="71">
        <f t="shared" si="17"/>
        <v>76.89</v>
      </c>
      <c r="K169" s="72">
        <v>2.0699999999999998</v>
      </c>
      <c r="L169" s="74" t="s">
        <v>45</v>
      </c>
      <c r="M169" s="71">
        <f t="shared" si="16"/>
        <v>2.0699999999999998</v>
      </c>
      <c r="N169" s="72">
        <v>7399</v>
      </c>
      <c r="O169" s="74" t="s">
        <v>43</v>
      </c>
      <c r="P169" s="70">
        <f t="shared" si="13"/>
        <v>0.7399</v>
      </c>
    </row>
    <row r="170" spans="2:16">
      <c r="B170" s="108">
        <v>700</v>
      </c>
      <c r="C170" s="74" t="s">
        <v>44</v>
      </c>
      <c r="D170" s="70">
        <f t="shared" si="15"/>
        <v>5.4263565891472867</v>
      </c>
      <c r="E170" s="110">
        <v>90.9</v>
      </c>
      <c r="F170" s="111">
        <v>9.5579999999999998E-2</v>
      </c>
      <c r="G170" s="107">
        <f t="shared" si="14"/>
        <v>90.995580000000004</v>
      </c>
      <c r="H170" s="72">
        <v>82.22</v>
      </c>
      <c r="I170" s="74" t="s">
        <v>45</v>
      </c>
      <c r="J170" s="71">
        <f t="shared" si="17"/>
        <v>82.22</v>
      </c>
      <c r="K170" s="72">
        <v>2.21</v>
      </c>
      <c r="L170" s="74" t="s">
        <v>45</v>
      </c>
      <c r="M170" s="71">
        <f t="shared" si="16"/>
        <v>2.21</v>
      </c>
      <c r="N170" s="72">
        <v>7509</v>
      </c>
      <c r="O170" s="74" t="s">
        <v>43</v>
      </c>
      <c r="P170" s="70">
        <f t="shared" si="13"/>
        <v>0.75090000000000001</v>
      </c>
    </row>
    <row r="171" spans="2:16">
      <c r="B171" s="108">
        <v>800</v>
      </c>
      <c r="C171" s="74" t="s">
        <v>44</v>
      </c>
      <c r="D171" s="70">
        <f t="shared" si="15"/>
        <v>6.2015503875968996</v>
      </c>
      <c r="E171" s="110">
        <v>88.55</v>
      </c>
      <c r="F171" s="111">
        <v>8.5190000000000002E-2</v>
      </c>
      <c r="G171" s="107">
        <f t="shared" si="14"/>
        <v>88.635189999999994</v>
      </c>
      <c r="H171" s="72">
        <v>93.11</v>
      </c>
      <c r="I171" s="74" t="s">
        <v>45</v>
      </c>
      <c r="J171" s="71">
        <f t="shared" si="17"/>
        <v>93.11</v>
      </c>
      <c r="K171" s="72">
        <v>2.69</v>
      </c>
      <c r="L171" s="74" t="s">
        <v>45</v>
      </c>
      <c r="M171" s="71">
        <f t="shared" si="16"/>
        <v>2.69</v>
      </c>
      <c r="N171" s="72">
        <v>7730</v>
      </c>
      <c r="O171" s="74" t="s">
        <v>43</v>
      </c>
      <c r="P171" s="70">
        <f t="shared" si="13"/>
        <v>0.77300000000000002</v>
      </c>
    </row>
    <row r="172" spans="2:16">
      <c r="B172" s="108">
        <v>900</v>
      </c>
      <c r="C172" s="74" t="s">
        <v>44</v>
      </c>
      <c r="D172" s="70">
        <f t="shared" si="15"/>
        <v>6.9767441860465116</v>
      </c>
      <c r="E172" s="110">
        <v>86.2</v>
      </c>
      <c r="F172" s="111">
        <v>7.6939999999999995E-2</v>
      </c>
      <c r="G172" s="107">
        <f t="shared" si="14"/>
        <v>86.276939999999996</v>
      </c>
      <c r="H172" s="72">
        <v>104.29</v>
      </c>
      <c r="I172" s="74" t="s">
        <v>45</v>
      </c>
      <c r="J172" s="71">
        <f t="shared" si="17"/>
        <v>104.29</v>
      </c>
      <c r="K172" s="72">
        <v>3.12</v>
      </c>
      <c r="L172" s="74" t="s">
        <v>45</v>
      </c>
      <c r="M172" s="71">
        <f t="shared" si="16"/>
        <v>3.12</v>
      </c>
      <c r="N172" s="72">
        <v>7951</v>
      </c>
      <c r="O172" s="74" t="s">
        <v>43</v>
      </c>
      <c r="P172" s="70">
        <f t="shared" si="13"/>
        <v>0.79509999999999992</v>
      </c>
    </row>
    <row r="173" spans="2:16">
      <c r="B173" s="108">
        <v>1</v>
      </c>
      <c r="C173" s="73" t="s">
        <v>46</v>
      </c>
      <c r="D173" s="70">
        <f t="shared" ref="D173:D228" si="18">B173*1000/$C$5</f>
        <v>7.7519379844961236</v>
      </c>
      <c r="E173" s="110">
        <v>83.89</v>
      </c>
      <c r="F173" s="111">
        <v>7.0230000000000001E-2</v>
      </c>
      <c r="G173" s="107">
        <f t="shared" si="14"/>
        <v>83.960229999999996</v>
      </c>
      <c r="H173" s="72">
        <v>115.78</v>
      </c>
      <c r="I173" s="74" t="s">
        <v>45</v>
      </c>
      <c r="J173" s="71">
        <f t="shared" si="17"/>
        <v>115.78</v>
      </c>
      <c r="K173" s="72">
        <v>3.52</v>
      </c>
      <c r="L173" s="74" t="s">
        <v>45</v>
      </c>
      <c r="M173" s="71">
        <f t="shared" si="16"/>
        <v>3.52</v>
      </c>
      <c r="N173" s="72">
        <v>8174</v>
      </c>
      <c r="O173" s="74" t="s">
        <v>43</v>
      </c>
      <c r="P173" s="70">
        <f t="shared" si="13"/>
        <v>0.8173999999999999</v>
      </c>
    </row>
    <row r="174" spans="2:16">
      <c r="B174" s="108">
        <v>1.1000000000000001</v>
      </c>
      <c r="C174" s="74" t="s">
        <v>46</v>
      </c>
      <c r="D174" s="70">
        <f t="shared" si="18"/>
        <v>8.5271317829457356</v>
      </c>
      <c r="E174" s="110">
        <v>81.63</v>
      </c>
      <c r="F174" s="111">
        <v>6.4649999999999999E-2</v>
      </c>
      <c r="G174" s="107">
        <f t="shared" si="14"/>
        <v>81.694649999999996</v>
      </c>
      <c r="H174" s="72">
        <v>127.58</v>
      </c>
      <c r="I174" s="74" t="s">
        <v>45</v>
      </c>
      <c r="J174" s="71">
        <f t="shared" si="17"/>
        <v>127.58</v>
      </c>
      <c r="K174" s="72">
        <v>3.9</v>
      </c>
      <c r="L174" s="74" t="s">
        <v>45</v>
      </c>
      <c r="M174" s="71">
        <f t="shared" si="16"/>
        <v>3.9</v>
      </c>
      <c r="N174" s="72">
        <v>8400</v>
      </c>
      <c r="O174" s="74" t="s">
        <v>43</v>
      </c>
      <c r="P174" s="70">
        <f t="shared" si="13"/>
        <v>0.84000000000000008</v>
      </c>
    </row>
    <row r="175" spans="2:16">
      <c r="B175" s="108">
        <v>1.2</v>
      </c>
      <c r="C175" s="74" t="s">
        <v>46</v>
      </c>
      <c r="D175" s="70">
        <f t="shared" si="18"/>
        <v>9.3023255813953494</v>
      </c>
      <c r="E175" s="110">
        <v>79.44</v>
      </c>
      <c r="F175" s="111">
        <v>5.994E-2</v>
      </c>
      <c r="G175" s="107">
        <f t="shared" si="14"/>
        <v>79.499939999999995</v>
      </c>
      <c r="H175" s="72">
        <v>139.72</v>
      </c>
      <c r="I175" s="74" t="s">
        <v>45</v>
      </c>
      <c r="J175" s="71">
        <f t="shared" si="17"/>
        <v>139.72</v>
      </c>
      <c r="K175" s="72">
        <v>4.26</v>
      </c>
      <c r="L175" s="74" t="s">
        <v>45</v>
      </c>
      <c r="M175" s="71">
        <f t="shared" si="16"/>
        <v>4.26</v>
      </c>
      <c r="N175" s="72">
        <v>8630</v>
      </c>
      <c r="O175" s="74" t="s">
        <v>43</v>
      </c>
      <c r="P175" s="70">
        <f t="shared" si="13"/>
        <v>0.8630000000000001</v>
      </c>
    </row>
    <row r="176" spans="2:16">
      <c r="B176" s="108">
        <v>1.3</v>
      </c>
      <c r="C176" s="74" t="s">
        <v>46</v>
      </c>
      <c r="D176" s="70">
        <f t="shared" si="18"/>
        <v>10.077519379844961</v>
      </c>
      <c r="E176" s="110">
        <v>77.33</v>
      </c>
      <c r="F176" s="111">
        <v>5.5899999999999998E-2</v>
      </c>
      <c r="G176" s="107">
        <f t="shared" si="14"/>
        <v>77.385899999999992</v>
      </c>
      <c r="H176" s="72">
        <v>152.18</v>
      </c>
      <c r="I176" s="74" t="s">
        <v>45</v>
      </c>
      <c r="J176" s="71">
        <f t="shared" si="17"/>
        <v>152.18</v>
      </c>
      <c r="K176" s="72">
        <v>4.6100000000000003</v>
      </c>
      <c r="L176" s="74" t="s">
        <v>45</v>
      </c>
      <c r="M176" s="71">
        <f t="shared" si="16"/>
        <v>4.6100000000000003</v>
      </c>
      <c r="N176" s="72">
        <v>8865</v>
      </c>
      <c r="O176" s="74" t="s">
        <v>43</v>
      </c>
      <c r="P176" s="70">
        <f t="shared" si="13"/>
        <v>0.88650000000000007</v>
      </c>
    </row>
    <row r="177" spans="1:16">
      <c r="A177" s="4"/>
      <c r="B177" s="108">
        <v>1.4</v>
      </c>
      <c r="C177" s="74" t="s">
        <v>46</v>
      </c>
      <c r="D177" s="70">
        <f t="shared" si="18"/>
        <v>10.852713178294573</v>
      </c>
      <c r="E177" s="110">
        <v>75.3</v>
      </c>
      <c r="F177" s="111">
        <v>5.2400000000000002E-2</v>
      </c>
      <c r="G177" s="107">
        <f t="shared" si="14"/>
        <v>75.352400000000003</v>
      </c>
      <c r="H177" s="72">
        <v>164.99</v>
      </c>
      <c r="I177" s="74" t="s">
        <v>45</v>
      </c>
      <c r="J177" s="71">
        <f t="shared" si="17"/>
        <v>164.99</v>
      </c>
      <c r="K177" s="72">
        <v>4.95</v>
      </c>
      <c r="L177" s="74" t="s">
        <v>45</v>
      </c>
      <c r="M177" s="71">
        <f t="shared" si="16"/>
        <v>4.95</v>
      </c>
      <c r="N177" s="72">
        <v>9105</v>
      </c>
      <c r="O177" s="74" t="s">
        <v>43</v>
      </c>
      <c r="P177" s="70">
        <f t="shared" si="13"/>
        <v>0.91050000000000009</v>
      </c>
    </row>
    <row r="178" spans="1:16">
      <c r="B178" s="72">
        <v>1.5</v>
      </c>
      <c r="C178" s="74" t="s">
        <v>46</v>
      </c>
      <c r="D178" s="70">
        <f t="shared" si="18"/>
        <v>11.627906976744185</v>
      </c>
      <c r="E178" s="110">
        <v>73.34</v>
      </c>
      <c r="F178" s="111">
        <v>4.9329999999999999E-2</v>
      </c>
      <c r="G178" s="107">
        <f t="shared" si="14"/>
        <v>73.389330000000001</v>
      </c>
      <c r="H178" s="72">
        <v>178.13</v>
      </c>
      <c r="I178" s="74" t="s">
        <v>45</v>
      </c>
      <c r="J178" s="71">
        <f t="shared" si="17"/>
        <v>178.13</v>
      </c>
      <c r="K178" s="72">
        <v>5.29</v>
      </c>
      <c r="L178" s="74" t="s">
        <v>45</v>
      </c>
      <c r="M178" s="71">
        <f t="shared" si="16"/>
        <v>5.29</v>
      </c>
      <c r="N178" s="72">
        <v>9351</v>
      </c>
      <c r="O178" s="74" t="s">
        <v>43</v>
      </c>
      <c r="P178" s="70">
        <f t="shared" si="13"/>
        <v>0.93510000000000004</v>
      </c>
    </row>
    <row r="179" spans="1:16">
      <c r="B179" s="108">
        <v>1.6</v>
      </c>
      <c r="C179" s="109" t="s">
        <v>46</v>
      </c>
      <c r="D179" s="70">
        <f t="shared" si="18"/>
        <v>12.403100775193799</v>
      </c>
      <c r="E179" s="110">
        <v>71.47</v>
      </c>
      <c r="F179" s="111">
        <v>4.6629999999999998E-2</v>
      </c>
      <c r="G179" s="107">
        <f t="shared" si="14"/>
        <v>71.516629999999992</v>
      </c>
      <c r="H179" s="72">
        <v>191.63</v>
      </c>
      <c r="I179" s="74" t="s">
        <v>45</v>
      </c>
      <c r="J179" s="71">
        <f t="shared" si="17"/>
        <v>191.63</v>
      </c>
      <c r="K179" s="72">
        <v>5.63</v>
      </c>
      <c r="L179" s="74" t="s">
        <v>45</v>
      </c>
      <c r="M179" s="71">
        <f t="shared" si="16"/>
        <v>5.63</v>
      </c>
      <c r="N179" s="72">
        <v>9603</v>
      </c>
      <c r="O179" s="74" t="s">
        <v>43</v>
      </c>
      <c r="P179" s="70">
        <f t="shared" si="13"/>
        <v>0.96029999999999993</v>
      </c>
    </row>
    <row r="180" spans="1:16">
      <c r="B180" s="108">
        <v>1.7</v>
      </c>
      <c r="C180" s="109" t="s">
        <v>46</v>
      </c>
      <c r="D180" s="70">
        <f t="shared" si="18"/>
        <v>13.178294573643411</v>
      </c>
      <c r="E180" s="110">
        <v>69.680000000000007</v>
      </c>
      <c r="F180" s="111">
        <v>4.4209999999999999E-2</v>
      </c>
      <c r="G180" s="107">
        <f t="shared" si="14"/>
        <v>69.724210000000014</v>
      </c>
      <c r="H180" s="72">
        <v>205.47</v>
      </c>
      <c r="I180" s="74" t="s">
        <v>45</v>
      </c>
      <c r="J180" s="71">
        <f t="shared" si="17"/>
        <v>205.47</v>
      </c>
      <c r="K180" s="72">
        <v>5.96</v>
      </c>
      <c r="L180" s="74" t="s">
        <v>45</v>
      </c>
      <c r="M180" s="71">
        <f t="shared" si="16"/>
        <v>5.96</v>
      </c>
      <c r="N180" s="72">
        <v>9860</v>
      </c>
      <c r="O180" s="74" t="s">
        <v>43</v>
      </c>
      <c r="P180" s="70">
        <f t="shared" si="13"/>
        <v>0.98599999999999999</v>
      </c>
    </row>
    <row r="181" spans="1:16">
      <c r="B181" s="108">
        <v>1.8</v>
      </c>
      <c r="C181" s="109" t="s">
        <v>46</v>
      </c>
      <c r="D181" s="70">
        <f t="shared" si="18"/>
        <v>13.953488372093023</v>
      </c>
      <c r="E181" s="110">
        <v>67.97</v>
      </c>
      <c r="F181" s="111">
        <v>4.2049999999999997E-2</v>
      </c>
      <c r="G181" s="107">
        <f t="shared" si="14"/>
        <v>68.012050000000002</v>
      </c>
      <c r="H181" s="72">
        <v>219.67</v>
      </c>
      <c r="I181" s="74" t="s">
        <v>45</v>
      </c>
      <c r="J181" s="71">
        <f t="shared" si="17"/>
        <v>219.67</v>
      </c>
      <c r="K181" s="72">
        <v>6.29</v>
      </c>
      <c r="L181" s="74" t="s">
        <v>45</v>
      </c>
      <c r="M181" s="71">
        <f t="shared" si="16"/>
        <v>6.29</v>
      </c>
      <c r="N181" s="72">
        <v>1.01</v>
      </c>
      <c r="O181" s="73" t="s">
        <v>45</v>
      </c>
      <c r="P181" s="71">
        <f t="shared" ref="P181:P228" si="19">N181</f>
        <v>1.01</v>
      </c>
    </row>
    <row r="182" spans="1:16">
      <c r="B182" s="108">
        <v>2</v>
      </c>
      <c r="C182" s="109" t="s">
        <v>46</v>
      </c>
      <c r="D182" s="70">
        <f t="shared" si="18"/>
        <v>15.503875968992247</v>
      </c>
      <c r="E182" s="110">
        <v>64.760000000000005</v>
      </c>
      <c r="F182" s="111">
        <v>3.8339999999999999E-2</v>
      </c>
      <c r="G182" s="107">
        <f t="shared" si="14"/>
        <v>64.79834000000001</v>
      </c>
      <c r="H182" s="72">
        <v>249.13</v>
      </c>
      <c r="I182" s="74" t="s">
        <v>45</v>
      </c>
      <c r="J182" s="71">
        <f t="shared" si="17"/>
        <v>249.13</v>
      </c>
      <c r="K182" s="72">
        <v>7.54</v>
      </c>
      <c r="L182" s="74" t="s">
        <v>45</v>
      </c>
      <c r="M182" s="71">
        <f t="shared" si="16"/>
        <v>7.54</v>
      </c>
      <c r="N182" s="72">
        <v>1.07</v>
      </c>
      <c r="O182" s="74" t="s">
        <v>45</v>
      </c>
      <c r="P182" s="71">
        <f t="shared" si="19"/>
        <v>1.07</v>
      </c>
    </row>
    <row r="183" spans="1:16">
      <c r="B183" s="108">
        <v>2.25</v>
      </c>
      <c r="C183" s="109" t="s">
        <v>46</v>
      </c>
      <c r="D183" s="70">
        <f t="shared" si="18"/>
        <v>17.441860465116278</v>
      </c>
      <c r="E183" s="110">
        <v>61.14</v>
      </c>
      <c r="F183" s="111">
        <v>3.456E-2</v>
      </c>
      <c r="G183" s="107">
        <f t="shared" si="14"/>
        <v>61.17456</v>
      </c>
      <c r="H183" s="72">
        <v>287.95999999999998</v>
      </c>
      <c r="I183" s="74" t="s">
        <v>45</v>
      </c>
      <c r="J183" s="71">
        <f t="shared" si="17"/>
        <v>287.95999999999998</v>
      </c>
      <c r="K183" s="72">
        <v>9.33</v>
      </c>
      <c r="L183" s="74" t="s">
        <v>45</v>
      </c>
      <c r="M183" s="71">
        <f t="shared" si="16"/>
        <v>9.33</v>
      </c>
      <c r="N183" s="72">
        <v>1.1399999999999999</v>
      </c>
      <c r="O183" s="74" t="s">
        <v>45</v>
      </c>
      <c r="P183" s="71">
        <f t="shared" si="19"/>
        <v>1.1399999999999999</v>
      </c>
    </row>
    <row r="184" spans="1:16">
      <c r="B184" s="108">
        <v>2.5</v>
      </c>
      <c r="C184" s="109" t="s">
        <v>46</v>
      </c>
      <c r="D184" s="70">
        <f t="shared" si="18"/>
        <v>19.379844961240309</v>
      </c>
      <c r="E184" s="110">
        <v>57.9</v>
      </c>
      <c r="F184" s="111">
        <v>3.15E-2</v>
      </c>
      <c r="G184" s="107">
        <f t="shared" si="14"/>
        <v>57.9315</v>
      </c>
      <c r="H184" s="72">
        <v>329.03</v>
      </c>
      <c r="I184" s="74" t="s">
        <v>45</v>
      </c>
      <c r="J184" s="71">
        <f t="shared" si="17"/>
        <v>329.03</v>
      </c>
      <c r="K184" s="72">
        <v>10.99</v>
      </c>
      <c r="L184" s="74" t="s">
        <v>45</v>
      </c>
      <c r="M184" s="71">
        <f t="shared" si="16"/>
        <v>10.99</v>
      </c>
      <c r="N184" s="72">
        <v>1.22</v>
      </c>
      <c r="O184" s="74" t="s">
        <v>45</v>
      </c>
      <c r="P184" s="71">
        <f t="shared" si="19"/>
        <v>1.22</v>
      </c>
    </row>
    <row r="185" spans="1:16">
      <c r="B185" s="108">
        <v>2.75</v>
      </c>
      <c r="C185" s="109" t="s">
        <v>46</v>
      </c>
      <c r="D185" s="70">
        <f t="shared" si="18"/>
        <v>21.31782945736434</v>
      </c>
      <c r="E185" s="110">
        <v>54.98</v>
      </c>
      <c r="F185" s="111">
        <v>2.896E-2</v>
      </c>
      <c r="G185" s="107">
        <f t="shared" si="14"/>
        <v>55.008959999999995</v>
      </c>
      <c r="H185" s="72">
        <v>372.34</v>
      </c>
      <c r="I185" s="74" t="s">
        <v>45</v>
      </c>
      <c r="J185" s="71">
        <f t="shared" si="17"/>
        <v>372.34</v>
      </c>
      <c r="K185" s="72">
        <v>12.59</v>
      </c>
      <c r="L185" s="74" t="s">
        <v>45</v>
      </c>
      <c r="M185" s="71">
        <f t="shared" si="16"/>
        <v>12.59</v>
      </c>
      <c r="N185" s="72">
        <v>1.3</v>
      </c>
      <c r="O185" s="74" t="s">
        <v>45</v>
      </c>
      <c r="P185" s="71">
        <f t="shared" si="19"/>
        <v>1.3</v>
      </c>
    </row>
    <row r="186" spans="1:16">
      <c r="B186" s="108">
        <v>3</v>
      </c>
      <c r="C186" s="109" t="s">
        <v>46</v>
      </c>
      <c r="D186" s="70">
        <f t="shared" si="18"/>
        <v>23.255813953488371</v>
      </c>
      <c r="E186" s="110">
        <v>52.36</v>
      </c>
      <c r="F186" s="111">
        <v>2.681E-2</v>
      </c>
      <c r="G186" s="107">
        <f t="shared" si="14"/>
        <v>52.386809999999997</v>
      </c>
      <c r="H186" s="72">
        <v>417.88</v>
      </c>
      <c r="I186" s="74" t="s">
        <v>45</v>
      </c>
      <c r="J186" s="71">
        <f t="shared" si="17"/>
        <v>417.88</v>
      </c>
      <c r="K186" s="72">
        <v>14.14</v>
      </c>
      <c r="L186" s="74" t="s">
        <v>45</v>
      </c>
      <c r="M186" s="71">
        <f t="shared" si="16"/>
        <v>14.14</v>
      </c>
      <c r="N186" s="72">
        <v>1.38</v>
      </c>
      <c r="O186" s="74" t="s">
        <v>45</v>
      </c>
      <c r="P186" s="71">
        <f t="shared" si="19"/>
        <v>1.38</v>
      </c>
    </row>
    <row r="187" spans="1:16">
      <c r="B187" s="108">
        <v>3.25</v>
      </c>
      <c r="C187" s="109" t="s">
        <v>46</v>
      </c>
      <c r="D187" s="70">
        <f t="shared" si="18"/>
        <v>25.193798449612402</v>
      </c>
      <c r="E187" s="110">
        <v>49.97</v>
      </c>
      <c r="F187" s="111">
        <v>2.4979999999999999E-2</v>
      </c>
      <c r="G187" s="107">
        <f t="shared" si="14"/>
        <v>49.994979999999998</v>
      </c>
      <c r="H187" s="72">
        <v>465.65</v>
      </c>
      <c r="I187" s="74" t="s">
        <v>45</v>
      </c>
      <c r="J187" s="71">
        <f t="shared" si="17"/>
        <v>465.65</v>
      </c>
      <c r="K187" s="72">
        <v>15.67</v>
      </c>
      <c r="L187" s="74" t="s">
        <v>45</v>
      </c>
      <c r="M187" s="71">
        <f t="shared" si="16"/>
        <v>15.67</v>
      </c>
      <c r="N187" s="72">
        <v>1.47</v>
      </c>
      <c r="O187" s="74" t="s">
        <v>45</v>
      </c>
      <c r="P187" s="71">
        <f t="shared" si="19"/>
        <v>1.47</v>
      </c>
    </row>
    <row r="188" spans="1:16">
      <c r="B188" s="108">
        <v>3.5</v>
      </c>
      <c r="C188" s="109" t="s">
        <v>46</v>
      </c>
      <c r="D188" s="70">
        <f t="shared" si="18"/>
        <v>27.131782945736433</v>
      </c>
      <c r="E188" s="110">
        <v>47.8</v>
      </c>
      <c r="F188" s="111">
        <v>2.3390000000000001E-2</v>
      </c>
      <c r="G188" s="107">
        <f t="shared" si="14"/>
        <v>47.823389999999996</v>
      </c>
      <c r="H188" s="72">
        <v>515.64</v>
      </c>
      <c r="I188" s="74" t="s">
        <v>45</v>
      </c>
      <c r="J188" s="71">
        <f t="shared" si="17"/>
        <v>515.64</v>
      </c>
      <c r="K188" s="72">
        <v>17.190000000000001</v>
      </c>
      <c r="L188" s="74" t="s">
        <v>45</v>
      </c>
      <c r="M188" s="71">
        <f t="shared" si="16"/>
        <v>17.190000000000001</v>
      </c>
      <c r="N188" s="72">
        <v>1.57</v>
      </c>
      <c r="O188" s="74" t="s">
        <v>45</v>
      </c>
      <c r="P188" s="71">
        <f t="shared" si="19"/>
        <v>1.57</v>
      </c>
    </row>
    <row r="189" spans="1:16">
      <c r="B189" s="108">
        <v>3.75</v>
      </c>
      <c r="C189" s="109" t="s">
        <v>46</v>
      </c>
      <c r="D189" s="70">
        <f t="shared" si="18"/>
        <v>29.069767441860463</v>
      </c>
      <c r="E189" s="110">
        <v>45.82</v>
      </c>
      <c r="F189" s="111">
        <v>2.1999999999999999E-2</v>
      </c>
      <c r="G189" s="107">
        <f t="shared" si="14"/>
        <v>45.841999999999999</v>
      </c>
      <c r="H189" s="72">
        <v>567.85</v>
      </c>
      <c r="I189" s="74" t="s">
        <v>45</v>
      </c>
      <c r="J189" s="71">
        <f t="shared" si="17"/>
        <v>567.85</v>
      </c>
      <c r="K189" s="72">
        <v>18.71</v>
      </c>
      <c r="L189" s="74" t="s">
        <v>45</v>
      </c>
      <c r="M189" s="71">
        <f t="shared" si="16"/>
        <v>18.71</v>
      </c>
      <c r="N189" s="72">
        <v>1.67</v>
      </c>
      <c r="O189" s="74" t="s">
        <v>45</v>
      </c>
      <c r="P189" s="71">
        <f t="shared" si="19"/>
        <v>1.67</v>
      </c>
    </row>
    <row r="190" spans="1:16">
      <c r="B190" s="108">
        <v>4</v>
      </c>
      <c r="C190" s="109" t="s">
        <v>46</v>
      </c>
      <c r="D190" s="70">
        <f t="shared" si="18"/>
        <v>31.007751937984494</v>
      </c>
      <c r="E190" s="110">
        <v>44.02</v>
      </c>
      <c r="F190" s="111">
        <v>2.078E-2</v>
      </c>
      <c r="G190" s="107">
        <f t="shared" si="14"/>
        <v>44.040780000000005</v>
      </c>
      <c r="H190" s="72">
        <v>622.26</v>
      </c>
      <c r="I190" s="74" t="s">
        <v>45</v>
      </c>
      <c r="J190" s="71">
        <f t="shared" si="17"/>
        <v>622.26</v>
      </c>
      <c r="K190" s="72">
        <v>20.239999999999998</v>
      </c>
      <c r="L190" s="74" t="s">
        <v>45</v>
      </c>
      <c r="M190" s="71">
        <f t="shared" si="16"/>
        <v>20.239999999999998</v>
      </c>
      <c r="N190" s="72">
        <v>1.77</v>
      </c>
      <c r="O190" s="74" t="s">
        <v>45</v>
      </c>
      <c r="P190" s="71">
        <f t="shared" si="19"/>
        <v>1.77</v>
      </c>
    </row>
    <row r="191" spans="1:16">
      <c r="B191" s="108">
        <v>4.5</v>
      </c>
      <c r="C191" s="109" t="s">
        <v>46</v>
      </c>
      <c r="D191" s="70">
        <f t="shared" si="18"/>
        <v>34.883720930232556</v>
      </c>
      <c r="E191" s="110">
        <v>40.9</v>
      </c>
      <c r="F191" s="111">
        <v>1.8710000000000001E-2</v>
      </c>
      <c r="G191" s="107">
        <f t="shared" si="14"/>
        <v>40.918709999999997</v>
      </c>
      <c r="H191" s="72">
        <v>737.46</v>
      </c>
      <c r="I191" s="74" t="s">
        <v>45</v>
      </c>
      <c r="J191" s="71">
        <f t="shared" si="17"/>
        <v>737.46</v>
      </c>
      <c r="K191" s="72">
        <v>25.98</v>
      </c>
      <c r="L191" s="74" t="s">
        <v>45</v>
      </c>
      <c r="M191" s="71">
        <f t="shared" si="16"/>
        <v>25.98</v>
      </c>
      <c r="N191" s="72">
        <v>1.99</v>
      </c>
      <c r="O191" s="74" t="s">
        <v>45</v>
      </c>
      <c r="P191" s="71">
        <f t="shared" si="19"/>
        <v>1.99</v>
      </c>
    </row>
    <row r="192" spans="1:16">
      <c r="B192" s="108">
        <v>5</v>
      </c>
      <c r="C192" s="109" t="s">
        <v>46</v>
      </c>
      <c r="D192" s="70">
        <f t="shared" si="18"/>
        <v>38.759689922480618</v>
      </c>
      <c r="E192" s="110">
        <v>38.24</v>
      </c>
      <c r="F192" s="111">
        <v>1.704E-2</v>
      </c>
      <c r="G192" s="107">
        <f t="shared" si="14"/>
        <v>38.257040000000003</v>
      </c>
      <c r="H192" s="72">
        <v>861.05</v>
      </c>
      <c r="I192" s="74" t="s">
        <v>45</v>
      </c>
      <c r="J192" s="71">
        <f t="shared" si="17"/>
        <v>861.05</v>
      </c>
      <c r="K192" s="72">
        <v>31.32</v>
      </c>
      <c r="L192" s="74" t="s">
        <v>45</v>
      </c>
      <c r="M192" s="71">
        <f t="shared" si="16"/>
        <v>31.32</v>
      </c>
      <c r="N192" s="72">
        <v>2.2200000000000002</v>
      </c>
      <c r="O192" s="74" t="s">
        <v>45</v>
      </c>
      <c r="P192" s="71">
        <f t="shared" si="19"/>
        <v>2.2200000000000002</v>
      </c>
    </row>
    <row r="193" spans="2:16">
      <c r="B193" s="108">
        <v>5.5</v>
      </c>
      <c r="C193" s="109" t="s">
        <v>46</v>
      </c>
      <c r="D193" s="70">
        <f t="shared" si="18"/>
        <v>42.63565891472868</v>
      </c>
      <c r="E193" s="110">
        <v>35.94</v>
      </c>
      <c r="F193" s="111">
        <v>1.5650000000000001E-2</v>
      </c>
      <c r="G193" s="107">
        <f t="shared" si="14"/>
        <v>35.955649999999999</v>
      </c>
      <c r="H193" s="72">
        <v>992.89</v>
      </c>
      <c r="I193" s="74" t="s">
        <v>45</v>
      </c>
      <c r="J193" s="71">
        <f t="shared" si="17"/>
        <v>992.89</v>
      </c>
      <c r="K193" s="72">
        <v>36.450000000000003</v>
      </c>
      <c r="L193" s="74" t="s">
        <v>45</v>
      </c>
      <c r="M193" s="71">
        <f t="shared" si="16"/>
        <v>36.450000000000003</v>
      </c>
      <c r="N193" s="72">
        <v>2.4700000000000002</v>
      </c>
      <c r="O193" s="74" t="s">
        <v>45</v>
      </c>
      <c r="P193" s="71">
        <f t="shared" si="19"/>
        <v>2.4700000000000002</v>
      </c>
    </row>
    <row r="194" spans="2:16">
      <c r="B194" s="108">
        <v>6</v>
      </c>
      <c r="C194" s="109" t="s">
        <v>46</v>
      </c>
      <c r="D194" s="70">
        <f t="shared" si="18"/>
        <v>46.511627906976742</v>
      </c>
      <c r="E194" s="110">
        <v>33.94</v>
      </c>
      <c r="F194" s="111">
        <v>1.448E-2</v>
      </c>
      <c r="G194" s="107">
        <f t="shared" si="14"/>
        <v>33.954479999999997</v>
      </c>
      <c r="H194" s="72">
        <v>1.1299999999999999</v>
      </c>
      <c r="I194" s="73" t="s">
        <v>12</v>
      </c>
      <c r="J194" s="75">
        <f t="shared" ref="J194:J228" si="20">H194*1000</f>
        <v>1130</v>
      </c>
      <c r="K194" s="72">
        <v>41.48</v>
      </c>
      <c r="L194" s="74" t="s">
        <v>45</v>
      </c>
      <c r="M194" s="71">
        <f t="shared" si="16"/>
        <v>41.48</v>
      </c>
      <c r="N194" s="72">
        <v>2.74</v>
      </c>
      <c r="O194" s="74" t="s">
        <v>45</v>
      </c>
      <c r="P194" s="71">
        <f t="shared" si="19"/>
        <v>2.74</v>
      </c>
    </row>
    <row r="195" spans="2:16">
      <c r="B195" s="108">
        <v>6.5</v>
      </c>
      <c r="C195" s="109" t="s">
        <v>46</v>
      </c>
      <c r="D195" s="70">
        <f t="shared" si="18"/>
        <v>50.387596899224803</v>
      </c>
      <c r="E195" s="110">
        <v>32.18</v>
      </c>
      <c r="F195" s="111">
        <v>1.3480000000000001E-2</v>
      </c>
      <c r="G195" s="107">
        <f t="shared" si="14"/>
        <v>32.193480000000001</v>
      </c>
      <c r="H195" s="72">
        <v>1.28</v>
      </c>
      <c r="I195" s="74" t="s">
        <v>12</v>
      </c>
      <c r="J195" s="75">
        <f t="shared" si="20"/>
        <v>1280</v>
      </c>
      <c r="K195" s="72">
        <v>46.46</v>
      </c>
      <c r="L195" s="74" t="s">
        <v>45</v>
      </c>
      <c r="M195" s="71">
        <f t="shared" si="16"/>
        <v>46.46</v>
      </c>
      <c r="N195" s="72">
        <v>3.02</v>
      </c>
      <c r="O195" s="74" t="s">
        <v>45</v>
      </c>
      <c r="P195" s="71">
        <f t="shared" si="19"/>
        <v>3.02</v>
      </c>
    </row>
    <row r="196" spans="2:16">
      <c r="B196" s="108">
        <v>7</v>
      </c>
      <c r="C196" s="109" t="s">
        <v>46</v>
      </c>
      <c r="D196" s="70">
        <f t="shared" si="18"/>
        <v>54.263565891472865</v>
      </c>
      <c r="E196" s="110">
        <v>30.62</v>
      </c>
      <c r="F196" s="111">
        <v>1.261E-2</v>
      </c>
      <c r="G196" s="107">
        <f t="shared" si="14"/>
        <v>30.63261</v>
      </c>
      <c r="H196" s="72">
        <v>1.44</v>
      </c>
      <c r="I196" s="74" t="s">
        <v>12</v>
      </c>
      <c r="J196" s="75">
        <f t="shared" si="20"/>
        <v>1440</v>
      </c>
      <c r="K196" s="72">
        <v>51.42</v>
      </c>
      <c r="L196" s="74" t="s">
        <v>45</v>
      </c>
      <c r="M196" s="71">
        <f t="shared" si="16"/>
        <v>51.42</v>
      </c>
      <c r="N196" s="72">
        <v>3.31</v>
      </c>
      <c r="O196" s="74" t="s">
        <v>45</v>
      </c>
      <c r="P196" s="71">
        <f t="shared" si="19"/>
        <v>3.31</v>
      </c>
    </row>
    <row r="197" spans="2:16">
      <c r="B197" s="108">
        <v>8</v>
      </c>
      <c r="C197" s="109" t="s">
        <v>46</v>
      </c>
      <c r="D197" s="70">
        <f t="shared" si="18"/>
        <v>62.015503875968989</v>
      </c>
      <c r="E197" s="110">
        <v>27.98</v>
      </c>
      <c r="F197" s="111">
        <v>1.119E-2</v>
      </c>
      <c r="G197" s="107">
        <f t="shared" si="14"/>
        <v>27.99119</v>
      </c>
      <c r="H197" s="72">
        <v>1.77</v>
      </c>
      <c r="I197" s="74" t="s">
        <v>12</v>
      </c>
      <c r="J197" s="75">
        <f t="shared" si="20"/>
        <v>1770</v>
      </c>
      <c r="K197" s="72">
        <v>69.83</v>
      </c>
      <c r="L197" s="74" t="s">
        <v>45</v>
      </c>
      <c r="M197" s="71">
        <f t="shared" si="16"/>
        <v>69.83</v>
      </c>
      <c r="N197" s="72">
        <v>3.93</v>
      </c>
      <c r="O197" s="74" t="s">
        <v>45</v>
      </c>
      <c r="P197" s="71">
        <f t="shared" si="19"/>
        <v>3.93</v>
      </c>
    </row>
    <row r="198" spans="2:16">
      <c r="B198" s="108">
        <v>9</v>
      </c>
      <c r="C198" s="109" t="s">
        <v>46</v>
      </c>
      <c r="D198" s="70">
        <f t="shared" si="18"/>
        <v>69.767441860465112</v>
      </c>
      <c r="E198" s="110">
        <v>25.82</v>
      </c>
      <c r="F198" s="111">
        <v>1.0070000000000001E-2</v>
      </c>
      <c r="G198" s="107">
        <f t="shared" si="14"/>
        <v>25.830069999999999</v>
      </c>
      <c r="H198" s="72">
        <v>2.13</v>
      </c>
      <c r="I198" s="74" t="s">
        <v>12</v>
      </c>
      <c r="J198" s="75">
        <f t="shared" si="20"/>
        <v>2130</v>
      </c>
      <c r="K198" s="72">
        <v>86.75</v>
      </c>
      <c r="L198" s="74" t="s">
        <v>45</v>
      </c>
      <c r="M198" s="71">
        <f t="shared" si="16"/>
        <v>86.75</v>
      </c>
      <c r="N198" s="72">
        <v>4.6100000000000003</v>
      </c>
      <c r="O198" s="74" t="s">
        <v>45</v>
      </c>
      <c r="P198" s="71">
        <f t="shared" si="19"/>
        <v>4.6100000000000003</v>
      </c>
    </row>
    <row r="199" spans="2:16">
      <c r="B199" s="108">
        <v>10</v>
      </c>
      <c r="C199" s="109" t="s">
        <v>46</v>
      </c>
      <c r="D199" s="70">
        <f t="shared" si="18"/>
        <v>77.519379844961236</v>
      </c>
      <c r="E199" s="110">
        <v>24.03</v>
      </c>
      <c r="F199" s="111">
        <v>9.1590000000000005E-3</v>
      </c>
      <c r="G199" s="107">
        <f t="shared" si="14"/>
        <v>24.039159000000001</v>
      </c>
      <c r="H199" s="72">
        <v>2.5299999999999998</v>
      </c>
      <c r="I199" s="74" t="s">
        <v>12</v>
      </c>
      <c r="J199" s="75">
        <f t="shared" si="20"/>
        <v>2530</v>
      </c>
      <c r="K199" s="72">
        <v>102.99</v>
      </c>
      <c r="L199" s="74" t="s">
        <v>45</v>
      </c>
      <c r="M199" s="71">
        <f t="shared" si="16"/>
        <v>102.99</v>
      </c>
      <c r="N199" s="72">
        <v>5.33</v>
      </c>
      <c r="O199" s="74" t="s">
        <v>45</v>
      </c>
      <c r="P199" s="71">
        <f t="shared" si="19"/>
        <v>5.33</v>
      </c>
    </row>
    <row r="200" spans="2:16">
      <c r="B200" s="108">
        <v>11</v>
      </c>
      <c r="C200" s="109" t="s">
        <v>46</v>
      </c>
      <c r="D200" s="70">
        <f t="shared" si="18"/>
        <v>85.271317829457359</v>
      </c>
      <c r="E200" s="110">
        <v>22.52</v>
      </c>
      <c r="F200" s="111">
        <v>8.4069999999999995E-3</v>
      </c>
      <c r="G200" s="107">
        <f t="shared" si="14"/>
        <v>22.528406999999998</v>
      </c>
      <c r="H200" s="72">
        <v>2.95</v>
      </c>
      <c r="I200" s="74" t="s">
        <v>12</v>
      </c>
      <c r="J200" s="75">
        <f t="shared" si="20"/>
        <v>2950</v>
      </c>
      <c r="K200" s="72">
        <v>118.92</v>
      </c>
      <c r="L200" s="74" t="s">
        <v>45</v>
      </c>
      <c r="M200" s="71">
        <f t="shared" si="16"/>
        <v>118.92</v>
      </c>
      <c r="N200" s="72">
        <v>6.1</v>
      </c>
      <c r="O200" s="74" t="s">
        <v>45</v>
      </c>
      <c r="P200" s="71">
        <f t="shared" si="19"/>
        <v>6.1</v>
      </c>
    </row>
    <row r="201" spans="2:16">
      <c r="B201" s="108">
        <v>12</v>
      </c>
      <c r="C201" s="109" t="s">
        <v>46</v>
      </c>
      <c r="D201" s="70">
        <f t="shared" si="18"/>
        <v>93.023255813953483</v>
      </c>
      <c r="E201" s="110">
        <v>21.22</v>
      </c>
      <c r="F201" s="111">
        <v>7.7730000000000004E-3</v>
      </c>
      <c r="G201" s="107">
        <f t="shared" si="14"/>
        <v>21.227772999999999</v>
      </c>
      <c r="H201" s="72">
        <v>3.39</v>
      </c>
      <c r="I201" s="74" t="s">
        <v>12</v>
      </c>
      <c r="J201" s="75">
        <f t="shared" si="20"/>
        <v>3390</v>
      </c>
      <c r="K201" s="72">
        <v>134.71</v>
      </c>
      <c r="L201" s="74" t="s">
        <v>45</v>
      </c>
      <c r="M201" s="71">
        <f t="shared" si="16"/>
        <v>134.71</v>
      </c>
      <c r="N201" s="72">
        <v>6.91</v>
      </c>
      <c r="O201" s="74" t="s">
        <v>45</v>
      </c>
      <c r="P201" s="71">
        <f t="shared" si="19"/>
        <v>6.91</v>
      </c>
    </row>
    <row r="202" spans="2:16">
      <c r="B202" s="108">
        <v>13</v>
      </c>
      <c r="C202" s="109" t="s">
        <v>46</v>
      </c>
      <c r="D202" s="70">
        <f t="shared" si="18"/>
        <v>100.77519379844961</v>
      </c>
      <c r="E202" s="110">
        <v>20.100000000000001</v>
      </c>
      <c r="F202" s="111">
        <v>7.2319999999999997E-3</v>
      </c>
      <c r="G202" s="107">
        <f t="shared" si="14"/>
        <v>20.107232</v>
      </c>
      <c r="H202" s="72">
        <v>3.87</v>
      </c>
      <c r="I202" s="74" t="s">
        <v>12</v>
      </c>
      <c r="J202" s="75">
        <f t="shared" si="20"/>
        <v>3870</v>
      </c>
      <c r="K202" s="72">
        <v>150.43</v>
      </c>
      <c r="L202" s="74" t="s">
        <v>45</v>
      </c>
      <c r="M202" s="71">
        <f t="shared" si="16"/>
        <v>150.43</v>
      </c>
      <c r="N202" s="72">
        <v>7.76</v>
      </c>
      <c r="O202" s="74" t="s">
        <v>45</v>
      </c>
      <c r="P202" s="71">
        <f t="shared" si="19"/>
        <v>7.76</v>
      </c>
    </row>
    <row r="203" spans="2:16">
      <c r="B203" s="108">
        <v>14</v>
      </c>
      <c r="C203" s="109" t="s">
        <v>46</v>
      </c>
      <c r="D203" s="70">
        <f t="shared" si="18"/>
        <v>108.52713178294573</v>
      </c>
      <c r="E203" s="110">
        <v>19.11</v>
      </c>
      <c r="F203" s="111">
        <v>6.7650000000000002E-3</v>
      </c>
      <c r="G203" s="107">
        <f t="shared" si="14"/>
        <v>19.116765000000001</v>
      </c>
      <c r="H203" s="72">
        <v>4.37</v>
      </c>
      <c r="I203" s="74" t="s">
        <v>12</v>
      </c>
      <c r="J203" s="75">
        <f t="shared" si="20"/>
        <v>4370</v>
      </c>
      <c r="K203" s="72">
        <v>166.16</v>
      </c>
      <c r="L203" s="74" t="s">
        <v>45</v>
      </c>
      <c r="M203" s="71">
        <f t="shared" si="16"/>
        <v>166.16</v>
      </c>
      <c r="N203" s="72">
        <v>8.66</v>
      </c>
      <c r="O203" s="74" t="s">
        <v>45</v>
      </c>
      <c r="P203" s="71">
        <f t="shared" si="19"/>
        <v>8.66</v>
      </c>
    </row>
    <row r="204" spans="2:16">
      <c r="B204" s="108">
        <v>15</v>
      </c>
      <c r="C204" s="109" t="s">
        <v>46</v>
      </c>
      <c r="D204" s="70">
        <f t="shared" si="18"/>
        <v>116.27906976744185</v>
      </c>
      <c r="E204" s="110">
        <v>18.25</v>
      </c>
      <c r="F204" s="111">
        <v>6.3559999999999997E-3</v>
      </c>
      <c r="G204" s="107">
        <f t="shared" si="14"/>
        <v>18.256356</v>
      </c>
      <c r="H204" s="72">
        <v>4.8899999999999997</v>
      </c>
      <c r="I204" s="74" t="s">
        <v>12</v>
      </c>
      <c r="J204" s="75">
        <f t="shared" si="20"/>
        <v>4890</v>
      </c>
      <c r="K204" s="72">
        <v>181.91</v>
      </c>
      <c r="L204" s="74" t="s">
        <v>45</v>
      </c>
      <c r="M204" s="71">
        <f t="shared" si="16"/>
        <v>181.91</v>
      </c>
      <c r="N204" s="72">
        <v>9.59</v>
      </c>
      <c r="O204" s="74" t="s">
        <v>45</v>
      </c>
      <c r="P204" s="71">
        <f t="shared" si="19"/>
        <v>9.59</v>
      </c>
    </row>
    <row r="205" spans="2:16">
      <c r="B205" s="108">
        <v>16</v>
      </c>
      <c r="C205" s="109" t="s">
        <v>46</v>
      </c>
      <c r="D205" s="70">
        <f t="shared" si="18"/>
        <v>124.03100775193798</v>
      </c>
      <c r="E205" s="110">
        <v>17.48</v>
      </c>
      <c r="F205" s="111">
        <v>5.9959999999999996E-3</v>
      </c>
      <c r="G205" s="107">
        <f t="shared" si="14"/>
        <v>17.485996</v>
      </c>
      <c r="H205" s="72">
        <v>5.44</v>
      </c>
      <c r="I205" s="74" t="s">
        <v>12</v>
      </c>
      <c r="J205" s="75">
        <f t="shared" si="20"/>
        <v>5440</v>
      </c>
      <c r="K205" s="72">
        <v>197.7</v>
      </c>
      <c r="L205" s="74" t="s">
        <v>45</v>
      </c>
      <c r="M205" s="71">
        <f t="shared" si="16"/>
        <v>197.7</v>
      </c>
      <c r="N205" s="72">
        <v>10.55</v>
      </c>
      <c r="O205" s="74" t="s">
        <v>45</v>
      </c>
      <c r="P205" s="71">
        <f t="shared" si="19"/>
        <v>10.55</v>
      </c>
    </row>
    <row r="206" spans="2:16">
      <c r="B206" s="108">
        <v>17</v>
      </c>
      <c r="C206" s="109" t="s">
        <v>46</v>
      </c>
      <c r="D206" s="70">
        <f t="shared" si="18"/>
        <v>131.7829457364341</v>
      </c>
      <c r="E206" s="110">
        <v>16.79</v>
      </c>
      <c r="F206" s="111">
        <v>5.6759999999999996E-3</v>
      </c>
      <c r="G206" s="107">
        <f t="shared" si="14"/>
        <v>16.795676</v>
      </c>
      <c r="H206" s="72">
        <v>6.01</v>
      </c>
      <c r="I206" s="74" t="s">
        <v>12</v>
      </c>
      <c r="J206" s="75">
        <f t="shared" si="20"/>
        <v>6010</v>
      </c>
      <c r="K206" s="72">
        <v>213.54</v>
      </c>
      <c r="L206" s="74" t="s">
        <v>45</v>
      </c>
      <c r="M206" s="71">
        <f t="shared" si="16"/>
        <v>213.54</v>
      </c>
      <c r="N206" s="72">
        <v>11.55</v>
      </c>
      <c r="O206" s="74" t="s">
        <v>45</v>
      </c>
      <c r="P206" s="71">
        <f t="shared" si="19"/>
        <v>11.55</v>
      </c>
    </row>
    <row r="207" spans="2:16">
      <c r="B207" s="108">
        <v>18</v>
      </c>
      <c r="C207" s="109" t="s">
        <v>46</v>
      </c>
      <c r="D207" s="70">
        <f t="shared" si="18"/>
        <v>139.53488372093022</v>
      </c>
      <c r="E207" s="110">
        <v>16.170000000000002</v>
      </c>
      <c r="F207" s="111">
        <v>5.3899999999999998E-3</v>
      </c>
      <c r="G207" s="107">
        <f t="shared" si="14"/>
        <v>16.17539</v>
      </c>
      <c r="H207" s="72">
        <v>6.6</v>
      </c>
      <c r="I207" s="74" t="s">
        <v>12</v>
      </c>
      <c r="J207" s="75">
        <f t="shared" si="20"/>
        <v>6600</v>
      </c>
      <c r="K207" s="72">
        <v>229.44</v>
      </c>
      <c r="L207" s="74" t="s">
        <v>45</v>
      </c>
      <c r="M207" s="71">
        <f t="shared" si="16"/>
        <v>229.44</v>
      </c>
      <c r="N207" s="72">
        <v>12.59</v>
      </c>
      <c r="O207" s="74" t="s">
        <v>45</v>
      </c>
      <c r="P207" s="71">
        <f t="shared" si="19"/>
        <v>12.59</v>
      </c>
    </row>
    <row r="208" spans="2:16">
      <c r="B208" s="108">
        <v>20</v>
      </c>
      <c r="C208" s="109" t="s">
        <v>46</v>
      </c>
      <c r="D208" s="70">
        <f t="shared" si="18"/>
        <v>155.03875968992247</v>
      </c>
      <c r="E208" s="110">
        <v>15.1</v>
      </c>
      <c r="F208" s="111">
        <v>4.8999999999999998E-3</v>
      </c>
      <c r="G208" s="107">
        <f t="shared" si="14"/>
        <v>15.104899999999999</v>
      </c>
      <c r="H208" s="72">
        <v>7.85</v>
      </c>
      <c r="I208" s="74" t="s">
        <v>12</v>
      </c>
      <c r="J208" s="75">
        <f t="shared" si="20"/>
        <v>7850</v>
      </c>
      <c r="K208" s="72">
        <v>289.8</v>
      </c>
      <c r="L208" s="74" t="s">
        <v>45</v>
      </c>
      <c r="M208" s="71">
        <f t="shared" si="16"/>
        <v>289.8</v>
      </c>
      <c r="N208" s="72">
        <v>14.75</v>
      </c>
      <c r="O208" s="74" t="s">
        <v>45</v>
      </c>
      <c r="P208" s="71">
        <f t="shared" si="19"/>
        <v>14.75</v>
      </c>
    </row>
    <row r="209" spans="2:16">
      <c r="B209" s="108">
        <v>22.5</v>
      </c>
      <c r="C209" s="109" t="s">
        <v>46</v>
      </c>
      <c r="D209" s="70">
        <f t="shared" si="18"/>
        <v>174.41860465116278</v>
      </c>
      <c r="E209" s="110">
        <v>14</v>
      </c>
      <c r="F209" s="111">
        <v>4.4039999999999999E-3</v>
      </c>
      <c r="G209" s="107">
        <f t="shared" si="14"/>
        <v>14.004403999999999</v>
      </c>
      <c r="H209" s="72">
        <v>9.5299999999999994</v>
      </c>
      <c r="I209" s="74" t="s">
        <v>12</v>
      </c>
      <c r="J209" s="75">
        <f t="shared" si="20"/>
        <v>9530</v>
      </c>
      <c r="K209" s="72">
        <v>374.91</v>
      </c>
      <c r="L209" s="74" t="s">
        <v>45</v>
      </c>
      <c r="M209" s="71">
        <f t="shared" si="16"/>
        <v>374.91</v>
      </c>
      <c r="N209" s="72">
        <v>17.62</v>
      </c>
      <c r="O209" s="74" t="s">
        <v>45</v>
      </c>
      <c r="P209" s="71">
        <f t="shared" si="19"/>
        <v>17.62</v>
      </c>
    </row>
    <row r="210" spans="2:16">
      <c r="B210" s="108">
        <v>25</v>
      </c>
      <c r="C210" s="109" t="s">
        <v>46</v>
      </c>
      <c r="D210" s="70">
        <f t="shared" si="18"/>
        <v>193.79844961240309</v>
      </c>
      <c r="E210" s="110">
        <v>13.1</v>
      </c>
      <c r="F210" s="111">
        <v>4.0020000000000003E-3</v>
      </c>
      <c r="G210" s="107">
        <f t="shared" si="14"/>
        <v>13.104001999999999</v>
      </c>
      <c r="H210" s="72">
        <v>11.34</v>
      </c>
      <c r="I210" s="74" t="s">
        <v>12</v>
      </c>
      <c r="J210" s="75">
        <f t="shared" si="20"/>
        <v>11340</v>
      </c>
      <c r="K210" s="72">
        <v>453.63</v>
      </c>
      <c r="L210" s="74" t="s">
        <v>45</v>
      </c>
      <c r="M210" s="71">
        <f t="shared" si="16"/>
        <v>453.63</v>
      </c>
      <c r="N210" s="72">
        <v>20.67</v>
      </c>
      <c r="O210" s="74" t="s">
        <v>45</v>
      </c>
      <c r="P210" s="71">
        <f t="shared" si="19"/>
        <v>20.67</v>
      </c>
    </row>
    <row r="211" spans="2:16">
      <c r="B211" s="108">
        <v>27.5</v>
      </c>
      <c r="C211" s="109" t="s">
        <v>46</v>
      </c>
      <c r="D211" s="70">
        <f t="shared" si="18"/>
        <v>213.1782945736434</v>
      </c>
      <c r="E211" s="110">
        <v>12.35</v>
      </c>
      <c r="F211" s="111">
        <v>3.6709999999999998E-3</v>
      </c>
      <c r="G211" s="107">
        <f t="shared" si="14"/>
        <v>12.353671</v>
      </c>
      <c r="H211" s="72">
        <v>13.26</v>
      </c>
      <c r="I211" s="74" t="s">
        <v>12</v>
      </c>
      <c r="J211" s="75">
        <f t="shared" si="20"/>
        <v>13260</v>
      </c>
      <c r="K211" s="72">
        <v>528.87</v>
      </c>
      <c r="L211" s="74" t="s">
        <v>45</v>
      </c>
      <c r="M211" s="71">
        <f t="shared" si="16"/>
        <v>528.87</v>
      </c>
      <c r="N211" s="72">
        <v>23.87</v>
      </c>
      <c r="O211" s="74" t="s">
        <v>45</v>
      </c>
      <c r="P211" s="71">
        <f t="shared" si="19"/>
        <v>23.87</v>
      </c>
    </row>
    <row r="212" spans="2:16">
      <c r="B212" s="108">
        <v>30</v>
      </c>
      <c r="C212" s="109" t="s">
        <v>46</v>
      </c>
      <c r="D212" s="70">
        <f t="shared" si="18"/>
        <v>232.55813953488371</v>
      </c>
      <c r="E212" s="110">
        <v>11.72</v>
      </c>
      <c r="F212" s="111">
        <v>3.392E-3</v>
      </c>
      <c r="G212" s="107">
        <f t="shared" si="14"/>
        <v>11.723392</v>
      </c>
      <c r="H212" s="72">
        <v>15.29</v>
      </c>
      <c r="I212" s="74" t="s">
        <v>12</v>
      </c>
      <c r="J212" s="75">
        <f t="shared" si="20"/>
        <v>15290</v>
      </c>
      <c r="K212" s="72">
        <v>601.91999999999996</v>
      </c>
      <c r="L212" s="74" t="s">
        <v>45</v>
      </c>
      <c r="M212" s="71">
        <f t="shared" si="16"/>
        <v>601.91999999999996</v>
      </c>
      <c r="N212" s="72">
        <v>27.21</v>
      </c>
      <c r="O212" s="74" t="s">
        <v>45</v>
      </c>
      <c r="P212" s="71">
        <f t="shared" si="19"/>
        <v>27.21</v>
      </c>
    </row>
    <row r="213" spans="2:16">
      <c r="B213" s="108">
        <v>32.5</v>
      </c>
      <c r="C213" s="109" t="s">
        <v>46</v>
      </c>
      <c r="D213" s="70">
        <f t="shared" si="18"/>
        <v>251.93798449612405</v>
      </c>
      <c r="E213" s="110">
        <v>11.18</v>
      </c>
      <c r="F213" s="111">
        <v>3.153E-3</v>
      </c>
      <c r="G213" s="107">
        <f t="shared" ref="G213:G228" si="21">E213+F213</f>
        <v>11.183152999999999</v>
      </c>
      <c r="H213" s="72">
        <v>17.43</v>
      </c>
      <c r="I213" s="74" t="s">
        <v>12</v>
      </c>
      <c r="J213" s="75">
        <f t="shared" si="20"/>
        <v>17430</v>
      </c>
      <c r="K213" s="72">
        <v>673.45</v>
      </c>
      <c r="L213" s="74" t="s">
        <v>45</v>
      </c>
      <c r="M213" s="71">
        <f t="shared" si="16"/>
        <v>673.45</v>
      </c>
      <c r="N213" s="72">
        <v>30.69</v>
      </c>
      <c r="O213" s="74" t="s">
        <v>45</v>
      </c>
      <c r="P213" s="71">
        <f t="shared" si="19"/>
        <v>30.69</v>
      </c>
    </row>
    <row r="214" spans="2:16">
      <c r="B214" s="108">
        <v>35</v>
      </c>
      <c r="C214" s="109" t="s">
        <v>46</v>
      </c>
      <c r="D214" s="70">
        <f t="shared" si="18"/>
        <v>271.31782945736433</v>
      </c>
      <c r="E214" s="110">
        <v>10.72</v>
      </c>
      <c r="F214" s="111">
        <v>2.9480000000000001E-3</v>
      </c>
      <c r="G214" s="107">
        <f t="shared" si="21"/>
        <v>10.722948000000001</v>
      </c>
      <c r="H214" s="72">
        <v>19.66</v>
      </c>
      <c r="I214" s="74" t="s">
        <v>12</v>
      </c>
      <c r="J214" s="75">
        <f t="shared" si="20"/>
        <v>19660</v>
      </c>
      <c r="K214" s="72">
        <v>743.83</v>
      </c>
      <c r="L214" s="74" t="s">
        <v>45</v>
      </c>
      <c r="M214" s="71">
        <f t="shared" si="16"/>
        <v>743.83</v>
      </c>
      <c r="N214" s="72">
        <v>34.28</v>
      </c>
      <c r="O214" s="74" t="s">
        <v>45</v>
      </c>
      <c r="P214" s="71">
        <f t="shared" si="19"/>
        <v>34.28</v>
      </c>
    </row>
    <row r="215" spans="2:16">
      <c r="B215" s="108">
        <v>37.5</v>
      </c>
      <c r="C215" s="109" t="s">
        <v>46</v>
      </c>
      <c r="D215" s="70">
        <f t="shared" si="18"/>
        <v>290.69767441860466</v>
      </c>
      <c r="E215" s="110">
        <v>10.31</v>
      </c>
      <c r="F215" s="111">
        <v>2.7680000000000001E-3</v>
      </c>
      <c r="G215" s="107">
        <f t="shared" si="21"/>
        <v>10.312768</v>
      </c>
      <c r="H215" s="72">
        <v>21.99</v>
      </c>
      <c r="I215" s="74" t="s">
        <v>12</v>
      </c>
      <c r="J215" s="75">
        <f t="shared" si="20"/>
        <v>21990</v>
      </c>
      <c r="K215" s="72">
        <v>813.27</v>
      </c>
      <c r="L215" s="74" t="s">
        <v>45</v>
      </c>
      <c r="M215" s="71">
        <f t="shared" si="16"/>
        <v>813.27</v>
      </c>
      <c r="N215" s="72">
        <v>37.99</v>
      </c>
      <c r="O215" s="74" t="s">
        <v>45</v>
      </c>
      <c r="P215" s="71">
        <f t="shared" si="19"/>
        <v>37.99</v>
      </c>
    </row>
    <row r="216" spans="2:16">
      <c r="B216" s="108">
        <v>40</v>
      </c>
      <c r="C216" s="109" t="s">
        <v>46</v>
      </c>
      <c r="D216" s="70">
        <f t="shared" si="18"/>
        <v>310.07751937984494</v>
      </c>
      <c r="E216" s="110">
        <v>9.9570000000000007</v>
      </c>
      <c r="F216" s="111">
        <v>2.6099999999999999E-3</v>
      </c>
      <c r="G216" s="107">
        <f t="shared" si="21"/>
        <v>9.9596100000000014</v>
      </c>
      <c r="H216" s="72">
        <v>24.4</v>
      </c>
      <c r="I216" s="74" t="s">
        <v>12</v>
      </c>
      <c r="J216" s="75">
        <f t="shared" si="20"/>
        <v>24400</v>
      </c>
      <c r="K216" s="72">
        <v>881.92</v>
      </c>
      <c r="L216" s="74" t="s">
        <v>45</v>
      </c>
      <c r="M216" s="71">
        <f t="shared" si="16"/>
        <v>881.92</v>
      </c>
      <c r="N216" s="72">
        <v>41.79</v>
      </c>
      <c r="O216" s="74" t="s">
        <v>45</v>
      </c>
      <c r="P216" s="71">
        <f t="shared" si="19"/>
        <v>41.79</v>
      </c>
    </row>
    <row r="217" spans="2:16">
      <c r="B217" s="108">
        <v>45</v>
      </c>
      <c r="C217" s="109" t="s">
        <v>46</v>
      </c>
      <c r="D217" s="70">
        <f t="shared" si="18"/>
        <v>348.83720930232556</v>
      </c>
      <c r="E217" s="110">
        <v>9.3629999999999995</v>
      </c>
      <c r="F217" s="111">
        <v>2.3440000000000002E-3</v>
      </c>
      <c r="G217" s="107">
        <f t="shared" si="21"/>
        <v>9.3653440000000003</v>
      </c>
      <c r="H217" s="72">
        <v>29.46</v>
      </c>
      <c r="I217" s="74" t="s">
        <v>12</v>
      </c>
      <c r="J217" s="75">
        <f t="shared" si="20"/>
        <v>29460</v>
      </c>
      <c r="K217" s="72">
        <v>1.1399999999999999</v>
      </c>
      <c r="L217" s="73" t="s">
        <v>12</v>
      </c>
      <c r="M217" s="75">
        <f t="shared" ref="M217:M228" si="22">K217*1000</f>
        <v>1140</v>
      </c>
      <c r="N217" s="72">
        <v>49.66</v>
      </c>
      <c r="O217" s="74" t="s">
        <v>45</v>
      </c>
      <c r="P217" s="71">
        <f t="shared" si="19"/>
        <v>49.66</v>
      </c>
    </row>
    <row r="218" spans="2:16">
      <c r="B218" s="108">
        <v>50</v>
      </c>
      <c r="C218" s="109" t="s">
        <v>46</v>
      </c>
      <c r="D218" s="70">
        <f t="shared" si="18"/>
        <v>387.59689922480618</v>
      </c>
      <c r="E218" s="110">
        <v>8.8859999999999992</v>
      </c>
      <c r="F218" s="111">
        <v>2.1289999999999998E-3</v>
      </c>
      <c r="G218" s="107">
        <f t="shared" si="21"/>
        <v>8.8881289999999993</v>
      </c>
      <c r="H218" s="72">
        <v>34.82</v>
      </c>
      <c r="I218" s="74" t="s">
        <v>12</v>
      </c>
      <c r="J218" s="75">
        <f t="shared" si="20"/>
        <v>34820</v>
      </c>
      <c r="K218" s="72">
        <v>1.37</v>
      </c>
      <c r="L218" s="74" t="s">
        <v>12</v>
      </c>
      <c r="M218" s="75">
        <f t="shared" si="22"/>
        <v>1370</v>
      </c>
      <c r="N218" s="72">
        <v>57.83</v>
      </c>
      <c r="O218" s="74" t="s">
        <v>45</v>
      </c>
      <c r="P218" s="71">
        <f t="shared" si="19"/>
        <v>57.83</v>
      </c>
    </row>
    <row r="219" spans="2:16">
      <c r="B219" s="108">
        <v>55</v>
      </c>
      <c r="C219" s="109" t="s">
        <v>46</v>
      </c>
      <c r="D219" s="70">
        <f t="shared" si="18"/>
        <v>426.3565891472868</v>
      </c>
      <c r="E219" s="110">
        <v>8.4960000000000004</v>
      </c>
      <c r="F219" s="111">
        <v>1.952E-3</v>
      </c>
      <c r="G219" s="107">
        <f t="shared" si="21"/>
        <v>8.4979519999999997</v>
      </c>
      <c r="H219" s="72">
        <v>40.450000000000003</v>
      </c>
      <c r="I219" s="74" t="s">
        <v>12</v>
      </c>
      <c r="J219" s="75">
        <f t="shared" si="20"/>
        <v>40450</v>
      </c>
      <c r="K219" s="72">
        <v>1.58</v>
      </c>
      <c r="L219" s="74" t="s">
        <v>12</v>
      </c>
      <c r="M219" s="75">
        <f t="shared" si="22"/>
        <v>1580</v>
      </c>
      <c r="N219" s="72">
        <v>66.260000000000005</v>
      </c>
      <c r="O219" s="74" t="s">
        <v>45</v>
      </c>
      <c r="P219" s="71">
        <f t="shared" si="19"/>
        <v>66.260000000000005</v>
      </c>
    </row>
    <row r="220" spans="2:16">
      <c r="B220" s="108">
        <v>60</v>
      </c>
      <c r="C220" s="109" t="s">
        <v>46</v>
      </c>
      <c r="D220" s="70">
        <f t="shared" si="18"/>
        <v>465.11627906976742</v>
      </c>
      <c r="E220" s="110">
        <v>8.1720000000000006</v>
      </c>
      <c r="F220" s="111">
        <v>1.802E-3</v>
      </c>
      <c r="G220" s="107">
        <f t="shared" si="21"/>
        <v>8.1738020000000002</v>
      </c>
      <c r="H220" s="72">
        <v>46.31</v>
      </c>
      <c r="I220" s="74" t="s">
        <v>12</v>
      </c>
      <c r="J220" s="75">
        <f t="shared" si="20"/>
        <v>46310</v>
      </c>
      <c r="K220" s="72">
        <v>1.79</v>
      </c>
      <c r="L220" s="74" t="s">
        <v>12</v>
      </c>
      <c r="M220" s="75">
        <f t="shared" si="22"/>
        <v>1790</v>
      </c>
      <c r="N220" s="72">
        <v>74.89</v>
      </c>
      <c r="O220" s="74" t="s">
        <v>45</v>
      </c>
      <c r="P220" s="71">
        <f t="shared" si="19"/>
        <v>74.89</v>
      </c>
    </row>
    <row r="221" spans="2:16">
      <c r="B221" s="108">
        <v>65</v>
      </c>
      <c r="C221" s="109" t="s">
        <v>46</v>
      </c>
      <c r="D221" s="70">
        <f t="shared" si="18"/>
        <v>503.87596899224809</v>
      </c>
      <c r="E221" s="110">
        <v>7.899</v>
      </c>
      <c r="F221" s="111">
        <v>1.6750000000000001E-3</v>
      </c>
      <c r="G221" s="107">
        <f t="shared" si="21"/>
        <v>7.9006749999999997</v>
      </c>
      <c r="H221" s="72">
        <v>52.4</v>
      </c>
      <c r="I221" s="74" t="s">
        <v>12</v>
      </c>
      <c r="J221" s="75">
        <f t="shared" si="20"/>
        <v>52400</v>
      </c>
      <c r="K221" s="72">
        <v>1.98</v>
      </c>
      <c r="L221" s="74" t="s">
        <v>12</v>
      </c>
      <c r="M221" s="75">
        <f t="shared" si="22"/>
        <v>1980</v>
      </c>
      <c r="N221" s="72">
        <v>83.69</v>
      </c>
      <c r="O221" s="74" t="s">
        <v>45</v>
      </c>
      <c r="P221" s="71">
        <f t="shared" si="19"/>
        <v>83.69</v>
      </c>
    </row>
    <row r="222" spans="2:16">
      <c r="B222" s="108">
        <v>70</v>
      </c>
      <c r="C222" s="109" t="s">
        <v>46</v>
      </c>
      <c r="D222" s="70">
        <f t="shared" si="18"/>
        <v>542.63565891472865</v>
      </c>
      <c r="E222" s="110">
        <v>7.6660000000000004</v>
      </c>
      <c r="F222" s="111">
        <v>1.565E-3</v>
      </c>
      <c r="G222" s="107">
        <f t="shared" si="21"/>
        <v>7.6675650000000006</v>
      </c>
      <c r="H222" s="72">
        <v>58.68</v>
      </c>
      <c r="I222" s="74" t="s">
        <v>12</v>
      </c>
      <c r="J222" s="75">
        <f t="shared" si="20"/>
        <v>58680</v>
      </c>
      <c r="K222" s="72">
        <v>2.17</v>
      </c>
      <c r="L222" s="74" t="s">
        <v>12</v>
      </c>
      <c r="M222" s="75">
        <f t="shared" si="22"/>
        <v>2170</v>
      </c>
      <c r="N222" s="72">
        <v>92.62</v>
      </c>
      <c r="O222" s="74" t="s">
        <v>45</v>
      </c>
      <c r="P222" s="71">
        <f t="shared" si="19"/>
        <v>92.62</v>
      </c>
    </row>
    <row r="223" spans="2:16">
      <c r="B223" s="108">
        <v>80</v>
      </c>
      <c r="C223" s="109" t="s">
        <v>46</v>
      </c>
      <c r="D223" s="70">
        <f t="shared" si="18"/>
        <v>620.15503875968989</v>
      </c>
      <c r="E223" s="110">
        <v>7.2930000000000001</v>
      </c>
      <c r="F223" s="111">
        <v>1.3849999999999999E-3</v>
      </c>
      <c r="G223" s="107">
        <f t="shared" si="21"/>
        <v>7.2943850000000001</v>
      </c>
      <c r="H223" s="72">
        <v>71.75</v>
      </c>
      <c r="I223" s="74" t="s">
        <v>12</v>
      </c>
      <c r="J223" s="75">
        <f t="shared" si="20"/>
        <v>71750</v>
      </c>
      <c r="K223" s="72">
        <v>2.85</v>
      </c>
      <c r="L223" s="74" t="s">
        <v>12</v>
      </c>
      <c r="M223" s="75">
        <f t="shared" si="22"/>
        <v>2850</v>
      </c>
      <c r="N223" s="72">
        <v>110.79</v>
      </c>
      <c r="O223" s="74" t="s">
        <v>45</v>
      </c>
      <c r="P223" s="71">
        <f t="shared" si="19"/>
        <v>110.79</v>
      </c>
    </row>
    <row r="224" spans="2:16">
      <c r="B224" s="108">
        <v>90</v>
      </c>
      <c r="C224" s="109" t="s">
        <v>46</v>
      </c>
      <c r="D224" s="70">
        <f t="shared" si="18"/>
        <v>697.67441860465112</v>
      </c>
      <c r="E224" s="110">
        <v>7.0090000000000003</v>
      </c>
      <c r="F224" s="111">
        <v>1.243E-3</v>
      </c>
      <c r="G224" s="107">
        <f t="shared" si="21"/>
        <v>7.010243</v>
      </c>
      <c r="H224" s="72">
        <v>85.43</v>
      </c>
      <c r="I224" s="74" t="s">
        <v>12</v>
      </c>
      <c r="J224" s="75">
        <f t="shared" si="20"/>
        <v>85430</v>
      </c>
      <c r="K224" s="72">
        <v>3.45</v>
      </c>
      <c r="L224" s="74" t="s">
        <v>12</v>
      </c>
      <c r="M224" s="75">
        <f t="shared" si="22"/>
        <v>3450</v>
      </c>
      <c r="N224" s="72">
        <v>129.22999999999999</v>
      </c>
      <c r="O224" s="74" t="s">
        <v>45</v>
      </c>
      <c r="P224" s="71">
        <f t="shared" si="19"/>
        <v>129.22999999999999</v>
      </c>
    </row>
    <row r="225" spans="1:16">
      <c r="B225" s="108">
        <v>100</v>
      </c>
      <c r="C225" s="109" t="s">
        <v>46</v>
      </c>
      <c r="D225" s="70">
        <f t="shared" si="18"/>
        <v>775.19379844961236</v>
      </c>
      <c r="E225" s="110">
        <v>6.7869999999999999</v>
      </c>
      <c r="F225" s="111">
        <v>1.129E-3</v>
      </c>
      <c r="G225" s="107">
        <f t="shared" si="21"/>
        <v>6.7881289999999996</v>
      </c>
      <c r="H225" s="72">
        <v>99.6</v>
      </c>
      <c r="I225" s="74" t="s">
        <v>12</v>
      </c>
      <c r="J225" s="75">
        <f t="shared" si="20"/>
        <v>99600</v>
      </c>
      <c r="K225" s="72">
        <v>3.99</v>
      </c>
      <c r="L225" s="74" t="s">
        <v>12</v>
      </c>
      <c r="M225" s="75">
        <f t="shared" si="22"/>
        <v>3990</v>
      </c>
      <c r="N225" s="72">
        <v>147.79</v>
      </c>
      <c r="O225" s="74" t="s">
        <v>45</v>
      </c>
      <c r="P225" s="71">
        <f t="shared" si="19"/>
        <v>147.79</v>
      </c>
    </row>
    <row r="226" spans="1:16">
      <c r="B226" s="108">
        <v>110</v>
      </c>
      <c r="C226" s="109" t="s">
        <v>46</v>
      </c>
      <c r="D226" s="70">
        <f t="shared" si="18"/>
        <v>852.71317829457359</v>
      </c>
      <c r="E226" s="110">
        <v>6.6109999999999998</v>
      </c>
      <c r="F226" s="111">
        <v>1.034E-3</v>
      </c>
      <c r="G226" s="107">
        <f t="shared" si="21"/>
        <v>6.6120339999999995</v>
      </c>
      <c r="H226" s="72">
        <v>114.2</v>
      </c>
      <c r="I226" s="74" t="s">
        <v>12</v>
      </c>
      <c r="J226" s="75">
        <f t="shared" si="20"/>
        <v>114200</v>
      </c>
      <c r="K226" s="72">
        <v>4.49</v>
      </c>
      <c r="L226" s="74" t="s">
        <v>12</v>
      </c>
      <c r="M226" s="75">
        <f t="shared" si="22"/>
        <v>4490</v>
      </c>
      <c r="N226" s="72">
        <v>166.38</v>
      </c>
      <c r="O226" s="74" t="s">
        <v>45</v>
      </c>
      <c r="P226" s="71">
        <f t="shared" si="19"/>
        <v>166.38</v>
      </c>
    </row>
    <row r="227" spans="1:16">
      <c r="B227" s="108">
        <v>120</v>
      </c>
      <c r="C227" s="109" t="s">
        <v>46</v>
      </c>
      <c r="D227" s="70">
        <f t="shared" si="18"/>
        <v>930.23255813953483</v>
      </c>
      <c r="E227" s="110">
        <v>6.468</v>
      </c>
      <c r="F227" s="111">
        <v>9.5450000000000005E-4</v>
      </c>
      <c r="G227" s="107">
        <f t="shared" si="21"/>
        <v>6.4689544999999997</v>
      </c>
      <c r="H227" s="72">
        <v>129.15</v>
      </c>
      <c r="I227" s="74" t="s">
        <v>12</v>
      </c>
      <c r="J227" s="75">
        <f t="shared" si="20"/>
        <v>129150</v>
      </c>
      <c r="K227" s="72">
        <v>4.96</v>
      </c>
      <c r="L227" s="74" t="s">
        <v>12</v>
      </c>
      <c r="M227" s="75">
        <f t="shared" si="22"/>
        <v>4960</v>
      </c>
      <c r="N227" s="72">
        <v>184.92</v>
      </c>
      <c r="O227" s="74" t="s">
        <v>45</v>
      </c>
      <c r="P227" s="71">
        <f t="shared" si="19"/>
        <v>184.92</v>
      </c>
    </row>
    <row r="228" spans="1:16">
      <c r="A228" s="4">
        <v>228</v>
      </c>
      <c r="B228" s="108">
        <v>129</v>
      </c>
      <c r="C228" s="109" t="s">
        <v>46</v>
      </c>
      <c r="D228" s="70">
        <f t="shared" si="18"/>
        <v>1000</v>
      </c>
      <c r="E228" s="110">
        <v>6.3639999999999999</v>
      </c>
      <c r="F228" s="111">
        <v>8.9300000000000002E-4</v>
      </c>
      <c r="G228" s="107">
        <f t="shared" si="21"/>
        <v>6.3648929999999995</v>
      </c>
      <c r="H228" s="72">
        <v>142.86000000000001</v>
      </c>
      <c r="I228" s="74" t="s">
        <v>12</v>
      </c>
      <c r="J228" s="75">
        <f t="shared" si="20"/>
        <v>142860</v>
      </c>
      <c r="K228" s="72">
        <v>5.33</v>
      </c>
      <c r="L228" s="74" t="s">
        <v>12</v>
      </c>
      <c r="M228" s="75">
        <f t="shared" si="22"/>
        <v>5330</v>
      </c>
      <c r="N228" s="72">
        <v>201.53</v>
      </c>
      <c r="O228" s="74" t="s">
        <v>45</v>
      </c>
      <c r="P228" s="71">
        <f t="shared" si="19"/>
        <v>201.53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srim129Xe_Si</vt:lpstr>
      <vt:lpstr>srim129Xe_Al</vt:lpstr>
      <vt:lpstr>srim129Xe_Au</vt:lpstr>
      <vt:lpstr>srim129Xe_C</vt:lpstr>
      <vt:lpstr>srim129Xe_Air</vt:lpstr>
      <vt:lpstr>srim129Xe_Kapton</vt:lpstr>
      <vt:lpstr>srim129Xe_Mylar</vt:lpstr>
      <vt:lpstr>srim129Xe_EJ212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2017-06-12T23:28:50Z</dcterms:modified>
</cp:coreProperties>
</file>