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Today__\_AyLIB\_SRIMfit-AyLIB\170609-SRIMfit LET_R plot\_SRIMwb\RknSRIMwb\"/>
    </mc:Choice>
  </mc:AlternateContent>
  <bookViews>
    <workbookView xWindow="0" yWindow="0" windowWidth="17400" windowHeight="10725" tabRatio="748"/>
  </bookViews>
  <sheets>
    <sheet name="srim84Kr_Si" sheetId="152" r:id="rId1"/>
    <sheet name="srim84Kr_Al" sheetId="153" r:id="rId2"/>
    <sheet name="srim84Kr_Au" sheetId="154" r:id="rId3"/>
    <sheet name="srim84Kr_C" sheetId="159" r:id="rId4"/>
    <sheet name="srim84Kr_Air" sheetId="160" r:id="rId5"/>
    <sheet name="srim84Kr_Kapton" sheetId="156" r:id="rId6"/>
    <sheet name="srim84Kr_Mylar" sheetId="157" r:id="rId7"/>
    <sheet name="srim84Kr_EJ212" sheetId="158" r:id="rId8"/>
  </sheets>
  <calcPr calcId="152511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160" l="1"/>
  <c r="M228" i="160"/>
  <c r="J228" i="160"/>
  <c r="G228" i="160"/>
  <c r="D228" i="160"/>
  <c r="P227" i="160"/>
  <c r="M227" i="160"/>
  <c r="J227" i="160"/>
  <c r="G227" i="160"/>
  <c r="D227" i="160"/>
  <c r="P226" i="160"/>
  <c r="M226" i="160"/>
  <c r="J226" i="160"/>
  <c r="G226" i="160"/>
  <c r="D226" i="160"/>
  <c r="P225" i="160"/>
  <c r="M225" i="160"/>
  <c r="J225" i="160"/>
  <c r="G225" i="160"/>
  <c r="D225" i="160"/>
  <c r="P224" i="160"/>
  <c r="M224" i="160"/>
  <c r="J224" i="160"/>
  <c r="G224" i="160"/>
  <c r="D224" i="160"/>
  <c r="P223" i="160"/>
  <c r="M223" i="160"/>
  <c r="J223" i="160"/>
  <c r="G223" i="160"/>
  <c r="D223" i="160"/>
  <c r="P222" i="160"/>
  <c r="M222" i="160"/>
  <c r="J222" i="160"/>
  <c r="G222" i="160"/>
  <c r="D222" i="160"/>
  <c r="P221" i="160"/>
  <c r="M221" i="160"/>
  <c r="J221" i="160"/>
  <c r="G221" i="160"/>
  <c r="D221" i="160"/>
  <c r="P220" i="160"/>
  <c r="M220" i="160"/>
  <c r="J220" i="160"/>
  <c r="G220" i="160"/>
  <c r="D220" i="160"/>
  <c r="P219" i="160"/>
  <c r="M219" i="160"/>
  <c r="J219" i="160"/>
  <c r="G219" i="160"/>
  <c r="D219" i="160"/>
  <c r="P218" i="160"/>
  <c r="M218" i="160"/>
  <c r="J218" i="160"/>
  <c r="G218" i="160"/>
  <c r="D218" i="160"/>
  <c r="P217" i="160"/>
  <c r="M217" i="160"/>
  <c r="J217" i="160"/>
  <c r="G217" i="160"/>
  <c r="D217" i="160"/>
  <c r="P216" i="160"/>
  <c r="M216" i="160"/>
  <c r="J216" i="160"/>
  <c r="G216" i="160"/>
  <c r="D216" i="160"/>
  <c r="P215" i="160"/>
  <c r="M215" i="160"/>
  <c r="J215" i="160"/>
  <c r="G215" i="160"/>
  <c r="D215" i="160"/>
  <c r="P214" i="160"/>
  <c r="M214" i="160"/>
  <c r="J214" i="160"/>
  <c r="G214" i="160"/>
  <c r="D214" i="160"/>
  <c r="P213" i="160"/>
  <c r="M213" i="160"/>
  <c r="J213" i="160"/>
  <c r="G213" i="160"/>
  <c r="D213" i="160"/>
  <c r="P212" i="160"/>
  <c r="M212" i="160"/>
  <c r="J212" i="160"/>
  <c r="G212" i="160"/>
  <c r="D212" i="160"/>
  <c r="P211" i="160"/>
  <c r="M211" i="160"/>
  <c r="J211" i="160"/>
  <c r="G211" i="160"/>
  <c r="D211" i="160"/>
  <c r="P210" i="160"/>
  <c r="M210" i="160"/>
  <c r="J210" i="160"/>
  <c r="G210" i="160"/>
  <c r="D210" i="160"/>
  <c r="P209" i="160"/>
  <c r="M209" i="160"/>
  <c r="J209" i="160"/>
  <c r="G209" i="160"/>
  <c r="D209" i="160"/>
  <c r="P208" i="160"/>
  <c r="M208" i="160"/>
  <c r="J208" i="160"/>
  <c r="G208" i="160"/>
  <c r="D208" i="160"/>
  <c r="P207" i="160"/>
  <c r="M207" i="160"/>
  <c r="J207" i="160"/>
  <c r="G207" i="160"/>
  <c r="D207" i="160"/>
  <c r="P206" i="160"/>
  <c r="M206" i="160"/>
  <c r="J206" i="160"/>
  <c r="G206" i="160"/>
  <c r="D206" i="160"/>
  <c r="P205" i="160"/>
  <c r="M205" i="160"/>
  <c r="J205" i="160"/>
  <c r="G205" i="160"/>
  <c r="D205" i="160"/>
  <c r="P204" i="160"/>
  <c r="M204" i="160"/>
  <c r="J204" i="160"/>
  <c r="G204" i="160"/>
  <c r="D204" i="160"/>
  <c r="P203" i="160"/>
  <c r="M203" i="160"/>
  <c r="J203" i="160"/>
  <c r="G203" i="160"/>
  <c r="D203" i="160"/>
  <c r="P202" i="160"/>
  <c r="M202" i="160"/>
  <c r="J202" i="160"/>
  <c r="G202" i="160"/>
  <c r="D202" i="160"/>
  <c r="P201" i="160"/>
  <c r="M201" i="160"/>
  <c r="J201" i="160"/>
  <c r="G201" i="160"/>
  <c r="D201" i="160"/>
  <c r="P200" i="160"/>
  <c r="M200" i="160"/>
  <c r="J200" i="160"/>
  <c r="G200" i="160"/>
  <c r="D200" i="160"/>
  <c r="P199" i="160"/>
  <c r="M199" i="160"/>
  <c r="J199" i="160"/>
  <c r="G199" i="160"/>
  <c r="D199" i="160"/>
  <c r="P198" i="160"/>
  <c r="M198" i="160"/>
  <c r="J198" i="160"/>
  <c r="G198" i="160"/>
  <c r="D198" i="160"/>
  <c r="P197" i="160"/>
  <c r="M197" i="160"/>
  <c r="J197" i="160"/>
  <c r="G197" i="160"/>
  <c r="D197" i="160"/>
  <c r="P196" i="160"/>
  <c r="M196" i="160"/>
  <c r="J196" i="160"/>
  <c r="G196" i="160"/>
  <c r="D196" i="160"/>
  <c r="P195" i="160"/>
  <c r="M195" i="160"/>
  <c r="J195" i="160"/>
  <c r="G195" i="160"/>
  <c r="D195" i="160"/>
  <c r="P194" i="160"/>
  <c r="M194" i="160"/>
  <c r="J194" i="160"/>
  <c r="G194" i="160"/>
  <c r="D194" i="160"/>
  <c r="P193" i="160"/>
  <c r="M193" i="160"/>
  <c r="J193" i="160"/>
  <c r="G193" i="160"/>
  <c r="D193" i="160"/>
  <c r="P192" i="160"/>
  <c r="M192" i="160"/>
  <c r="J192" i="160"/>
  <c r="G192" i="160"/>
  <c r="D192" i="160"/>
  <c r="P191" i="160"/>
  <c r="M191" i="160"/>
  <c r="J191" i="160"/>
  <c r="G191" i="160"/>
  <c r="D191" i="160"/>
  <c r="P190" i="160"/>
  <c r="M190" i="160"/>
  <c r="J190" i="160"/>
  <c r="G190" i="160"/>
  <c r="D190" i="160"/>
  <c r="P189" i="160"/>
  <c r="M189" i="160"/>
  <c r="J189" i="160"/>
  <c r="G189" i="160"/>
  <c r="D189" i="160"/>
  <c r="P188" i="160"/>
  <c r="M188" i="160"/>
  <c r="J188" i="160"/>
  <c r="G188" i="160"/>
  <c r="D188" i="160"/>
  <c r="P187" i="160"/>
  <c r="M187" i="160"/>
  <c r="J187" i="160"/>
  <c r="G187" i="160"/>
  <c r="D187" i="160"/>
  <c r="P186" i="160"/>
  <c r="M186" i="160"/>
  <c r="J186" i="160"/>
  <c r="G186" i="160"/>
  <c r="D186" i="160"/>
  <c r="P185" i="160"/>
  <c r="M185" i="160"/>
  <c r="J185" i="160"/>
  <c r="G185" i="160"/>
  <c r="D185" i="160"/>
  <c r="P184" i="160"/>
  <c r="M184" i="160"/>
  <c r="J184" i="160"/>
  <c r="G184" i="160"/>
  <c r="D184" i="160"/>
  <c r="P183" i="160"/>
  <c r="M183" i="160"/>
  <c r="J183" i="160"/>
  <c r="G183" i="160"/>
  <c r="D183" i="160"/>
  <c r="P182" i="160"/>
  <c r="M182" i="160"/>
  <c r="J182" i="160"/>
  <c r="G182" i="160"/>
  <c r="D182" i="160"/>
  <c r="P181" i="160"/>
  <c r="M181" i="160"/>
  <c r="J181" i="160"/>
  <c r="G181" i="160"/>
  <c r="D181" i="160"/>
  <c r="P180" i="160"/>
  <c r="M180" i="160"/>
  <c r="J180" i="160"/>
  <c r="G180" i="160"/>
  <c r="D180" i="160"/>
  <c r="P179" i="160"/>
  <c r="M179" i="160"/>
  <c r="J179" i="160"/>
  <c r="G179" i="160"/>
  <c r="D179" i="160"/>
  <c r="P178" i="160"/>
  <c r="M178" i="160"/>
  <c r="J178" i="160"/>
  <c r="G178" i="160"/>
  <c r="D178" i="160"/>
  <c r="P177" i="160"/>
  <c r="M177" i="160"/>
  <c r="J177" i="160"/>
  <c r="G177" i="160"/>
  <c r="D177" i="160"/>
  <c r="P176" i="160"/>
  <c r="M176" i="160"/>
  <c r="J176" i="160"/>
  <c r="G176" i="160"/>
  <c r="D176" i="160"/>
  <c r="P175" i="160"/>
  <c r="M175" i="160"/>
  <c r="J175" i="160"/>
  <c r="G175" i="160"/>
  <c r="D175" i="160"/>
  <c r="P174" i="160"/>
  <c r="M174" i="160"/>
  <c r="J174" i="160"/>
  <c r="G174" i="160"/>
  <c r="D174" i="160"/>
  <c r="P173" i="160"/>
  <c r="M173" i="160"/>
  <c r="J173" i="160"/>
  <c r="G173" i="160"/>
  <c r="D173" i="160"/>
  <c r="P172" i="160"/>
  <c r="M172" i="160"/>
  <c r="J172" i="160"/>
  <c r="G172" i="160"/>
  <c r="D172" i="160"/>
  <c r="P171" i="160"/>
  <c r="M171" i="160"/>
  <c r="J171" i="160"/>
  <c r="G171" i="160"/>
  <c r="D171" i="160"/>
  <c r="P170" i="160"/>
  <c r="M170" i="160"/>
  <c r="J170" i="160"/>
  <c r="G170" i="160"/>
  <c r="D170" i="160"/>
  <c r="P169" i="160"/>
  <c r="M169" i="160"/>
  <c r="J169" i="160"/>
  <c r="G169" i="160"/>
  <c r="D169" i="160"/>
  <c r="P168" i="160"/>
  <c r="M168" i="160"/>
  <c r="J168" i="160"/>
  <c r="G168" i="160"/>
  <c r="D168" i="160"/>
  <c r="P167" i="160"/>
  <c r="M167" i="160"/>
  <c r="J167" i="160"/>
  <c r="G167" i="160"/>
  <c r="D167" i="160"/>
  <c r="P166" i="160"/>
  <c r="M166" i="160"/>
  <c r="J166" i="160"/>
  <c r="G166" i="160"/>
  <c r="D166" i="160"/>
  <c r="P165" i="160"/>
  <c r="M165" i="160"/>
  <c r="J165" i="160"/>
  <c r="G165" i="160"/>
  <c r="D165" i="160"/>
  <c r="P164" i="160"/>
  <c r="M164" i="160"/>
  <c r="J164" i="160"/>
  <c r="G164" i="160"/>
  <c r="D164" i="160"/>
  <c r="P163" i="160"/>
  <c r="M163" i="160"/>
  <c r="J163" i="160"/>
  <c r="G163" i="160"/>
  <c r="D163" i="160"/>
  <c r="P162" i="160"/>
  <c r="M162" i="160"/>
  <c r="J162" i="160"/>
  <c r="G162" i="160"/>
  <c r="D162" i="160"/>
  <c r="P161" i="160"/>
  <c r="M161" i="160"/>
  <c r="J161" i="160"/>
  <c r="G161" i="160"/>
  <c r="D161" i="160"/>
  <c r="P160" i="160"/>
  <c r="M160" i="160"/>
  <c r="J160" i="160"/>
  <c r="G160" i="160"/>
  <c r="D160" i="160"/>
  <c r="P159" i="160"/>
  <c r="M159" i="160"/>
  <c r="J159" i="160"/>
  <c r="G159" i="160"/>
  <c r="D159" i="160"/>
  <c r="P158" i="160"/>
  <c r="M158" i="160"/>
  <c r="J158" i="160"/>
  <c r="G158" i="160"/>
  <c r="D158" i="160"/>
  <c r="P157" i="160"/>
  <c r="M157" i="160"/>
  <c r="J157" i="160"/>
  <c r="G157" i="160"/>
  <c r="D157" i="160"/>
  <c r="P156" i="160"/>
  <c r="M156" i="160"/>
  <c r="J156" i="160"/>
  <c r="G156" i="160"/>
  <c r="D156" i="160"/>
  <c r="P155" i="160"/>
  <c r="M155" i="160"/>
  <c r="J155" i="160"/>
  <c r="G155" i="160"/>
  <c r="D155" i="160"/>
  <c r="P154" i="160"/>
  <c r="M154" i="160"/>
  <c r="J154" i="160"/>
  <c r="G154" i="160"/>
  <c r="D154" i="160"/>
  <c r="P153" i="160"/>
  <c r="M153" i="160"/>
  <c r="J153" i="160"/>
  <c r="G153" i="160"/>
  <c r="D153" i="160"/>
  <c r="P152" i="160"/>
  <c r="M152" i="160"/>
  <c r="J152" i="160"/>
  <c r="G152" i="160"/>
  <c r="D152" i="160"/>
  <c r="P151" i="160"/>
  <c r="M151" i="160"/>
  <c r="J151" i="160"/>
  <c r="G151" i="160"/>
  <c r="D151" i="160"/>
  <c r="P150" i="160"/>
  <c r="M150" i="160"/>
  <c r="J150" i="160"/>
  <c r="G150" i="160"/>
  <c r="D150" i="160"/>
  <c r="P149" i="160"/>
  <c r="M149" i="160"/>
  <c r="J149" i="160"/>
  <c r="G149" i="160"/>
  <c r="D149" i="160"/>
  <c r="P148" i="160"/>
  <c r="M148" i="160"/>
  <c r="J148" i="160"/>
  <c r="G148" i="160"/>
  <c r="D148" i="160"/>
  <c r="P147" i="160"/>
  <c r="M147" i="160"/>
  <c r="J147" i="160"/>
  <c r="G147" i="160"/>
  <c r="D147" i="160"/>
  <c r="P146" i="160"/>
  <c r="M146" i="160"/>
  <c r="J146" i="160"/>
  <c r="G146" i="160"/>
  <c r="D146" i="160"/>
  <c r="P145" i="160"/>
  <c r="M145" i="160"/>
  <c r="J145" i="160"/>
  <c r="G145" i="160"/>
  <c r="D145" i="160"/>
  <c r="P144" i="160"/>
  <c r="M144" i="160"/>
  <c r="J144" i="160"/>
  <c r="G144" i="160"/>
  <c r="D144" i="160"/>
  <c r="P143" i="160"/>
  <c r="M143" i="160"/>
  <c r="J143" i="160"/>
  <c r="G143" i="160"/>
  <c r="D143" i="160"/>
  <c r="P142" i="160"/>
  <c r="M142" i="160"/>
  <c r="J142" i="160"/>
  <c r="G142" i="160"/>
  <c r="D142" i="160"/>
  <c r="P141" i="160"/>
  <c r="M141" i="160"/>
  <c r="J141" i="160"/>
  <c r="G141" i="160"/>
  <c r="D141" i="160"/>
  <c r="P140" i="160"/>
  <c r="M140" i="160"/>
  <c r="J140" i="160"/>
  <c r="G140" i="160"/>
  <c r="D140" i="160"/>
  <c r="P139" i="160"/>
  <c r="M139" i="160"/>
  <c r="J139" i="160"/>
  <c r="G139" i="160"/>
  <c r="D139" i="160"/>
  <c r="P138" i="160"/>
  <c r="M138" i="160"/>
  <c r="J138" i="160"/>
  <c r="G138" i="160"/>
  <c r="D138" i="160"/>
  <c r="P137" i="160"/>
  <c r="M137" i="160"/>
  <c r="J137" i="160"/>
  <c r="G137" i="160"/>
  <c r="D137" i="160"/>
  <c r="P136" i="160"/>
  <c r="M136" i="160"/>
  <c r="J136" i="160"/>
  <c r="G136" i="160"/>
  <c r="D136" i="160"/>
  <c r="P135" i="160"/>
  <c r="M135" i="160"/>
  <c r="J135" i="160"/>
  <c r="G135" i="160"/>
  <c r="D135" i="160"/>
  <c r="P134" i="160"/>
  <c r="M134" i="160"/>
  <c r="J134" i="160"/>
  <c r="G134" i="160"/>
  <c r="D134" i="160"/>
  <c r="P133" i="160"/>
  <c r="M133" i="160"/>
  <c r="J133" i="160"/>
  <c r="G133" i="160"/>
  <c r="D133" i="160"/>
  <c r="P132" i="160"/>
  <c r="M132" i="160"/>
  <c r="J132" i="160"/>
  <c r="G132" i="160"/>
  <c r="D132" i="160"/>
  <c r="P131" i="160"/>
  <c r="M131" i="160"/>
  <c r="J131" i="160"/>
  <c r="G131" i="160"/>
  <c r="D131" i="160"/>
  <c r="P130" i="160"/>
  <c r="M130" i="160"/>
  <c r="J130" i="160"/>
  <c r="G130" i="160"/>
  <c r="D130" i="160"/>
  <c r="P129" i="160"/>
  <c r="M129" i="160"/>
  <c r="J129" i="160"/>
  <c r="G129" i="160"/>
  <c r="D129" i="160"/>
  <c r="P128" i="160"/>
  <c r="M128" i="160"/>
  <c r="J128" i="160"/>
  <c r="G128" i="160"/>
  <c r="D128" i="160"/>
  <c r="P127" i="160"/>
  <c r="M127" i="160"/>
  <c r="J127" i="160"/>
  <c r="G127" i="160"/>
  <c r="D127" i="160"/>
  <c r="P126" i="160"/>
  <c r="M126" i="160"/>
  <c r="J126" i="160"/>
  <c r="G126" i="160"/>
  <c r="D126" i="160"/>
  <c r="P125" i="160"/>
  <c r="M125" i="160"/>
  <c r="J125" i="160"/>
  <c r="G125" i="160"/>
  <c r="D125" i="160"/>
  <c r="P124" i="160"/>
  <c r="M124" i="160"/>
  <c r="J124" i="160"/>
  <c r="G124" i="160"/>
  <c r="D124" i="160"/>
  <c r="P123" i="160"/>
  <c r="M123" i="160"/>
  <c r="J123" i="160"/>
  <c r="G123" i="160"/>
  <c r="D123" i="160"/>
  <c r="P122" i="160"/>
  <c r="M122" i="160"/>
  <c r="J122" i="160"/>
  <c r="G122" i="160"/>
  <c r="D122" i="160"/>
  <c r="P121" i="160"/>
  <c r="M121" i="160"/>
  <c r="J121" i="160"/>
  <c r="G121" i="160"/>
  <c r="D121" i="160"/>
  <c r="P120" i="160"/>
  <c r="M120" i="160"/>
  <c r="J120" i="160"/>
  <c r="G120" i="160"/>
  <c r="D120" i="160"/>
  <c r="P119" i="160"/>
  <c r="M119" i="160"/>
  <c r="J119" i="160"/>
  <c r="G119" i="160"/>
  <c r="D119" i="160"/>
  <c r="P118" i="160"/>
  <c r="M118" i="160"/>
  <c r="J118" i="160"/>
  <c r="G118" i="160"/>
  <c r="D118" i="160"/>
  <c r="P117" i="160"/>
  <c r="M117" i="160"/>
  <c r="J117" i="160"/>
  <c r="G117" i="160"/>
  <c r="D117" i="160"/>
  <c r="P116" i="160"/>
  <c r="M116" i="160"/>
  <c r="J116" i="160"/>
  <c r="G116" i="160"/>
  <c r="D116" i="160"/>
  <c r="P115" i="160"/>
  <c r="M115" i="160"/>
  <c r="J115" i="160"/>
  <c r="G115" i="160"/>
  <c r="D115" i="160"/>
  <c r="P114" i="160"/>
  <c r="M114" i="160"/>
  <c r="J114" i="160"/>
  <c r="G114" i="160"/>
  <c r="D114" i="160"/>
  <c r="P113" i="160"/>
  <c r="M113" i="160"/>
  <c r="J113" i="160"/>
  <c r="G113" i="160"/>
  <c r="D113" i="160"/>
  <c r="P112" i="160"/>
  <c r="M112" i="160"/>
  <c r="J112" i="160"/>
  <c r="G112" i="160"/>
  <c r="D112" i="160"/>
  <c r="P111" i="160"/>
  <c r="M111" i="160"/>
  <c r="J111" i="160"/>
  <c r="G111" i="160"/>
  <c r="D111" i="160"/>
  <c r="P110" i="160"/>
  <c r="M110" i="160"/>
  <c r="J110" i="160"/>
  <c r="G110" i="160"/>
  <c r="D110" i="160"/>
  <c r="P109" i="160"/>
  <c r="M109" i="160"/>
  <c r="J109" i="160"/>
  <c r="G109" i="160"/>
  <c r="D109" i="160"/>
  <c r="P108" i="160"/>
  <c r="M108" i="160"/>
  <c r="J108" i="160"/>
  <c r="G108" i="160"/>
  <c r="D108" i="160"/>
  <c r="P107" i="160"/>
  <c r="M107" i="160"/>
  <c r="J107" i="160"/>
  <c r="G107" i="160"/>
  <c r="D107" i="160"/>
  <c r="P106" i="160"/>
  <c r="M106" i="160"/>
  <c r="J106" i="160"/>
  <c r="G106" i="160"/>
  <c r="D106" i="160"/>
  <c r="P105" i="160"/>
  <c r="M105" i="160"/>
  <c r="J105" i="160"/>
  <c r="G105" i="160"/>
  <c r="D105" i="160"/>
  <c r="P104" i="160"/>
  <c r="M104" i="160"/>
  <c r="J104" i="160"/>
  <c r="G104" i="160"/>
  <c r="D104" i="160"/>
  <c r="P103" i="160"/>
  <c r="M103" i="160"/>
  <c r="J103" i="160"/>
  <c r="G103" i="160"/>
  <c r="D103" i="160"/>
  <c r="P102" i="160"/>
  <c r="M102" i="160"/>
  <c r="J102" i="160"/>
  <c r="G102" i="160"/>
  <c r="D102" i="160"/>
  <c r="P101" i="160"/>
  <c r="M101" i="160"/>
  <c r="J101" i="160"/>
  <c r="G101" i="160"/>
  <c r="D101" i="160"/>
  <c r="P100" i="160"/>
  <c r="M100" i="160"/>
  <c r="J100" i="160"/>
  <c r="G100" i="160"/>
  <c r="D100" i="160"/>
  <c r="P99" i="160"/>
  <c r="M99" i="160"/>
  <c r="J99" i="160"/>
  <c r="G99" i="160"/>
  <c r="D99" i="160"/>
  <c r="P98" i="160"/>
  <c r="M98" i="160"/>
  <c r="J98" i="160"/>
  <c r="G98" i="160"/>
  <c r="D98" i="160"/>
  <c r="P97" i="160"/>
  <c r="M97" i="160"/>
  <c r="J97" i="160"/>
  <c r="G97" i="160"/>
  <c r="D97" i="160"/>
  <c r="P96" i="160"/>
  <c r="M96" i="160"/>
  <c r="J96" i="160"/>
  <c r="G96" i="160"/>
  <c r="D96" i="160"/>
  <c r="P95" i="160"/>
  <c r="M95" i="160"/>
  <c r="J95" i="160"/>
  <c r="G95" i="160"/>
  <c r="D95" i="160"/>
  <c r="P94" i="160"/>
  <c r="M94" i="160"/>
  <c r="J94" i="160"/>
  <c r="G94" i="160"/>
  <c r="D94" i="160"/>
  <c r="P93" i="160"/>
  <c r="M93" i="160"/>
  <c r="J93" i="160"/>
  <c r="G93" i="160"/>
  <c r="D93" i="160"/>
  <c r="P92" i="160"/>
  <c r="M92" i="160"/>
  <c r="J92" i="160"/>
  <c r="G92" i="160"/>
  <c r="D92" i="160"/>
  <c r="P91" i="160"/>
  <c r="M91" i="160"/>
  <c r="J91" i="160"/>
  <c r="G91" i="160"/>
  <c r="D91" i="160"/>
  <c r="P90" i="160"/>
  <c r="M90" i="160"/>
  <c r="J90" i="160"/>
  <c r="G90" i="160"/>
  <c r="D90" i="160"/>
  <c r="P89" i="160"/>
  <c r="M89" i="160"/>
  <c r="J89" i="160"/>
  <c r="G89" i="160"/>
  <c r="D89" i="160"/>
  <c r="P88" i="160"/>
  <c r="M88" i="160"/>
  <c r="J88" i="160"/>
  <c r="G88" i="160"/>
  <c r="D88" i="160"/>
  <c r="P87" i="160"/>
  <c r="M87" i="160"/>
  <c r="J87" i="160"/>
  <c r="G87" i="160"/>
  <c r="D87" i="160"/>
  <c r="P86" i="160"/>
  <c r="M86" i="160"/>
  <c r="J86" i="160"/>
  <c r="G86" i="160"/>
  <c r="D86" i="160"/>
  <c r="P85" i="160"/>
  <c r="M85" i="160"/>
  <c r="J85" i="160"/>
  <c r="G85" i="160"/>
  <c r="D85" i="160"/>
  <c r="P84" i="160"/>
  <c r="M84" i="160"/>
  <c r="J84" i="160"/>
  <c r="G84" i="160"/>
  <c r="D84" i="160"/>
  <c r="P83" i="160"/>
  <c r="M83" i="160"/>
  <c r="J83" i="160"/>
  <c r="G83" i="160"/>
  <c r="D83" i="160"/>
  <c r="P82" i="160"/>
  <c r="M82" i="160"/>
  <c r="J82" i="160"/>
  <c r="G82" i="160"/>
  <c r="D82" i="160"/>
  <c r="P81" i="160"/>
  <c r="M81" i="160"/>
  <c r="J81" i="160"/>
  <c r="G81" i="160"/>
  <c r="D81" i="160"/>
  <c r="P80" i="160"/>
  <c r="M80" i="160"/>
  <c r="J80" i="160"/>
  <c r="G80" i="160"/>
  <c r="D80" i="160"/>
  <c r="P79" i="160"/>
  <c r="M79" i="160"/>
  <c r="J79" i="160"/>
  <c r="G79" i="160"/>
  <c r="D79" i="160"/>
  <c r="P78" i="160"/>
  <c r="M78" i="160"/>
  <c r="J78" i="160"/>
  <c r="G78" i="160"/>
  <c r="D78" i="160"/>
  <c r="P77" i="160"/>
  <c r="M77" i="160"/>
  <c r="J77" i="160"/>
  <c r="G77" i="160"/>
  <c r="D77" i="160"/>
  <c r="P76" i="160"/>
  <c r="M76" i="160"/>
  <c r="J76" i="160"/>
  <c r="G76" i="160"/>
  <c r="D76" i="160"/>
  <c r="P75" i="160"/>
  <c r="M75" i="160"/>
  <c r="J75" i="160"/>
  <c r="G75" i="160"/>
  <c r="D75" i="160"/>
  <c r="P74" i="160"/>
  <c r="M74" i="160"/>
  <c r="J74" i="160"/>
  <c r="G74" i="160"/>
  <c r="D74" i="160"/>
  <c r="P73" i="160"/>
  <c r="M73" i="160"/>
  <c r="J73" i="160"/>
  <c r="G73" i="160"/>
  <c r="D73" i="160"/>
  <c r="P72" i="160"/>
  <c r="M72" i="160"/>
  <c r="J72" i="160"/>
  <c r="G72" i="160"/>
  <c r="D72" i="160"/>
  <c r="P71" i="160"/>
  <c r="M71" i="160"/>
  <c r="J71" i="160"/>
  <c r="G71" i="160"/>
  <c r="D71" i="160"/>
  <c r="P70" i="160"/>
  <c r="M70" i="160"/>
  <c r="J70" i="160"/>
  <c r="G70" i="160"/>
  <c r="D70" i="160"/>
  <c r="P69" i="160"/>
  <c r="M69" i="160"/>
  <c r="J69" i="160"/>
  <c r="G69" i="160"/>
  <c r="D69" i="160"/>
  <c r="P68" i="160"/>
  <c r="M68" i="160"/>
  <c r="J68" i="160"/>
  <c r="G68" i="160"/>
  <c r="D68" i="160"/>
  <c r="P67" i="160"/>
  <c r="M67" i="160"/>
  <c r="J67" i="160"/>
  <c r="G67" i="160"/>
  <c r="D67" i="160"/>
  <c r="P66" i="160"/>
  <c r="M66" i="160"/>
  <c r="J66" i="160"/>
  <c r="G66" i="160"/>
  <c r="D66" i="160"/>
  <c r="P65" i="160"/>
  <c r="M65" i="160"/>
  <c r="J65" i="160"/>
  <c r="G65" i="160"/>
  <c r="D65" i="160"/>
  <c r="P64" i="160"/>
  <c r="M64" i="160"/>
  <c r="J64" i="160"/>
  <c r="G64" i="160"/>
  <c r="D64" i="160"/>
  <c r="P63" i="160"/>
  <c r="M63" i="160"/>
  <c r="J63" i="160"/>
  <c r="G63" i="160"/>
  <c r="D63" i="160"/>
  <c r="P62" i="160"/>
  <c r="M62" i="160"/>
  <c r="J62" i="160"/>
  <c r="G62" i="160"/>
  <c r="D62" i="160"/>
  <c r="P61" i="160"/>
  <c r="M61" i="160"/>
  <c r="J61" i="160"/>
  <c r="G61" i="160"/>
  <c r="D61" i="160"/>
  <c r="P60" i="160"/>
  <c r="M60" i="160"/>
  <c r="J60" i="160"/>
  <c r="G60" i="160"/>
  <c r="D60" i="160"/>
  <c r="P59" i="160"/>
  <c r="M59" i="160"/>
  <c r="J59" i="160"/>
  <c r="G59" i="160"/>
  <c r="D59" i="160"/>
  <c r="P58" i="160"/>
  <c r="M58" i="160"/>
  <c r="J58" i="160"/>
  <c r="G58" i="160"/>
  <c r="D58" i="160"/>
  <c r="P57" i="160"/>
  <c r="M57" i="160"/>
  <c r="J57" i="160"/>
  <c r="G57" i="160"/>
  <c r="D57" i="160"/>
  <c r="P56" i="160"/>
  <c r="M56" i="160"/>
  <c r="J56" i="160"/>
  <c r="G56" i="160"/>
  <c r="D56" i="160"/>
  <c r="P55" i="160"/>
  <c r="M55" i="160"/>
  <c r="J55" i="160"/>
  <c r="G55" i="160"/>
  <c r="D55" i="160"/>
  <c r="P54" i="160"/>
  <c r="M54" i="160"/>
  <c r="J54" i="160"/>
  <c r="G54" i="160"/>
  <c r="D54" i="160"/>
  <c r="P53" i="160"/>
  <c r="M53" i="160"/>
  <c r="J53" i="160"/>
  <c r="G53" i="160"/>
  <c r="D53" i="160"/>
  <c r="P52" i="160"/>
  <c r="M52" i="160"/>
  <c r="J52" i="160"/>
  <c r="G52" i="160"/>
  <c r="D52" i="160"/>
  <c r="P51" i="160"/>
  <c r="M51" i="160"/>
  <c r="J51" i="160"/>
  <c r="G51" i="160"/>
  <c r="D51" i="160"/>
  <c r="P50" i="160"/>
  <c r="M50" i="160"/>
  <c r="J50" i="160"/>
  <c r="G50" i="160"/>
  <c r="D50" i="160"/>
  <c r="P49" i="160"/>
  <c r="M49" i="160"/>
  <c r="J49" i="160"/>
  <c r="G49" i="160"/>
  <c r="D49" i="160"/>
  <c r="P48" i="160"/>
  <c r="M48" i="160"/>
  <c r="J48" i="160"/>
  <c r="G48" i="160"/>
  <c r="D48" i="160"/>
  <c r="P47" i="160"/>
  <c r="M47" i="160"/>
  <c r="J47" i="160"/>
  <c r="G47" i="160"/>
  <c r="D47" i="160"/>
  <c r="P46" i="160"/>
  <c r="M46" i="160"/>
  <c r="J46" i="160"/>
  <c r="G46" i="160"/>
  <c r="D46" i="160"/>
  <c r="P45" i="160"/>
  <c r="M45" i="160"/>
  <c r="J45" i="160"/>
  <c r="G45" i="160"/>
  <c r="D45" i="160"/>
  <c r="P44" i="160"/>
  <c r="M44" i="160"/>
  <c r="J44" i="160"/>
  <c r="G44" i="160"/>
  <c r="D44" i="160"/>
  <c r="P43" i="160"/>
  <c r="M43" i="160"/>
  <c r="J43" i="160"/>
  <c r="G43" i="160"/>
  <c r="D43" i="160"/>
  <c r="P42" i="160"/>
  <c r="M42" i="160"/>
  <c r="J42" i="160"/>
  <c r="G42" i="160"/>
  <c r="D42" i="160"/>
  <c r="P41" i="160"/>
  <c r="M41" i="160"/>
  <c r="J41" i="160"/>
  <c r="G41" i="160"/>
  <c r="D41" i="160"/>
  <c r="P40" i="160"/>
  <c r="M40" i="160"/>
  <c r="J40" i="160"/>
  <c r="G40" i="160"/>
  <c r="D40" i="160"/>
  <c r="P39" i="160"/>
  <c r="M39" i="160"/>
  <c r="J39" i="160"/>
  <c r="G39" i="160"/>
  <c r="D39" i="160"/>
  <c r="P38" i="160"/>
  <c r="M38" i="160"/>
  <c r="J38" i="160"/>
  <c r="G38" i="160"/>
  <c r="D38" i="160"/>
  <c r="P37" i="160"/>
  <c r="M37" i="160"/>
  <c r="J37" i="160"/>
  <c r="G37" i="160"/>
  <c r="D37" i="160"/>
  <c r="P36" i="160"/>
  <c r="M36" i="160"/>
  <c r="J36" i="160"/>
  <c r="G36" i="160"/>
  <c r="D36" i="160"/>
  <c r="P35" i="160"/>
  <c r="M35" i="160"/>
  <c r="J35" i="160"/>
  <c r="G35" i="160"/>
  <c r="D35" i="160"/>
  <c r="P34" i="160"/>
  <c r="M34" i="160"/>
  <c r="J34" i="160"/>
  <c r="G34" i="160"/>
  <c r="D34" i="160"/>
  <c r="P33" i="160"/>
  <c r="M33" i="160"/>
  <c r="J33" i="160"/>
  <c r="G33" i="160"/>
  <c r="D33" i="160"/>
  <c r="P32" i="160"/>
  <c r="M32" i="160"/>
  <c r="J32" i="160"/>
  <c r="G32" i="160"/>
  <c r="D32" i="160"/>
  <c r="P31" i="160"/>
  <c r="M31" i="160"/>
  <c r="J31" i="160"/>
  <c r="G31" i="160"/>
  <c r="D31" i="160"/>
  <c r="P30" i="160"/>
  <c r="M30" i="160"/>
  <c r="J30" i="160"/>
  <c r="G30" i="160"/>
  <c r="D30" i="160"/>
  <c r="P29" i="160"/>
  <c r="M29" i="160"/>
  <c r="J29" i="160"/>
  <c r="G29" i="160"/>
  <c r="D29" i="160"/>
  <c r="P28" i="160"/>
  <c r="M28" i="160"/>
  <c r="J28" i="160"/>
  <c r="G28" i="160"/>
  <c r="D28" i="160"/>
  <c r="P27" i="160"/>
  <c r="M27" i="160"/>
  <c r="J27" i="160"/>
  <c r="G27" i="160"/>
  <c r="D27" i="160"/>
  <c r="P26" i="160"/>
  <c r="M26" i="160"/>
  <c r="J26" i="160"/>
  <c r="G26" i="160"/>
  <c r="D26" i="160"/>
  <c r="P25" i="160"/>
  <c r="M25" i="160"/>
  <c r="J25" i="160"/>
  <c r="G25" i="160"/>
  <c r="D25" i="160"/>
  <c r="P24" i="160"/>
  <c r="M24" i="160"/>
  <c r="J24" i="160"/>
  <c r="G24" i="160"/>
  <c r="D24" i="160"/>
  <c r="P23" i="160"/>
  <c r="M23" i="160"/>
  <c r="J23" i="160"/>
  <c r="G23" i="160"/>
  <c r="D23" i="160"/>
  <c r="P22" i="160"/>
  <c r="M22" i="160"/>
  <c r="J22" i="160"/>
  <c r="G22" i="160"/>
  <c r="D22" i="160"/>
  <c r="P21" i="160"/>
  <c r="M21" i="160"/>
  <c r="J21" i="160"/>
  <c r="G21" i="160"/>
  <c r="D21" i="160"/>
  <c r="P20" i="160"/>
  <c r="M20" i="160"/>
  <c r="J20" i="160"/>
  <c r="G20" i="160"/>
  <c r="D20" i="160"/>
  <c r="AC31" i="160"/>
  <c r="I14" i="160"/>
  <c r="H14" i="160"/>
  <c r="D13" i="160"/>
  <c r="D12" i="160"/>
  <c r="T8" i="160"/>
  <c r="W7" i="160"/>
  <c r="W6" i="160"/>
  <c r="W5" i="160"/>
  <c r="P5" i="160"/>
  <c r="W4" i="160"/>
  <c r="X9" i="160" s="1"/>
  <c r="Z6" i="160" l="1"/>
  <c r="Z4" i="160"/>
  <c r="Z5" i="160"/>
  <c r="Z7" i="160"/>
  <c r="Y7" i="160"/>
  <c r="W8" i="160"/>
  <c r="M217" i="159"/>
  <c r="J195" i="159"/>
  <c r="P185" i="159"/>
  <c r="P184" i="159"/>
  <c r="P183" i="159"/>
  <c r="P182" i="159"/>
  <c r="P181" i="159"/>
  <c r="P180" i="159"/>
  <c r="P179" i="159"/>
  <c r="P178" i="159"/>
  <c r="P177" i="159"/>
  <c r="P176" i="159"/>
  <c r="P175" i="159"/>
  <c r="P174" i="159"/>
  <c r="P173" i="159"/>
  <c r="M166" i="159"/>
  <c r="M165" i="159"/>
  <c r="M164" i="159"/>
  <c r="M163" i="159"/>
  <c r="J108" i="159"/>
  <c r="J107" i="159"/>
  <c r="J106" i="159"/>
  <c r="P228" i="159"/>
  <c r="M228" i="159"/>
  <c r="J228" i="159"/>
  <c r="G228" i="159"/>
  <c r="D228" i="159"/>
  <c r="P227" i="159"/>
  <c r="M227" i="159"/>
  <c r="J227" i="159"/>
  <c r="G227" i="159"/>
  <c r="D227" i="159"/>
  <c r="P226" i="159"/>
  <c r="M226" i="159"/>
  <c r="J226" i="159"/>
  <c r="G226" i="159"/>
  <c r="D226" i="159"/>
  <c r="P225" i="159"/>
  <c r="M225" i="159"/>
  <c r="J225" i="159"/>
  <c r="G225" i="159"/>
  <c r="D225" i="159"/>
  <c r="P224" i="159"/>
  <c r="M224" i="159"/>
  <c r="J224" i="159"/>
  <c r="G224" i="159"/>
  <c r="D224" i="159"/>
  <c r="P223" i="159"/>
  <c r="M223" i="159"/>
  <c r="J223" i="159"/>
  <c r="G223" i="159"/>
  <c r="D223" i="159"/>
  <c r="P222" i="159"/>
  <c r="M222" i="159"/>
  <c r="J222" i="159"/>
  <c r="G222" i="159"/>
  <c r="D222" i="159"/>
  <c r="P221" i="159"/>
  <c r="M221" i="159"/>
  <c r="J221" i="159"/>
  <c r="G221" i="159"/>
  <c r="D221" i="159"/>
  <c r="P220" i="159"/>
  <c r="M220" i="159"/>
  <c r="J220" i="159"/>
  <c r="G220" i="159"/>
  <c r="D220" i="159"/>
  <c r="P219" i="159"/>
  <c r="M219" i="159"/>
  <c r="J219" i="159"/>
  <c r="G219" i="159"/>
  <c r="D219" i="159"/>
  <c r="P218" i="159"/>
  <c r="M218" i="159"/>
  <c r="J218" i="159"/>
  <c r="G218" i="159"/>
  <c r="D218" i="159"/>
  <c r="P217" i="159"/>
  <c r="J217" i="159"/>
  <c r="G217" i="159"/>
  <c r="D217" i="159"/>
  <c r="P216" i="159"/>
  <c r="M216" i="159"/>
  <c r="J216" i="159"/>
  <c r="G216" i="159"/>
  <c r="D216" i="159"/>
  <c r="P215" i="159"/>
  <c r="M215" i="159"/>
  <c r="J215" i="159"/>
  <c r="G215" i="159"/>
  <c r="D215" i="159"/>
  <c r="P214" i="159"/>
  <c r="M214" i="159"/>
  <c r="J214" i="159"/>
  <c r="G214" i="159"/>
  <c r="D214" i="159"/>
  <c r="P213" i="159"/>
  <c r="M213" i="159"/>
  <c r="J213" i="159"/>
  <c r="G213" i="159"/>
  <c r="D213" i="159"/>
  <c r="P212" i="159"/>
  <c r="M212" i="159"/>
  <c r="J212" i="159"/>
  <c r="G212" i="159"/>
  <c r="D212" i="159"/>
  <c r="P211" i="159"/>
  <c r="M211" i="159"/>
  <c r="J211" i="159"/>
  <c r="G211" i="159"/>
  <c r="D211" i="159"/>
  <c r="P210" i="159"/>
  <c r="M210" i="159"/>
  <c r="J210" i="159"/>
  <c r="G210" i="159"/>
  <c r="D210" i="159"/>
  <c r="P209" i="159"/>
  <c r="M209" i="159"/>
  <c r="J209" i="159"/>
  <c r="G209" i="159"/>
  <c r="D209" i="159"/>
  <c r="P208" i="159"/>
  <c r="M208" i="159"/>
  <c r="J208" i="159"/>
  <c r="G208" i="159"/>
  <c r="D208" i="159"/>
  <c r="P207" i="159"/>
  <c r="M207" i="159"/>
  <c r="J207" i="159"/>
  <c r="G207" i="159"/>
  <c r="D207" i="159"/>
  <c r="P206" i="159"/>
  <c r="M206" i="159"/>
  <c r="J206" i="159"/>
  <c r="G206" i="159"/>
  <c r="D206" i="159"/>
  <c r="P205" i="159"/>
  <c r="M205" i="159"/>
  <c r="J205" i="159"/>
  <c r="G205" i="159"/>
  <c r="D205" i="159"/>
  <c r="P204" i="159"/>
  <c r="M204" i="159"/>
  <c r="J204" i="159"/>
  <c r="G204" i="159"/>
  <c r="D204" i="159"/>
  <c r="P203" i="159"/>
  <c r="M203" i="159"/>
  <c r="J203" i="159"/>
  <c r="G203" i="159"/>
  <c r="D203" i="159"/>
  <c r="P202" i="159"/>
  <c r="M202" i="159"/>
  <c r="J202" i="159"/>
  <c r="G202" i="159"/>
  <c r="D202" i="159"/>
  <c r="P201" i="159"/>
  <c r="M201" i="159"/>
  <c r="J201" i="159"/>
  <c r="G201" i="159"/>
  <c r="D201" i="159"/>
  <c r="P200" i="159"/>
  <c r="M200" i="159"/>
  <c r="J200" i="159"/>
  <c r="G200" i="159"/>
  <c r="D200" i="159"/>
  <c r="P199" i="159"/>
  <c r="M199" i="159"/>
  <c r="J199" i="159"/>
  <c r="G199" i="159"/>
  <c r="D199" i="159"/>
  <c r="P198" i="159"/>
  <c r="M198" i="159"/>
  <c r="J198" i="159"/>
  <c r="G198" i="159"/>
  <c r="D198" i="159"/>
  <c r="P197" i="159"/>
  <c r="M197" i="159"/>
  <c r="J197" i="159"/>
  <c r="G197" i="159"/>
  <c r="D197" i="159"/>
  <c r="P196" i="159"/>
  <c r="M196" i="159"/>
  <c r="J196" i="159"/>
  <c r="G196" i="159"/>
  <c r="D196" i="159"/>
  <c r="P195" i="159"/>
  <c r="M195" i="159"/>
  <c r="G195" i="159"/>
  <c r="D195" i="159"/>
  <c r="P194" i="159"/>
  <c r="M194" i="159"/>
  <c r="J194" i="159"/>
  <c r="G194" i="159"/>
  <c r="D194" i="159"/>
  <c r="P193" i="159"/>
  <c r="M193" i="159"/>
  <c r="J193" i="159"/>
  <c r="G193" i="159"/>
  <c r="D193" i="159"/>
  <c r="P192" i="159"/>
  <c r="M192" i="159"/>
  <c r="J192" i="159"/>
  <c r="G192" i="159"/>
  <c r="D192" i="159"/>
  <c r="P191" i="159"/>
  <c r="M191" i="159"/>
  <c r="J191" i="159"/>
  <c r="G191" i="159"/>
  <c r="D191" i="159"/>
  <c r="P190" i="159"/>
  <c r="M190" i="159"/>
  <c r="J190" i="159"/>
  <c r="G190" i="159"/>
  <c r="D190" i="159"/>
  <c r="P189" i="159"/>
  <c r="M189" i="159"/>
  <c r="J189" i="159"/>
  <c r="G189" i="159"/>
  <c r="D189" i="159"/>
  <c r="P188" i="159"/>
  <c r="M188" i="159"/>
  <c r="J188" i="159"/>
  <c r="G188" i="159"/>
  <c r="D188" i="159"/>
  <c r="P187" i="159"/>
  <c r="M187" i="159"/>
  <c r="J187" i="159"/>
  <c r="G187" i="159"/>
  <c r="D187" i="159"/>
  <c r="P186" i="159"/>
  <c r="M186" i="159"/>
  <c r="J186" i="159"/>
  <c r="G186" i="159"/>
  <c r="D186" i="159"/>
  <c r="M185" i="159"/>
  <c r="J185" i="159"/>
  <c r="G185" i="159"/>
  <c r="D185" i="159"/>
  <c r="M184" i="159"/>
  <c r="J184" i="159"/>
  <c r="G184" i="159"/>
  <c r="D184" i="159"/>
  <c r="M183" i="159"/>
  <c r="J183" i="159"/>
  <c r="G183" i="159"/>
  <c r="D183" i="159"/>
  <c r="M182" i="159"/>
  <c r="J182" i="159"/>
  <c r="G182" i="159"/>
  <c r="D182" i="159"/>
  <c r="M181" i="159"/>
  <c r="J181" i="159"/>
  <c r="G181" i="159"/>
  <c r="D181" i="159"/>
  <c r="M180" i="159"/>
  <c r="J180" i="159"/>
  <c r="G180" i="159"/>
  <c r="D180" i="159"/>
  <c r="M179" i="159"/>
  <c r="J179" i="159"/>
  <c r="G179" i="159"/>
  <c r="D179" i="159"/>
  <c r="M178" i="159"/>
  <c r="J178" i="159"/>
  <c r="G178" i="159"/>
  <c r="D178" i="159"/>
  <c r="M177" i="159"/>
  <c r="J177" i="159"/>
  <c r="G177" i="159"/>
  <c r="D177" i="159"/>
  <c r="M176" i="159"/>
  <c r="J176" i="159"/>
  <c r="G176" i="159"/>
  <c r="D176" i="159"/>
  <c r="M175" i="159"/>
  <c r="J175" i="159"/>
  <c r="G175" i="159"/>
  <c r="D175" i="159"/>
  <c r="M174" i="159"/>
  <c r="J174" i="159"/>
  <c r="G174" i="159"/>
  <c r="D174" i="159"/>
  <c r="M173" i="159"/>
  <c r="J173" i="159"/>
  <c r="G173" i="159"/>
  <c r="D173" i="159"/>
  <c r="P172" i="159"/>
  <c r="M172" i="159"/>
  <c r="J172" i="159"/>
  <c r="G172" i="159"/>
  <c r="D172" i="159"/>
  <c r="P171" i="159"/>
  <c r="M171" i="159"/>
  <c r="J171" i="159"/>
  <c r="G171" i="159"/>
  <c r="D171" i="159"/>
  <c r="P170" i="159"/>
  <c r="M170" i="159"/>
  <c r="J170" i="159"/>
  <c r="G170" i="159"/>
  <c r="D170" i="159"/>
  <c r="P169" i="159"/>
  <c r="M169" i="159"/>
  <c r="J169" i="159"/>
  <c r="G169" i="159"/>
  <c r="D169" i="159"/>
  <c r="P168" i="159"/>
  <c r="M168" i="159"/>
  <c r="J168" i="159"/>
  <c r="G168" i="159"/>
  <c r="D168" i="159"/>
  <c r="P167" i="159"/>
  <c r="M167" i="159"/>
  <c r="J167" i="159"/>
  <c r="G167" i="159"/>
  <c r="D167" i="159"/>
  <c r="P166" i="159"/>
  <c r="J166" i="159"/>
  <c r="G166" i="159"/>
  <c r="D166" i="159"/>
  <c r="P165" i="159"/>
  <c r="J165" i="159"/>
  <c r="G165" i="159"/>
  <c r="D165" i="159"/>
  <c r="P164" i="159"/>
  <c r="J164" i="159"/>
  <c r="G164" i="159"/>
  <c r="D164" i="159"/>
  <c r="P163" i="159"/>
  <c r="J163" i="159"/>
  <c r="G163" i="159"/>
  <c r="D163" i="159"/>
  <c r="P162" i="159"/>
  <c r="M162" i="159"/>
  <c r="J162" i="159"/>
  <c r="G162" i="159"/>
  <c r="D162" i="159"/>
  <c r="P161" i="159"/>
  <c r="M161" i="159"/>
  <c r="J161" i="159"/>
  <c r="G161" i="159"/>
  <c r="D161" i="159"/>
  <c r="P160" i="159"/>
  <c r="M160" i="159"/>
  <c r="J160" i="159"/>
  <c r="G160" i="159"/>
  <c r="D160" i="159"/>
  <c r="P159" i="159"/>
  <c r="M159" i="159"/>
  <c r="J159" i="159"/>
  <c r="G159" i="159"/>
  <c r="D159" i="159"/>
  <c r="P158" i="159"/>
  <c r="M158" i="159"/>
  <c r="J158" i="159"/>
  <c r="G158" i="159"/>
  <c r="D158" i="159"/>
  <c r="P157" i="159"/>
  <c r="M157" i="159"/>
  <c r="J157" i="159"/>
  <c r="G157" i="159"/>
  <c r="D157" i="159"/>
  <c r="P156" i="159"/>
  <c r="M156" i="159"/>
  <c r="J156" i="159"/>
  <c r="G156" i="159"/>
  <c r="D156" i="159"/>
  <c r="P155" i="159"/>
  <c r="M155" i="159"/>
  <c r="J155" i="159"/>
  <c r="G155" i="159"/>
  <c r="D155" i="159"/>
  <c r="P154" i="159"/>
  <c r="M154" i="159"/>
  <c r="J154" i="159"/>
  <c r="G154" i="159"/>
  <c r="D154" i="159"/>
  <c r="P153" i="159"/>
  <c r="M153" i="159"/>
  <c r="J153" i="159"/>
  <c r="G153" i="159"/>
  <c r="D153" i="159"/>
  <c r="P152" i="159"/>
  <c r="M152" i="159"/>
  <c r="J152" i="159"/>
  <c r="G152" i="159"/>
  <c r="D152" i="159"/>
  <c r="P151" i="159"/>
  <c r="M151" i="159"/>
  <c r="J151" i="159"/>
  <c r="G151" i="159"/>
  <c r="D151" i="159"/>
  <c r="P150" i="159"/>
  <c r="M150" i="159"/>
  <c r="J150" i="159"/>
  <c r="G150" i="159"/>
  <c r="D150" i="159"/>
  <c r="P149" i="159"/>
  <c r="M149" i="159"/>
  <c r="J149" i="159"/>
  <c r="G149" i="159"/>
  <c r="D149" i="159"/>
  <c r="P148" i="159"/>
  <c r="M148" i="159"/>
  <c r="J148" i="159"/>
  <c r="G148" i="159"/>
  <c r="D148" i="159"/>
  <c r="P147" i="159"/>
  <c r="M147" i="159"/>
  <c r="J147" i="159"/>
  <c r="G147" i="159"/>
  <c r="D147" i="159"/>
  <c r="P146" i="159"/>
  <c r="M146" i="159"/>
  <c r="J146" i="159"/>
  <c r="G146" i="159"/>
  <c r="D146" i="159"/>
  <c r="P145" i="159"/>
  <c r="M145" i="159"/>
  <c r="J145" i="159"/>
  <c r="G145" i="159"/>
  <c r="D145" i="159"/>
  <c r="P144" i="159"/>
  <c r="M144" i="159"/>
  <c r="J144" i="159"/>
  <c r="G144" i="159"/>
  <c r="D144" i="159"/>
  <c r="P143" i="159"/>
  <c r="M143" i="159"/>
  <c r="J143" i="159"/>
  <c r="G143" i="159"/>
  <c r="D143" i="159"/>
  <c r="P142" i="159"/>
  <c r="M142" i="159"/>
  <c r="J142" i="159"/>
  <c r="G142" i="159"/>
  <c r="D142" i="159"/>
  <c r="P141" i="159"/>
  <c r="M141" i="159"/>
  <c r="J141" i="159"/>
  <c r="G141" i="159"/>
  <c r="D141" i="159"/>
  <c r="P140" i="159"/>
  <c r="M140" i="159"/>
  <c r="J140" i="159"/>
  <c r="G140" i="159"/>
  <c r="D140" i="159"/>
  <c r="P139" i="159"/>
  <c r="M139" i="159"/>
  <c r="J139" i="159"/>
  <c r="G139" i="159"/>
  <c r="D139" i="159"/>
  <c r="P138" i="159"/>
  <c r="M138" i="159"/>
  <c r="J138" i="159"/>
  <c r="G138" i="159"/>
  <c r="D138" i="159"/>
  <c r="P137" i="159"/>
  <c r="M137" i="159"/>
  <c r="J137" i="159"/>
  <c r="G137" i="159"/>
  <c r="D137" i="159"/>
  <c r="P136" i="159"/>
  <c r="M136" i="159"/>
  <c r="J136" i="159"/>
  <c r="G136" i="159"/>
  <c r="D136" i="159"/>
  <c r="P135" i="159"/>
  <c r="M135" i="159"/>
  <c r="J135" i="159"/>
  <c r="G135" i="159"/>
  <c r="D135" i="159"/>
  <c r="P134" i="159"/>
  <c r="M134" i="159"/>
  <c r="J134" i="159"/>
  <c r="G134" i="159"/>
  <c r="D134" i="159"/>
  <c r="P133" i="159"/>
  <c r="M133" i="159"/>
  <c r="J133" i="159"/>
  <c r="G133" i="159"/>
  <c r="D133" i="159"/>
  <c r="P132" i="159"/>
  <c r="M132" i="159"/>
  <c r="J132" i="159"/>
  <c r="G132" i="159"/>
  <c r="D132" i="159"/>
  <c r="P131" i="159"/>
  <c r="M131" i="159"/>
  <c r="J131" i="159"/>
  <c r="G131" i="159"/>
  <c r="D131" i="159"/>
  <c r="P130" i="159"/>
  <c r="M130" i="159"/>
  <c r="J130" i="159"/>
  <c r="G130" i="159"/>
  <c r="D130" i="159"/>
  <c r="P129" i="159"/>
  <c r="M129" i="159"/>
  <c r="J129" i="159"/>
  <c r="G129" i="159"/>
  <c r="D129" i="159"/>
  <c r="P128" i="159"/>
  <c r="M128" i="159"/>
  <c r="J128" i="159"/>
  <c r="G128" i="159"/>
  <c r="D128" i="159"/>
  <c r="P127" i="159"/>
  <c r="M127" i="159"/>
  <c r="J127" i="159"/>
  <c r="G127" i="159"/>
  <c r="D127" i="159"/>
  <c r="P126" i="159"/>
  <c r="M126" i="159"/>
  <c r="J126" i="159"/>
  <c r="G126" i="159"/>
  <c r="D126" i="159"/>
  <c r="P125" i="159"/>
  <c r="M125" i="159"/>
  <c r="J125" i="159"/>
  <c r="G125" i="159"/>
  <c r="D125" i="159"/>
  <c r="P124" i="159"/>
  <c r="M124" i="159"/>
  <c r="J124" i="159"/>
  <c r="G124" i="159"/>
  <c r="D124" i="159"/>
  <c r="P123" i="159"/>
  <c r="M123" i="159"/>
  <c r="J123" i="159"/>
  <c r="G123" i="159"/>
  <c r="D123" i="159"/>
  <c r="P122" i="159"/>
  <c r="M122" i="159"/>
  <c r="J122" i="159"/>
  <c r="G122" i="159"/>
  <c r="D122" i="159"/>
  <c r="P121" i="159"/>
  <c r="M121" i="159"/>
  <c r="J121" i="159"/>
  <c r="G121" i="159"/>
  <c r="D121" i="159"/>
  <c r="P120" i="159"/>
  <c r="M120" i="159"/>
  <c r="J120" i="159"/>
  <c r="G120" i="159"/>
  <c r="D120" i="159"/>
  <c r="P119" i="159"/>
  <c r="M119" i="159"/>
  <c r="J119" i="159"/>
  <c r="G119" i="159"/>
  <c r="D119" i="159"/>
  <c r="P118" i="159"/>
  <c r="M118" i="159"/>
  <c r="J118" i="159"/>
  <c r="G118" i="159"/>
  <c r="D118" i="159"/>
  <c r="P117" i="159"/>
  <c r="M117" i="159"/>
  <c r="J117" i="159"/>
  <c r="G117" i="159"/>
  <c r="D117" i="159"/>
  <c r="P116" i="159"/>
  <c r="M116" i="159"/>
  <c r="J116" i="159"/>
  <c r="G116" i="159"/>
  <c r="D116" i="159"/>
  <c r="P115" i="159"/>
  <c r="M115" i="159"/>
  <c r="J115" i="159"/>
  <c r="G115" i="159"/>
  <c r="D115" i="159"/>
  <c r="P114" i="159"/>
  <c r="M114" i="159"/>
  <c r="J114" i="159"/>
  <c r="G114" i="159"/>
  <c r="D114" i="159"/>
  <c r="P113" i="159"/>
  <c r="M113" i="159"/>
  <c r="J113" i="159"/>
  <c r="G113" i="159"/>
  <c r="D113" i="159"/>
  <c r="P112" i="159"/>
  <c r="M112" i="159"/>
  <c r="J112" i="159"/>
  <c r="G112" i="159"/>
  <c r="D112" i="159"/>
  <c r="P111" i="159"/>
  <c r="M111" i="159"/>
  <c r="J111" i="159"/>
  <c r="G111" i="159"/>
  <c r="D111" i="159"/>
  <c r="P110" i="159"/>
  <c r="M110" i="159"/>
  <c r="J110" i="159"/>
  <c r="G110" i="159"/>
  <c r="D110" i="159"/>
  <c r="P109" i="159"/>
  <c r="M109" i="159"/>
  <c r="J109" i="159"/>
  <c r="G109" i="159"/>
  <c r="D109" i="159"/>
  <c r="P108" i="159"/>
  <c r="M108" i="159"/>
  <c r="G108" i="159"/>
  <c r="D108" i="159"/>
  <c r="P107" i="159"/>
  <c r="M107" i="159"/>
  <c r="G107" i="159"/>
  <c r="D107" i="159"/>
  <c r="P106" i="159"/>
  <c r="M106" i="159"/>
  <c r="G106" i="159"/>
  <c r="D106" i="159"/>
  <c r="P105" i="159"/>
  <c r="M105" i="159"/>
  <c r="J105" i="159"/>
  <c r="G105" i="159"/>
  <c r="D105" i="159"/>
  <c r="P104" i="159"/>
  <c r="M104" i="159"/>
  <c r="J104" i="159"/>
  <c r="G104" i="159"/>
  <c r="D104" i="159"/>
  <c r="P103" i="159"/>
  <c r="M103" i="159"/>
  <c r="J103" i="159"/>
  <c r="G103" i="159"/>
  <c r="D103" i="159"/>
  <c r="P102" i="159"/>
  <c r="M102" i="159"/>
  <c r="J102" i="159"/>
  <c r="G102" i="159"/>
  <c r="D102" i="159"/>
  <c r="P101" i="159"/>
  <c r="M101" i="159"/>
  <c r="J101" i="159"/>
  <c r="G101" i="159"/>
  <c r="D101" i="159"/>
  <c r="P100" i="159"/>
  <c r="M100" i="159"/>
  <c r="J100" i="159"/>
  <c r="G100" i="159"/>
  <c r="D100" i="159"/>
  <c r="P99" i="159"/>
  <c r="M99" i="159"/>
  <c r="J99" i="159"/>
  <c r="G99" i="159"/>
  <c r="D99" i="159"/>
  <c r="P98" i="159"/>
  <c r="M98" i="159"/>
  <c r="J98" i="159"/>
  <c r="G98" i="159"/>
  <c r="D98" i="159"/>
  <c r="P97" i="159"/>
  <c r="M97" i="159"/>
  <c r="J97" i="159"/>
  <c r="G97" i="159"/>
  <c r="D97" i="159"/>
  <c r="P96" i="159"/>
  <c r="M96" i="159"/>
  <c r="J96" i="159"/>
  <c r="G96" i="159"/>
  <c r="D96" i="159"/>
  <c r="P95" i="159"/>
  <c r="M95" i="159"/>
  <c r="J95" i="159"/>
  <c r="G95" i="159"/>
  <c r="D95" i="159"/>
  <c r="P94" i="159"/>
  <c r="M94" i="159"/>
  <c r="J94" i="159"/>
  <c r="G94" i="159"/>
  <c r="D94" i="159"/>
  <c r="P93" i="159"/>
  <c r="M93" i="159"/>
  <c r="J93" i="159"/>
  <c r="G93" i="159"/>
  <c r="D93" i="159"/>
  <c r="P92" i="159"/>
  <c r="M92" i="159"/>
  <c r="J92" i="159"/>
  <c r="G92" i="159"/>
  <c r="D92" i="159"/>
  <c r="P91" i="159"/>
  <c r="M91" i="159"/>
  <c r="J91" i="159"/>
  <c r="G91" i="159"/>
  <c r="D91" i="159"/>
  <c r="P90" i="159"/>
  <c r="M90" i="159"/>
  <c r="J90" i="159"/>
  <c r="G90" i="159"/>
  <c r="D90" i="159"/>
  <c r="P89" i="159"/>
  <c r="M89" i="159"/>
  <c r="J89" i="159"/>
  <c r="G89" i="159"/>
  <c r="D89" i="159"/>
  <c r="P88" i="159"/>
  <c r="M88" i="159"/>
  <c r="J88" i="159"/>
  <c r="G88" i="159"/>
  <c r="D88" i="159"/>
  <c r="P87" i="159"/>
  <c r="M87" i="159"/>
  <c r="J87" i="159"/>
  <c r="G87" i="159"/>
  <c r="D87" i="159"/>
  <c r="P86" i="159"/>
  <c r="M86" i="159"/>
  <c r="J86" i="159"/>
  <c r="G86" i="159"/>
  <c r="D86" i="159"/>
  <c r="P85" i="159"/>
  <c r="M85" i="159"/>
  <c r="J85" i="159"/>
  <c r="G85" i="159"/>
  <c r="D85" i="159"/>
  <c r="P84" i="159"/>
  <c r="M84" i="159"/>
  <c r="J84" i="159"/>
  <c r="G84" i="159"/>
  <c r="D84" i="159"/>
  <c r="P83" i="159"/>
  <c r="M83" i="159"/>
  <c r="J83" i="159"/>
  <c r="G83" i="159"/>
  <c r="D83" i="159"/>
  <c r="P82" i="159"/>
  <c r="M82" i="159"/>
  <c r="J82" i="159"/>
  <c r="G82" i="159"/>
  <c r="D82" i="159"/>
  <c r="P81" i="159"/>
  <c r="M81" i="159"/>
  <c r="J81" i="159"/>
  <c r="G81" i="159"/>
  <c r="D81" i="159"/>
  <c r="P80" i="159"/>
  <c r="M80" i="159"/>
  <c r="J80" i="159"/>
  <c r="G80" i="159"/>
  <c r="D80" i="159"/>
  <c r="P79" i="159"/>
  <c r="M79" i="159"/>
  <c r="J79" i="159"/>
  <c r="G79" i="159"/>
  <c r="D79" i="159"/>
  <c r="P78" i="159"/>
  <c r="M78" i="159"/>
  <c r="J78" i="159"/>
  <c r="G78" i="159"/>
  <c r="D78" i="159"/>
  <c r="P77" i="159"/>
  <c r="M77" i="159"/>
  <c r="J77" i="159"/>
  <c r="G77" i="159"/>
  <c r="D77" i="159"/>
  <c r="P76" i="159"/>
  <c r="M76" i="159"/>
  <c r="J76" i="159"/>
  <c r="G76" i="159"/>
  <c r="D76" i="159"/>
  <c r="P75" i="159"/>
  <c r="M75" i="159"/>
  <c r="J75" i="159"/>
  <c r="G75" i="159"/>
  <c r="D75" i="159"/>
  <c r="P74" i="159"/>
  <c r="M74" i="159"/>
  <c r="J74" i="159"/>
  <c r="G74" i="159"/>
  <c r="D74" i="159"/>
  <c r="P73" i="159"/>
  <c r="M73" i="159"/>
  <c r="J73" i="159"/>
  <c r="G73" i="159"/>
  <c r="D73" i="159"/>
  <c r="P72" i="159"/>
  <c r="M72" i="159"/>
  <c r="J72" i="159"/>
  <c r="G72" i="159"/>
  <c r="D72" i="159"/>
  <c r="P71" i="159"/>
  <c r="M71" i="159"/>
  <c r="J71" i="159"/>
  <c r="G71" i="159"/>
  <c r="D71" i="159"/>
  <c r="P70" i="159"/>
  <c r="M70" i="159"/>
  <c r="J70" i="159"/>
  <c r="G70" i="159"/>
  <c r="D70" i="159"/>
  <c r="P69" i="159"/>
  <c r="M69" i="159"/>
  <c r="J69" i="159"/>
  <c r="G69" i="159"/>
  <c r="D69" i="159"/>
  <c r="P68" i="159"/>
  <c r="M68" i="159"/>
  <c r="J68" i="159"/>
  <c r="G68" i="159"/>
  <c r="D68" i="159"/>
  <c r="P67" i="159"/>
  <c r="M67" i="159"/>
  <c r="J67" i="159"/>
  <c r="G67" i="159"/>
  <c r="D67" i="159"/>
  <c r="P66" i="159"/>
  <c r="M66" i="159"/>
  <c r="J66" i="159"/>
  <c r="G66" i="159"/>
  <c r="D66" i="159"/>
  <c r="P65" i="159"/>
  <c r="M65" i="159"/>
  <c r="J65" i="159"/>
  <c r="G65" i="159"/>
  <c r="D65" i="159"/>
  <c r="P64" i="159"/>
  <c r="M64" i="159"/>
  <c r="J64" i="159"/>
  <c r="G64" i="159"/>
  <c r="D64" i="159"/>
  <c r="P63" i="159"/>
  <c r="M63" i="159"/>
  <c r="J63" i="159"/>
  <c r="G63" i="159"/>
  <c r="D63" i="159"/>
  <c r="P62" i="159"/>
  <c r="M62" i="159"/>
  <c r="J62" i="159"/>
  <c r="G62" i="159"/>
  <c r="D62" i="159"/>
  <c r="P61" i="159"/>
  <c r="M61" i="159"/>
  <c r="J61" i="159"/>
  <c r="G61" i="159"/>
  <c r="D61" i="159"/>
  <c r="P60" i="159"/>
  <c r="M60" i="159"/>
  <c r="J60" i="159"/>
  <c r="G60" i="159"/>
  <c r="D60" i="159"/>
  <c r="P59" i="159"/>
  <c r="M59" i="159"/>
  <c r="J59" i="159"/>
  <c r="G59" i="159"/>
  <c r="D59" i="159"/>
  <c r="P58" i="159"/>
  <c r="M58" i="159"/>
  <c r="J58" i="159"/>
  <c r="G58" i="159"/>
  <c r="D58" i="159"/>
  <c r="P57" i="159"/>
  <c r="M57" i="159"/>
  <c r="J57" i="159"/>
  <c r="G57" i="159"/>
  <c r="D57" i="159"/>
  <c r="P56" i="159"/>
  <c r="M56" i="159"/>
  <c r="J56" i="159"/>
  <c r="G56" i="159"/>
  <c r="D56" i="159"/>
  <c r="P55" i="159"/>
  <c r="M55" i="159"/>
  <c r="J55" i="159"/>
  <c r="G55" i="159"/>
  <c r="D55" i="159"/>
  <c r="P54" i="159"/>
  <c r="M54" i="159"/>
  <c r="J54" i="159"/>
  <c r="G54" i="159"/>
  <c r="D54" i="159"/>
  <c r="P53" i="159"/>
  <c r="M53" i="159"/>
  <c r="J53" i="159"/>
  <c r="G53" i="159"/>
  <c r="D53" i="159"/>
  <c r="P52" i="159"/>
  <c r="M52" i="159"/>
  <c r="J52" i="159"/>
  <c r="G52" i="159"/>
  <c r="D52" i="159"/>
  <c r="P51" i="159"/>
  <c r="M51" i="159"/>
  <c r="J51" i="159"/>
  <c r="G51" i="159"/>
  <c r="D51" i="159"/>
  <c r="P50" i="159"/>
  <c r="M50" i="159"/>
  <c r="J50" i="159"/>
  <c r="G50" i="159"/>
  <c r="D50" i="159"/>
  <c r="P49" i="159"/>
  <c r="M49" i="159"/>
  <c r="J49" i="159"/>
  <c r="G49" i="159"/>
  <c r="D49" i="159"/>
  <c r="P48" i="159"/>
  <c r="M48" i="159"/>
  <c r="J48" i="159"/>
  <c r="G48" i="159"/>
  <c r="D48" i="159"/>
  <c r="P47" i="159"/>
  <c r="M47" i="159"/>
  <c r="J47" i="159"/>
  <c r="G47" i="159"/>
  <c r="D47" i="159"/>
  <c r="P46" i="159"/>
  <c r="M46" i="159"/>
  <c r="J46" i="159"/>
  <c r="G46" i="159"/>
  <c r="D46" i="159"/>
  <c r="P45" i="159"/>
  <c r="M45" i="159"/>
  <c r="J45" i="159"/>
  <c r="G45" i="159"/>
  <c r="D45" i="159"/>
  <c r="P44" i="159"/>
  <c r="M44" i="159"/>
  <c r="J44" i="159"/>
  <c r="G44" i="159"/>
  <c r="D44" i="159"/>
  <c r="P43" i="159"/>
  <c r="M43" i="159"/>
  <c r="J43" i="159"/>
  <c r="G43" i="159"/>
  <c r="D43" i="159"/>
  <c r="P42" i="159"/>
  <c r="M42" i="159"/>
  <c r="J42" i="159"/>
  <c r="G42" i="159"/>
  <c r="D42" i="159"/>
  <c r="P41" i="159"/>
  <c r="M41" i="159"/>
  <c r="J41" i="159"/>
  <c r="G41" i="159"/>
  <c r="D41" i="159"/>
  <c r="P40" i="159"/>
  <c r="M40" i="159"/>
  <c r="J40" i="159"/>
  <c r="G40" i="159"/>
  <c r="D40" i="159"/>
  <c r="P39" i="159"/>
  <c r="M39" i="159"/>
  <c r="J39" i="159"/>
  <c r="G39" i="159"/>
  <c r="D39" i="159"/>
  <c r="P38" i="159"/>
  <c r="M38" i="159"/>
  <c r="J38" i="159"/>
  <c r="G38" i="159"/>
  <c r="D38" i="159"/>
  <c r="P37" i="159"/>
  <c r="M37" i="159"/>
  <c r="J37" i="159"/>
  <c r="G37" i="159"/>
  <c r="D37" i="159"/>
  <c r="P36" i="159"/>
  <c r="M36" i="159"/>
  <c r="J36" i="159"/>
  <c r="G36" i="159"/>
  <c r="D36" i="159"/>
  <c r="P35" i="159"/>
  <c r="M35" i="159"/>
  <c r="J35" i="159"/>
  <c r="G35" i="159"/>
  <c r="D35" i="159"/>
  <c r="P34" i="159"/>
  <c r="M34" i="159"/>
  <c r="J34" i="159"/>
  <c r="G34" i="159"/>
  <c r="D34" i="159"/>
  <c r="P33" i="159"/>
  <c r="M33" i="159"/>
  <c r="J33" i="159"/>
  <c r="G33" i="159"/>
  <c r="D33" i="159"/>
  <c r="P32" i="159"/>
  <c r="M32" i="159"/>
  <c r="J32" i="159"/>
  <c r="G32" i="159"/>
  <c r="D32" i="159"/>
  <c r="P31" i="159"/>
  <c r="M31" i="159"/>
  <c r="J31" i="159"/>
  <c r="G31" i="159"/>
  <c r="D31" i="159"/>
  <c r="P30" i="159"/>
  <c r="M30" i="159"/>
  <c r="J30" i="159"/>
  <c r="G30" i="159"/>
  <c r="D30" i="159"/>
  <c r="P29" i="159"/>
  <c r="M29" i="159"/>
  <c r="J29" i="159"/>
  <c r="G29" i="159"/>
  <c r="D29" i="159"/>
  <c r="P28" i="159"/>
  <c r="M28" i="159"/>
  <c r="J28" i="159"/>
  <c r="G28" i="159"/>
  <c r="D28" i="159"/>
  <c r="P27" i="159"/>
  <c r="M27" i="159"/>
  <c r="J27" i="159"/>
  <c r="G27" i="159"/>
  <c r="D27" i="159"/>
  <c r="P26" i="159"/>
  <c r="M26" i="159"/>
  <c r="J26" i="159"/>
  <c r="G26" i="159"/>
  <c r="D26" i="159"/>
  <c r="P25" i="159"/>
  <c r="M25" i="159"/>
  <c r="J25" i="159"/>
  <c r="G25" i="159"/>
  <c r="D25" i="159"/>
  <c r="P24" i="159"/>
  <c r="M24" i="159"/>
  <c r="J24" i="159"/>
  <c r="G24" i="159"/>
  <c r="D24" i="159"/>
  <c r="P23" i="159"/>
  <c r="M23" i="159"/>
  <c r="J23" i="159"/>
  <c r="G23" i="159"/>
  <c r="D23" i="159"/>
  <c r="P22" i="159"/>
  <c r="M22" i="159"/>
  <c r="J22" i="159"/>
  <c r="G22" i="159"/>
  <c r="D22" i="159"/>
  <c r="P21" i="159"/>
  <c r="M21" i="159"/>
  <c r="J21" i="159"/>
  <c r="G21" i="159"/>
  <c r="D21" i="159"/>
  <c r="P20" i="159"/>
  <c r="M20" i="159"/>
  <c r="J20" i="159"/>
  <c r="G20" i="159"/>
  <c r="D20" i="159"/>
  <c r="I14" i="159"/>
  <c r="H14" i="159"/>
  <c r="D13" i="159"/>
  <c r="D12" i="159"/>
  <c r="P5" i="159"/>
  <c r="Y4" i="160" l="1"/>
  <c r="Y6" i="160"/>
  <c r="Y5" i="160"/>
  <c r="P5" i="158"/>
  <c r="P5" i="157"/>
  <c r="P5" i="156"/>
  <c r="P5" i="154"/>
  <c r="P5" i="153"/>
  <c r="P5" i="152"/>
  <c r="P228" i="158" l="1"/>
  <c r="M228" i="158"/>
  <c r="J228" i="158"/>
  <c r="G228" i="158"/>
  <c r="D228" i="158"/>
  <c r="P227" i="158"/>
  <c r="M227" i="158"/>
  <c r="J227" i="158"/>
  <c r="G227" i="158"/>
  <c r="D227" i="158"/>
  <c r="P226" i="158"/>
  <c r="M226" i="158"/>
  <c r="J226" i="158"/>
  <c r="G226" i="158"/>
  <c r="D226" i="158"/>
  <c r="P225" i="158"/>
  <c r="M225" i="158"/>
  <c r="J225" i="158"/>
  <c r="G225" i="158"/>
  <c r="D225" i="158"/>
  <c r="P224" i="158"/>
  <c r="M224" i="158"/>
  <c r="J224" i="158"/>
  <c r="G224" i="158"/>
  <c r="D224" i="158"/>
  <c r="P223" i="158"/>
  <c r="M223" i="158"/>
  <c r="J223" i="158"/>
  <c r="G223" i="158"/>
  <c r="D223" i="158"/>
  <c r="P222" i="158"/>
  <c r="M222" i="158"/>
  <c r="J222" i="158"/>
  <c r="G222" i="158"/>
  <c r="D222" i="158"/>
  <c r="P221" i="158"/>
  <c r="M221" i="158"/>
  <c r="J221" i="158"/>
  <c r="G221" i="158"/>
  <c r="D221" i="158"/>
  <c r="P220" i="158"/>
  <c r="M220" i="158"/>
  <c r="J220" i="158"/>
  <c r="G220" i="158"/>
  <c r="D220" i="158"/>
  <c r="P219" i="158"/>
  <c r="M219" i="158"/>
  <c r="J219" i="158"/>
  <c r="G219" i="158"/>
  <c r="D219" i="158"/>
  <c r="P218" i="158"/>
  <c r="M218" i="158"/>
  <c r="J218" i="158"/>
  <c r="G218" i="158"/>
  <c r="D218" i="158"/>
  <c r="P217" i="158"/>
  <c r="M217" i="158"/>
  <c r="J217" i="158"/>
  <c r="G217" i="158"/>
  <c r="D217" i="158"/>
  <c r="P216" i="158"/>
  <c r="M216" i="158"/>
  <c r="J216" i="158"/>
  <c r="G216" i="158"/>
  <c r="D216" i="158"/>
  <c r="P215" i="158"/>
  <c r="M215" i="158"/>
  <c r="J215" i="158"/>
  <c r="G215" i="158"/>
  <c r="D215" i="158"/>
  <c r="P214" i="158"/>
  <c r="M214" i="158"/>
  <c r="J214" i="158"/>
  <c r="G214" i="158"/>
  <c r="D214" i="158"/>
  <c r="P213" i="158"/>
  <c r="M213" i="158"/>
  <c r="J213" i="158"/>
  <c r="G213" i="158"/>
  <c r="D213" i="158"/>
  <c r="P212" i="158"/>
  <c r="M212" i="158"/>
  <c r="J212" i="158"/>
  <c r="G212" i="158"/>
  <c r="D212" i="158"/>
  <c r="P211" i="158"/>
  <c r="M211" i="158"/>
  <c r="J211" i="158"/>
  <c r="G211" i="158"/>
  <c r="D211" i="158"/>
  <c r="P210" i="158"/>
  <c r="M210" i="158"/>
  <c r="J210" i="158"/>
  <c r="G210" i="158"/>
  <c r="D210" i="158"/>
  <c r="P209" i="158"/>
  <c r="M209" i="158"/>
  <c r="J209" i="158"/>
  <c r="G209" i="158"/>
  <c r="D209" i="158"/>
  <c r="P208" i="158"/>
  <c r="M208" i="158"/>
  <c r="J208" i="158"/>
  <c r="G208" i="158"/>
  <c r="D208" i="158"/>
  <c r="P207" i="158"/>
  <c r="M207" i="158"/>
  <c r="J207" i="158"/>
  <c r="G207" i="158"/>
  <c r="D207" i="158"/>
  <c r="P206" i="158"/>
  <c r="M206" i="158"/>
  <c r="J206" i="158"/>
  <c r="G206" i="158"/>
  <c r="D206" i="158"/>
  <c r="P205" i="158"/>
  <c r="M205" i="158"/>
  <c r="J205" i="158"/>
  <c r="G205" i="158"/>
  <c r="D205" i="158"/>
  <c r="P204" i="158"/>
  <c r="M204" i="158"/>
  <c r="J204" i="158"/>
  <c r="G204" i="158"/>
  <c r="D204" i="158"/>
  <c r="P203" i="158"/>
  <c r="M203" i="158"/>
  <c r="J203" i="158"/>
  <c r="G203" i="158"/>
  <c r="D203" i="158"/>
  <c r="P202" i="158"/>
  <c r="M202" i="158"/>
  <c r="J202" i="158"/>
  <c r="G202" i="158"/>
  <c r="D202" i="158"/>
  <c r="P201" i="158"/>
  <c r="M201" i="158"/>
  <c r="J201" i="158"/>
  <c r="G201" i="158"/>
  <c r="D201" i="158"/>
  <c r="P200" i="158"/>
  <c r="M200" i="158"/>
  <c r="J200" i="158"/>
  <c r="G200" i="158"/>
  <c r="D200" i="158"/>
  <c r="P199" i="158"/>
  <c r="M199" i="158"/>
  <c r="J199" i="158"/>
  <c r="G199" i="158"/>
  <c r="D199" i="158"/>
  <c r="P198" i="158"/>
  <c r="M198" i="158"/>
  <c r="J198" i="158"/>
  <c r="G198" i="158"/>
  <c r="D198" i="158"/>
  <c r="P197" i="158"/>
  <c r="M197" i="158"/>
  <c r="J197" i="158"/>
  <c r="G197" i="158"/>
  <c r="D197" i="158"/>
  <c r="P196" i="158"/>
  <c r="M196" i="158"/>
  <c r="J196" i="158"/>
  <c r="G196" i="158"/>
  <c r="D196" i="158"/>
  <c r="P195" i="158"/>
  <c r="M195" i="158"/>
  <c r="J195" i="158"/>
  <c r="G195" i="158"/>
  <c r="D195" i="158"/>
  <c r="P194" i="158"/>
  <c r="M194" i="158"/>
  <c r="J194" i="158"/>
  <c r="G194" i="158"/>
  <c r="D194" i="158"/>
  <c r="P193" i="158"/>
  <c r="M193" i="158"/>
  <c r="J193" i="158"/>
  <c r="G193" i="158"/>
  <c r="D193" i="158"/>
  <c r="P192" i="158"/>
  <c r="M192" i="158"/>
  <c r="J192" i="158"/>
  <c r="G192" i="158"/>
  <c r="D192" i="158"/>
  <c r="P191" i="158"/>
  <c r="M191" i="158"/>
  <c r="J191" i="158"/>
  <c r="G191" i="158"/>
  <c r="D191" i="158"/>
  <c r="P190" i="158"/>
  <c r="M190" i="158"/>
  <c r="J190" i="158"/>
  <c r="G190" i="158"/>
  <c r="D190" i="158"/>
  <c r="P189" i="158"/>
  <c r="M189" i="158"/>
  <c r="J189" i="158"/>
  <c r="G189" i="158"/>
  <c r="D189" i="158"/>
  <c r="P188" i="158"/>
  <c r="M188" i="158"/>
  <c r="J188" i="158"/>
  <c r="G188" i="158"/>
  <c r="D188" i="158"/>
  <c r="P187" i="158"/>
  <c r="M187" i="158"/>
  <c r="J187" i="158"/>
  <c r="G187" i="158"/>
  <c r="D187" i="158"/>
  <c r="P186" i="158"/>
  <c r="M186" i="158"/>
  <c r="J186" i="158"/>
  <c r="G186" i="158"/>
  <c r="D186" i="158"/>
  <c r="P185" i="158"/>
  <c r="M185" i="158"/>
  <c r="J185" i="158"/>
  <c r="G185" i="158"/>
  <c r="D185" i="158"/>
  <c r="P184" i="158"/>
  <c r="M184" i="158"/>
  <c r="J184" i="158"/>
  <c r="G184" i="158"/>
  <c r="D184" i="158"/>
  <c r="P183" i="158"/>
  <c r="M183" i="158"/>
  <c r="J183" i="158"/>
  <c r="G183" i="158"/>
  <c r="D183" i="158"/>
  <c r="P182" i="158"/>
  <c r="M182" i="158"/>
  <c r="J182" i="158"/>
  <c r="G182" i="158"/>
  <c r="D182" i="158"/>
  <c r="P181" i="158"/>
  <c r="M181" i="158"/>
  <c r="J181" i="158"/>
  <c r="G181" i="158"/>
  <c r="D181" i="158"/>
  <c r="P180" i="158"/>
  <c r="M180" i="158"/>
  <c r="J180" i="158"/>
  <c r="G180" i="158"/>
  <c r="D180" i="158"/>
  <c r="P179" i="158"/>
  <c r="M179" i="158"/>
  <c r="J179" i="158"/>
  <c r="G179" i="158"/>
  <c r="D179" i="158"/>
  <c r="P178" i="158"/>
  <c r="M178" i="158"/>
  <c r="J178" i="158"/>
  <c r="G178" i="158"/>
  <c r="D178" i="158"/>
  <c r="P177" i="158"/>
  <c r="M177" i="158"/>
  <c r="J177" i="158"/>
  <c r="G177" i="158"/>
  <c r="D177" i="158"/>
  <c r="P176" i="158"/>
  <c r="M176" i="158"/>
  <c r="J176" i="158"/>
  <c r="G176" i="158"/>
  <c r="D176" i="158"/>
  <c r="P175" i="158"/>
  <c r="M175" i="158"/>
  <c r="J175" i="158"/>
  <c r="G175" i="158"/>
  <c r="D175" i="158"/>
  <c r="P174" i="158"/>
  <c r="M174" i="158"/>
  <c r="J174" i="158"/>
  <c r="G174" i="158"/>
  <c r="D174" i="158"/>
  <c r="P173" i="158"/>
  <c r="M173" i="158"/>
  <c r="J173" i="158"/>
  <c r="G173" i="158"/>
  <c r="D173" i="158"/>
  <c r="P172" i="158"/>
  <c r="M172" i="158"/>
  <c r="J172" i="158"/>
  <c r="G172" i="158"/>
  <c r="D172" i="158"/>
  <c r="P171" i="158"/>
  <c r="M171" i="158"/>
  <c r="J171" i="158"/>
  <c r="G171" i="158"/>
  <c r="D171" i="158"/>
  <c r="P170" i="158"/>
  <c r="M170" i="158"/>
  <c r="J170" i="158"/>
  <c r="G170" i="158"/>
  <c r="D170" i="158"/>
  <c r="P169" i="158"/>
  <c r="M169" i="158"/>
  <c r="J169" i="158"/>
  <c r="G169" i="158"/>
  <c r="D169" i="158"/>
  <c r="P168" i="158"/>
  <c r="M168" i="158"/>
  <c r="J168" i="158"/>
  <c r="G168" i="158"/>
  <c r="D168" i="158"/>
  <c r="P167" i="158"/>
  <c r="M167" i="158"/>
  <c r="J167" i="158"/>
  <c r="G167" i="158"/>
  <c r="D167" i="158"/>
  <c r="P166" i="158"/>
  <c r="M166" i="158"/>
  <c r="J166" i="158"/>
  <c r="G166" i="158"/>
  <c r="D166" i="158"/>
  <c r="P165" i="158"/>
  <c r="M165" i="158"/>
  <c r="J165" i="158"/>
  <c r="G165" i="158"/>
  <c r="D165" i="158"/>
  <c r="P164" i="158"/>
  <c r="M164" i="158"/>
  <c r="J164" i="158"/>
  <c r="G164" i="158"/>
  <c r="D164" i="158"/>
  <c r="P163" i="158"/>
  <c r="M163" i="158"/>
  <c r="J163" i="158"/>
  <c r="G163" i="158"/>
  <c r="D163" i="158"/>
  <c r="P162" i="158"/>
  <c r="M162" i="158"/>
  <c r="J162" i="158"/>
  <c r="G162" i="158"/>
  <c r="D162" i="158"/>
  <c r="P161" i="158"/>
  <c r="M161" i="158"/>
  <c r="J161" i="158"/>
  <c r="G161" i="158"/>
  <c r="D161" i="158"/>
  <c r="P160" i="158"/>
  <c r="M160" i="158"/>
  <c r="J160" i="158"/>
  <c r="G160" i="158"/>
  <c r="D160" i="158"/>
  <c r="P159" i="158"/>
  <c r="M159" i="158"/>
  <c r="J159" i="158"/>
  <c r="G159" i="158"/>
  <c r="D159" i="158"/>
  <c r="P158" i="158"/>
  <c r="M158" i="158"/>
  <c r="J158" i="158"/>
  <c r="G158" i="158"/>
  <c r="D158" i="158"/>
  <c r="P157" i="158"/>
  <c r="M157" i="158"/>
  <c r="J157" i="158"/>
  <c r="G157" i="158"/>
  <c r="D157" i="158"/>
  <c r="P156" i="158"/>
  <c r="M156" i="158"/>
  <c r="J156" i="158"/>
  <c r="G156" i="158"/>
  <c r="D156" i="158"/>
  <c r="P155" i="158"/>
  <c r="M155" i="158"/>
  <c r="J155" i="158"/>
  <c r="G155" i="158"/>
  <c r="D155" i="158"/>
  <c r="P154" i="158"/>
  <c r="M154" i="158"/>
  <c r="J154" i="158"/>
  <c r="G154" i="158"/>
  <c r="D154" i="158"/>
  <c r="P153" i="158"/>
  <c r="M153" i="158"/>
  <c r="J153" i="158"/>
  <c r="G153" i="158"/>
  <c r="D153" i="158"/>
  <c r="P152" i="158"/>
  <c r="M152" i="158"/>
  <c r="J152" i="158"/>
  <c r="G152" i="158"/>
  <c r="D152" i="158"/>
  <c r="P151" i="158"/>
  <c r="M151" i="158"/>
  <c r="J151" i="158"/>
  <c r="G151" i="158"/>
  <c r="D151" i="158"/>
  <c r="P150" i="158"/>
  <c r="M150" i="158"/>
  <c r="J150" i="158"/>
  <c r="G150" i="158"/>
  <c r="D150" i="158"/>
  <c r="P149" i="158"/>
  <c r="M149" i="158"/>
  <c r="J149" i="158"/>
  <c r="G149" i="158"/>
  <c r="D149" i="158"/>
  <c r="P148" i="158"/>
  <c r="M148" i="158"/>
  <c r="J148" i="158"/>
  <c r="G148" i="158"/>
  <c r="D148" i="158"/>
  <c r="P147" i="158"/>
  <c r="M147" i="158"/>
  <c r="J147" i="158"/>
  <c r="G147" i="158"/>
  <c r="D147" i="158"/>
  <c r="P146" i="158"/>
  <c r="M146" i="158"/>
  <c r="J146" i="158"/>
  <c r="G146" i="158"/>
  <c r="D146" i="158"/>
  <c r="P145" i="158"/>
  <c r="M145" i="158"/>
  <c r="J145" i="158"/>
  <c r="G145" i="158"/>
  <c r="D145" i="158"/>
  <c r="P144" i="158"/>
  <c r="M144" i="158"/>
  <c r="J144" i="158"/>
  <c r="G144" i="158"/>
  <c r="D144" i="158"/>
  <c r="P143" i="158"/>
  <c r="M143" i="158"/>
  <c r="J143" i="158"/>
  <c r="G143" i="158"/>
  <c r="D143" i="158"/>
  <c r="P142" i="158"/>
  <c r="M142" i="158"/>
  <c r="J142" i="158"/>
  <c r="G142" i="158"/>
  <c r="D142" i="158"/>
  <c r="P141" i="158"/>
  <c r="M141" i="158"/>
  <c r="J141" i="158"/>
  <c r="G141" i="158"/>
  <c r="D141" i="158"/>
  <c r="P140" i="158"/>
  <c r="M140" i="158"/>
  <c r="J140" i="158"/>
  <c r="G140" i="158"/>
  <c r="D140" i="158"/>
  <c r="P139" i="158"/>
  <c r="M139" i="158"/>
  <c r="J139" i="158"/>
  <c r="G139" i="158"/>
  <c r="D139" i="158"/>
  <c r="P138" i="158"/>
  <c r="M138" i="158"/>
  <c r="J138" i="158"/>
  <c r="G138" i="158"/>
  <c r="D138" i="158"/>
  <c r="P137" i="158"/>
  <c r="M137" i="158"/>
  <c r="J137" i="158"/>
  <c r="G137" i="158"/>
  <c r="D137" i="158"/>
  <c r="P136" i="158"/>
  <c r="M136" i="158"/>
  <c r="J136" i="158"/>
  <c r="G136" i="158"/>
  <c r="D136" i="158"/>
  <c r="P135" i="158"/>
  <c r="M135" i="158"/>
  <c r="J135" i="158"/>
  <c r="G135" i="158"/>
  <c r="D135" i="158"/>
  <c r="P134" i="158"/>
  <c r="M134" i="158"/>
  <c r="J134" i="158"/>
  <c r="G134" i="158"/>
  <c r="D134" i="158"/>
  <c r="P133" i="158"/>
  <c r="M133" i="158"/>
  <c r="J133" i="158"/>
  <c r="G133" i="158"/>
  <c r="D133" i="158"/>
  <c r="P132" i="158"/>
  <c r="M132" i="158"/>
  <c r="J132" i="158"/>
  <c r="G132" i="158"/>
  <c r="D132" i="158"/>
  <c r="P131" i="158"/>
  <c r="M131" i="158"/>
  <c r="J131" i="158"/>
  <c r="G131" i="158"/>
  <c r="D131" i="158"/>
  <c r="P130" i="158"/>
  <c r="M130" i="158"/>
  <c r="J130" i="158"/>
  <c r="G130" i="158"/>
  <c r="D130" i="158"/>
  <c r="P129" i="158"/>
  <c r="M129" i="158"/>
  <c r="J129" i="158"/>
  <c r="G129" i="158"/>
  <c r="D129" i="158"/>
  <c r="P128" i="158"/>
  <c r="M128" i="158"/>
  <c r="J128" i="158"/>
  <c r="G128" i="158"/>
  <c r="D128" i="158"/>
  <c r="P127" i="158"/>
  <c r="M127" i="158"/>
  <c r="J127" i="158"/>
  <c r="G127" i="158"/>
  <c r="D127" i="158"/>
  <c r="P126" i="158"/>
  <c r="M126" i="158"/>
  <c r="J126" i="158"/>
  <c r="G126" i="158"/>
  <c r="D126" i="158"/>
  <c r="P125" i="158"/>
  <c r="M125" i="158"/>
  <c r="J125" i="158"/>
  <c r="G125" i="158"/>
  <c r="D125" i="158"/>
  <c r="P124" i="158"/>
  <c r="M124" i="158"/>
  <c r="J124" i="158"/>
  <c r="G124" i="158"/>
  <c r="D124" i="158"/>
  <c r="P123" i="158"/>
  <c r="M123" i="158"/>
  <c r="J123" i="158"/>
  <c r="G123" i="158"/>
  <c r="D123" i="158"/>
  <c r="P122" i="158"/>
  <c r="M122" i="158"/>
  <c r="J122" i="158"/>
  <c r="G122" i="158"/>
  <c r="D122" i="158"/>
  <c r="P121" i="158"/>
  <c r="M121" i="158"/>
  <c r="J121" i="158"/>
  <c r="G121" i="158"/>
  <c r="D121" i="158"/>
  <c r="P120" i="158"/>
  <c r="M120" i="158"/>
  <c r="J120" i="158"/>
  <c r="G120" i="158"/>
  <c r="D120" i="158"/>
  <c r="P119" i="158"/>
  <c r="M119" i="158"/>
  <c r="J119" i="158"/>
  <c r="G119" i="158"/>
  <c r="D119" i="158"/>
  <c r="P118" i="158"/>
  <c r="M118" i="158"/>
  <c r="J118" i="158"/>
  <c r="G118" i="158"/>
  <c r="D118" i="158"/>
  <c r="P117" i="158"/>
  <c r="M117" i="158"/>
  <c r="J117" i="158"/>
  <c r="G117" i="158"/>
  <c r="D117" i="158"/>
  <c r="P116" i="158"/>
  <c r="M116" i="158"/>
  <c r="J116" i="158"/>
  <c r="G116" i="158"/>
  <c r="D116" i="158"/>
  <c r="P115" i="158"/>
  <c r="M115" i="158"/>
  <c r="J115" i="158"/>
  <c r="G115" i="158"/>
  <c r="D115" i="158"/>
  <c r="P114" i="158"/>
  <c r="M114" i="158"/>
  <c r="J114" i="158"/>
  <c r="G114" i="158"/>
  <c r="D114" i="158"/>
  <c r="P113" i="158"/>
  <c r="M113" i="158"/>
  <c r="J113" i="158"/>
  <c r="G113" i="158"/>
  <c r="D113" i="158"/>
  <c r="P112" i="158"/>
  <c r="M112" i="158"/>
  <c r="J112" i="158"/>
  <c r="G112" i="158"/>
  <c r="D112" i="158"/>
  <c r="P111" i="158"/>
  <c r="M111" i="158"/>
  <c r="J111" i="158"/>
  <c r="G111" i="158"/>
  <c r="D111" i="158"/>
  <c r="P110" i="158"/>
  <c r="M110" i="158"/>
  <c r="J110" i="158"/>
  <c r="G110" i="158"/>
  <c r="D110" i="158"/>
  <c r="P109" i="158"/>
  <c r="M109" i="158"/>
  <c r="J109" i="158"/>
  <c r="G109" i="158"/>
  <c r="D109" i="158"/>
  <c r="P108" i="158"/>
  <c r="M108" i="158"/>
  <c r="J108" i="158"/>
  <c r="G108" i="158"/>
  <c r="D108" i="158"/>
  <c r="P107" i="158"/>
  <c r="M107" i="158"/>
  <c r="J107" i="158"/>
  <c r="G107" i="158"/>
  <c r="D107" i="158"/>
  <c r="P106" i="158"/>
  <c r="M106" i="158"/>
  <c r="J106" i="158"/>
  <c r="G106" i="158"/>
  <c r="D106" i="158"/>
  <c r="P105" i="158"/>
  <c r="M105" i="158"/>
  <c r="J105" i="158"/>
  <c r="G105" i="158"/>
  <c r="D105" i="158"/>
  <c r="P104" i="158"/>
  <c r="M104" i="158"/>
  <c r="J104" i="158"/>
  <c r="G104" i="158"/>
  <c r="D104" i="158"/>
  <c r="P103" i="158"/>
  <c r="M103" i="158"/>
  <c r="J103" i="158"/>
  <c r="G103" i="158"/>
  <c r="D103" i="158"/>
  <c r="P102" i="158"/>
  <c r="M102" i="158"/>
  <c r="J102" i="158"/>
  <c r="G102" i="158"/>
  <c r="D102" i="158"/>
  <c r="P101" i="158"/>
  <c r="M101" i="158"/>
  <c r="J101" i="158"/>
  <c r="G101" i="158"/>
  <c r="D101" i="158"/>
  <c r="P100" i="158"/>
  <c r="M100" i="158"/>
  <c r="J100" i="158"/>
  <c r="G100" i="158"/>
  <c r="D100" i="158"/>
  <c r="P99" i="158"/>
  <c r="M99" i="158"/>
  <c r="J99" i="158"/>
  <c r="G99" i="158"/>
  <c r="D99" i="158"/>
  <c r="P98" i="158"/>
  <c r="M98" i="158"/>
  <c r="J98" i="158"/>
  <c r="G98" i="158"/>
  <c r="D98" i="158"/>
  <c r="P97" i="158"/>
  <c r="M97" i="158"/>
  <c r="J97" i="158"/>
  <c r="G97" i="158"/>
  <c r="D97" i="158"/>
  <c r="P96" i="158"/>
  <c r="M96" i="158"/>
  <c r="J96" i="158"/>
  <c r="G96" i="158"/>
  <c r="D96" i="158"/>
  <c r="P95" i="158"/>
  <c r="M95" i="158"/>
  <c r="J95" i="158"/>
  <c r="G95" i="158"/>
  <c r="D95" i="158"/>
  <c r="P94" i="158"/>
  <c r="M94" i="158"/>
  <c r="J94" i="158"/>
  <c r="G94" i="158"/>
  <c r="D94" i="158"/>
  <c r="P93" i="158"/>
  <c r="M93" i="158"/>
  <c r="J93" i="158"/>
  <c r="G93" i="158"/>
  <c r="D93" i="158"/>
  <c r="P92" i="158"/>
  <c r="M92" i="158"/>
  <c r="J92" i="158"/>
  <c r="G92" i="158"/>
  <c r="D92" i="158"/>
  <c r="P91" i="158"/>
  <c r="M91" i="158"/>
  <c r="J91" i="158"/>
  <c r="G91" i="158"/>
  <c r="D91" i="158"/>
  <c r="P90" i="158"/>
  <c r="M90" i="158"/>
  <c r="J90" i="158"/>
  <c r="G90" i="158"/>
  <c r="D90" i="158"/>
  <c r="P89" i="158"/>
  <c r="M89" i="158"/>
  <c r="J89" i="158"/>
  <c r="G89" i="158"/>
  <c r="D89" i="158"/>
  <c r="P88" i="158"/>
  <c r="M88" i="158"/>
  <c r="J88" i="158"/>
  <c r="G88" i="158"/>
  <c r="D88" i="158"/>
  <c r="P87" i="158"/>
  <c r="M87" i="158"/>
  <c r="J87" i="158"/>
  <c r="G87" i="158"/>
  <c r="D87" i="158"/>
  <c r="P86" i="158"/>
  <c r="M86" i="158"/>
  <c r="J86" i="158"/>
  <c r="G86" i="158"/>
  <c r="D86" i="158"/>
  <c r="P85" i="158"/>
  <c r="M85" i="158"/>
  <c r="J85" i="158"/>
  <c r="G85" i="158"/>
  <c r="D85" i="158"/>
  <c r="P84" i="158"/>
  <c r="M84" i="158"/>
  <c r="J84" i="158"/>
  <c r="G84" i="158"/>
  <c r="D84" i="158"/>
  <c r="P83" i="158"/>
  <c r="M83" i="158"/>
  <c r="J83" i="158"/>
  <c r="G83" i="158"/>
  <c r="D83" i="158"/>
  <c r="P82" i="158"/>
  <c r="M82" i="158"/>
  <c r="J82" i="158"/>
  <c r="G82" i="158"/>
  <c r="D82" i="158"/>
  <c r="P81" i="158"/>
  <c r="M81" i="158"/>
  <c r="J81" i="158"/>
  <c r="G81" i="158"/>
  <c r="D81" i="158"/>
  <c r="P80" i="158"/>
  <c r="M80" i="158"/>
  <c r="J80" i="158"/>
  <c r="G80" i="158"/>
  <c r="D80" i="158"/>
  <c r="P79" i="158"/>
  <c r="M79" i="158"/>
  <c r="J79" i="158"/>
  <c r="G79" i="158"/>
  <c r="D79" i="158"/>
  <c r="P78" i="158"/>
  <c r="M78" i="158"/>
  <c r="J78" i="158"/>
  <c r="G78" i="158"/>
  <c r="D78" i="158"/>
  <c r="P77" i="158"/>
  <c r="M77" i="158"/>
  <c r="J77" i="158"/>
  <c r="G77" i="158"/>
  <c r="D77" i="158"/>
  <c r="P76" i="158"/>
  <c r="M76" i="158"/>
  <c r="J76" i="158"/>
  <c r="G76" i="158"/>
  <c r="D76" i="158"/>
  <c r="P75" i="158"/>
  <c r="M75" i="158"/>
  <c r="J75" i="158"/>
  <c r="G75" i="158"/>
  <c r="D75" i="158"/>
  <c r="P74" i="158"/>
  <c r="M74" i="158"/>
  <c r="J74" i="158"/>
  <c r="G74" i="158"/>
  <c r="D74" i="158"/>
  <c r="P73" i="158"/>
  <c r="M73" i="158"/>
  <c r="J73" i="158"/>
  <c r="G73" i="158"/>
  <c r="D73" i="158"/>
  <c r="P72" i="158"/>
  <c r="M72" i="158"/>
  <c r="J72" i="158"/>
  <c r="G72" i="158"/>
  <c r="D72" i="158"/>
  <c r="P71" i="158"/>
  <c r="M71" i="158"/>
  <c r="J71" i="158"/>
  <c r="G71" i="158"/>
  <c r="D71" i="158"/>
  <c r="P70" i="158"/>
  <c r="M70" i="158"/>
  <c r="J70" i="158"/>
  <c r="G70" i="158"/>
  <c r="D70" i="158"/>
  <c r="P69" i="158"/>
  <c r="M69" i="158"/>
  <c r="J69" i="158"/>
  <c r="G69" i="158"/>
  <c r="D69" i="158"/>
  <c r="P68" i="158"/>
  <c r="M68" i="158"/>
  <c r="J68" i="158"/>
  <c r="G68" i="158"/>
  <c r="D68" i="158"/>
  <c r="P67" i="158"/>
  <c r="M67" i="158"/>
  <c r="J67" i="158"/>
  <c r="G67" i="158"/>
  <c r="D67" i="158"/>
  <c r="P66" i="158"/>
  <c r="M66" i="158"/>
  <c r="J66" i="158"/>
  <c r="G66" i="158"/>
  <c r="D66" i="158"/>
  <c r="P65" i="158"/>
  <c r="M65" i="158"/>
  <c r="J65" i="158"/>
  <c r="G65" i="158"/>
  <c r="D65" i="158"/>
  <c r="P64" i="158"/>
  <c r="M64" i="158"/>
  <c r="J64" i="158"/>
  <c r="G64" i="158"/>
  <c r="D64" i="158"/>
  <c r="P63" i="158"/>
  <c r="M63" i="158"/>
  <c r="J63" i="158"/>
  <c r="G63" i="158"/>
  <c r="D63" i="158"/>
  <c r="P62" i="158"/>
  <c r="M62" i="158"/>
  <c r="J62" i="158"/>
  <c r="G62" i="158"/>
  <c r="D62" i="158"/>
  <c r="P61" i="158"/>
  <c r="M61" i="158"/>
  <c r="J61" i="158"/>
  <c r="G61" i="158"/>
  <c r="D61" i="158"/>
  <c r="P60" i="158"/>
  <c r="M60" i="158"/>
  <c r="J60" i="158"/>
  <c r="G60" i="158"/>
  <c r="D60" i="158"/>
  <c r="P59" i="158"/>
  <c r="M59" i="158"/>
  <c r="J59" i="158"/>
  <c r="G59" i="158"/>
  <c r="D59" i="158"/>
  <c r="P58" i="158"/>
  <c r="M58" i="158"/>
  <c r="J58" i="158"/>
  <c r="G58" i="158"/>
  <c r="D58" i="158"/>
  <c r="P57" i="158"/>
  <c r="M57" i="158"/>
  <c r="J57" i="158"/>
  <c r="G57" i="158"/>
  <c r="D57" i="158"/>
  <c r="P56" i="158"/>
  <c r="M56" i="158"/>
  <c r="J56" i="158"/>
  <c r="G56" i="158"/>
  <c r="D56" i="158"/>
  <c r="P55" i="158"/>
  <c r="M55" i="158"/>
  <c r="J55" i="158"/>
  <c r="G55" i="158"/>
  <c r="D55" i="158"/>
  <c r="P54" i="158"/>
  <c r="M54" i="158"/>
  <c r="J54" i="158"/>
  <c r="G54" i="158"/>
  <c r="D54" i="158"/>
  <c r="P53" i="158"/>
  <c r="M53" i="158"/>
  <c r="J53" i="158"/>
  <c r="G53" i="158"/>
  <c r="D53" i="158"/>
  <c r="P52" i="158"/>
  <c r="M52" i="158"/>
  <c r="J52" i="158"/>
  <c r="G52" i="158"/>
  <c r="D52" i="158"/>
  <c r="P51" i="158"/>
  <c r="M51" i="158"/>
  <c r="J51" i="158"/>
  <c r="G51" i="158"/>
  <c r="D51" i="158"/>
  <c r="P50" i="158"/>
  <c r="M50" i="158"/>
  <c r="J50" i="158"/>
  <c r="G50" i="158"/>
  <c r="D50" i="158"/>
  <c r="P49" i="158"/>
  <c r="M49" i="158"/>
  <c r="J49" i="158"/>
  <c r="G49" i="158"/>
  <c r="D49" i="158"/>
  <c r="P48" i="158"/>
  <c r="M48" i="158"/>
  <c r="J48" i="158"/>
  <c r="G48" i="158"/>
  <c r="D48" i="158"/>
  <c r="P47" i="158"/>
  <c r="M47" i="158"/>
  <c r="J47" i="158"/>
  <c r="G47" i="158"/>
  <c r="D47" i="158"/>
  <c r="P46" i="158"/>
  <c r="M46" i="158"/>
  <c r="J46" i="158"/>
  <c r="G46" i="158"/>
  <c r="D46" i="158"/>
  <c r="P45" i="158"/>
  <c r="M45" i="158"/>
  <c r="J45" i="158"/>
  <c r="G45" i="158"/>
  <c r="D45" i="158"/>
  <c r="P44" i="158"/>
  <c r="M44" i="158"/>
  <c r="J44" i="158"/>
  <c r="G44" i="158"/>
  <c r="D44" i="158"/>
  <c r="P43" i="158"/>
  <c r="M43" i="158"/>
  <c r="J43" i="158"/>
  <c r="G43" i="158"/>
  <c r="D43" i="158"/>
  <c r="P42" i="158"/>
  <c r="M42" i="158"/>
  <c r="J42" i="158"/>
  <c r="G42" i="158"/>
  <c r="D42" i="158"/>
  <c r="P41" i="158"/>
  <c r="M41" i="158"/>
  <c r="J41" i="158"/>
  <c r="G41" i="158"/>
  <c r="D41" i="158"/>
  <c r="P40" i="158"/>
  <c r="M40" i="158"/>
  <c r="J40" i="158"/>
  <c r="G40" i="158"/>
  <c r="D40" i="158"/>
  <c r="P39" i="158"/>
  <c r="M39" i="158"/>
  <c r="J39" i="158"/>
  <c r="G39" i="158"/>
  <c r="D39" i="158"/>
  <c r="P38" i="158"/>
  <c r="M38" i="158"/>
  <c r="J38" i="158"/>
  <c r="G38" i="158"/>
  <c r="D38" i="158"/>
  <c r="P37" i="158"/>
  <c r="M37" i="158"/>
  <c r="J37" i="158"/>
  <c r="G37" i="158"/>
  <c r="D37" i="158"/>
  <c r="P36" i="158"/>
  <c r="M36" i="158"/>
  <c r="J36" i="158"/>
  <c r="G36" i="158"/>
  <c r="D36" i="158"/>
  <c r="P35" i="158"/>
  <c r="M35" i="158"/>
  <c r="J35" i="158"/>
  <c r="G35" i="158"/>
  <c r="D35" i="158"/>
  <c r="P34" i="158"/>
  <c r="M34" i="158"/>
  <c r="J34" i="158"/>
  <c r="G34" i="158"/>
  <c r="D34" i="158"/>
  <c r="P33" i="158"/>
  <c r="M33" i="158"/>
  <c r="J33" i="158"/>
  <c r="G33" i="158"/>
  <c r="D33" i="158"/>
  <c r="P32" i="158"/>
  <c r="M32" i="158"/>
  <c r="J32" i="158"/>
  <c r="G32" i="158"/>
  <c r="D32" i="158"/>
  <c r="P31" i="158"/>
  <c r="M31" i="158"/>
  <c r="J31" i="158"/>
  <c r="G31" i="158"/>
  <c r="D31" i="158"/>
  <c r="P30" i="158"/>
  <c r="M30" i="158"/>
  <c r="J30" i="158"/>
  <c r="G30" i="158"/>
  <c r="D30" i="158"/>
  <c r="P29" i="158"/>
  <c r="M29" i="158"/>
  <c r="J29" i="158"/>
  <c r="G29" i="158"/>
  <c r="D29" i="158"/>
  <c r="P28" i="158"/>
  <c r="M28" i="158"/>
  <c r="J28" i="158"/>
  <c r="G28" i="158"/>
  <c r="D28" i="158"/>
  <c r="P27" i="158"/>
  <c r="M27" i="158"/>
  <c r="J27" i="158"/>
  <c r="G27" i="158"/>
  <c r="D27" i="158"/>
  <c r="P26" i="158"/>
  <c r="M26" i="158"/>
  <c r="J26" i="158"/>
  <c r="G26" i="158"/>
  <c r="D26" i="158"/>
  <c r="P25" i="158"/>
  <c r="M25" i="158"/>
  <c r="J25" i="158"/>
  <c r="G25" i="158"/>
  <c r="D25" i="158"/>
  <c r="P24" i="158"/>
  <c r="M24" i="158"/>
  <c r="J24" i="158"/>
  <c r="G24" i="158"/>
  <c r="D24" i="158"/>
  <c r="P23" i="158"/>
  <c r="M23" i="158"/>
  <c r="J23" i="158"/>
  <c r="G23" i="158"/>
  <c r="D23" i="158"/>
  <c r="P22" i="158"/>
  <c r="M22" i="158"/>
  <c r="J22" i="158"/>
  <c r="G22" i="158"/>
  <c r="D22" i="158"/>
  <c r="P21" i="158"/>
  <c r="M21" i="158"/>
  <c r="J21" i="158"/>
  <c r="G21" i="158"/>
  <c r="D21" i="158"/>
  <c r="P20" i="158"/>
  <c r="M20" i="158"/>
  <c r="J20" i="158"/>
  <c r="G20" i="158"/>
  <c r="D20" i="158"/>
  <c r="I14" i="158"/>
  <c r="H14" i="158"/>
  <c r="D13" i="158"/>
  <c r="D12" i="158"/>
  <c r="P228" i="157"/>
  <c r="M228" i="157"/>
  <c r="J228" i="157"/>
  <c r="G228" i="157"/>
  <c r="D228" i="157"/>
  <c r="P227" i="157"/>
  <c r="M227" i="157"/>
  <c r="J227" i="157"/>
  <c r="G227" i="157"/>
  <c r="D227" i="157"/>
  <c r="P226" i="157"/>
  <c r="M226" i="157"/>
  <c r="J226" i="157"/>
  <c r="G226" i="157"/>
  <c r="D226" i="157"/>
  <c r="P225" i="157"/>
  <c r="M225" i="157"/>
  <c r="J225" i="157"/>
  <c r="G225" i="157"/>
  <c r="D225" i="157"/>
  <c r="P224" i="157"/>
  <c r="M224" i="157"/>
  <c r="J224" i="157"/>
  <c r="G224" i="157"/>
  <c r="D224" i="157"/>
  <c r="P223" i="157"/>
  <c r="M223" i="157"/>
  <c r="J223" i="157"/>
  <c r="G223" i="157"/>
  <c r="D223" i="157"/>
  <c r="P222" i="157"/>
  <c r="M222" i="157"/>
  <c r="J222" i="157"/>
  <c r="G222" i="157"/>
  <c r="D222" i="157"/>
  <c r="P221" i="157"/>
  <c r="M221" i="157"/>
  <c r="J221" i="157"/>
  <c r="G221" i="157"/>
  <c r="D221" i="157"/>
  <c r="P220" i="157"/>
  <c r="M220" i="157"/>
  <c r="J220" i="157"/>
  <c r="G220" i="157"/>
  <c r="D220" i="157"/>
  <c r="P219" i="157"/>
  <c r="M219" i="157"/>
  <c r="J219" i="157"/>
  <c r="G219" i="157"/>
  <c r="D219" i="157"/>
  <c r="P218" i="157"/>
  <c r="M218" i="157"/>
  <c r="J218" i="157"/>
  <c r="G218" i="157"/>
  <c r="D218" i="157"/>
  <c r="P217" i="157"/>
  <c r="M217" i="157"/>
  <c r="J217" i="157"/>
  <c r="G217" i="157"/>
  <c r="D217" i="157"/>
  <c r="P216" i="157"/>
  <c r="M216" i="157"/>
  <c r="J216" i="157"/>
  <c r="G216" i="157"/>
  <c r="D216" i="157"/>
  <c r="P215" i="157"/>
  <c r="M215" i="157"/>
  <c r="J215" i="157"/>
  <c r="G215" i="157"/>
  <c r="D215" i="157"/>
  <c r="P214" i="157"/>
  <c r="M214" i="157"/>
  <c r="J214" i="157"/>
  <c r="G214" i="157"/>
  <c r="D214" i="157"/>
  <c r="P213" i="157"/>
  <c r="M213" i="157"/>
  <c r="J213" i="157"/>
  <c r="G213" i="157"/>
  <c r="D213" i="157"/>
  <c r="P212" i="157"/>
  <c r="M212" i="157"/>
  <c r="J212" i="157"/>
  <c r="G212" i="157"/>
  <c r="D212" i="157"/>
  <c r="P211" i="157"/>
  <c r="M211" i="157"/>
  <c r="J211" i="157"/>
  <c r="G211" i="157"/>
  <c r="D211" i="157"/>
  <c r="P210" i="157"/>
  <c r="M210" i="157"/>
  <c r="J210" i="157"/>
  <c r="G210" i="157"/>
  <c r="D210" i="157"/>
  <c r="P209" i="157"/>
  <c r="M209" i="157"/>
  <c r="J209" i="157"/>
  <c r="G209" i="157"/>
  <c r="D209" i="157"/>
  <c r="P208" i="157"/>
  <c r="M208" i="157"/>
  <c r="J208" i="157"/>
  <c r="G208" i="157"/>
  <c r="D208" i="157"/>
  <c r="P207" i="157"/>
  <c r="M207" i="157"/>
  <c r="J207" i="157"/>
  <c r="G207" i="157"/>
  <c r="D207" i="157"/>
  <c r="P206" i="157"/>
  <c r="M206" i="157"/>
  <c r="J206" i="157"/>
  <c r="G206" i="157"/>
  <c r="D206" i="157"/>
  <c r="P205" i="157"/>
  <c r="M205" i="157"/>
  <c r="J205" i="157"/>
  <c r="G205" i="157"/>
  <c r="D205" i="157"/>
  <c r="P204" i="157"/>
  <c r="M204" i="157"/>
  <c r="J204" i="157"/>
  <c r="G204" i="157"/>
  <c r="D204" i="157"/>
  <c r="P203" i="157"/>
  <c r="M203" i="157"/>
  <c r="J203" i="157"/>
  <c r="G203" i="157"/>
  <c r="D203" i="157"/>
  <c r="P202" i="157"/>
  <c r="M202" i="157"/>
  <c r="J202" i="157"/>
  <c r="G202" i="157"/>
  <c r="D202" i="157"/>
  <c r="P201" i="157"/>
  <c r="M201" i="157"/>
  <c r="J201" i="157"/>
  <c r="G201" i="157"/>
  <c r="D201" i="157"/>
  <c r="P200" i="157"/>
  <c r="M200" i="157"/>
  <c r="J200" i="157"/>
  <c r="G200" i="157"/>
  <c r="D200" i="157"/>
  <c r="P199" i="157"/>
  <c r="M199" i="157"/>
  <c r="J199" i="157"/>
  <c r="G199" i="157"/>
  <c r="D199" i="157"/>
  <c r="P198" i="157"/>
  <c r="M198" i="157"/>
  <c r="J198" i="157"/>
  <c r="G198" i="157"/>
  <c r="D198" i="157"/>
  <c r="P197" i="157"/>
  <c r="M197" i="157"/>
  <c r="J197" i="157"/>
  <c r="G197" i="157"/>
  <c r="D197" i="157"/>
  <c r="P196" i="157"/>
  <c r="M196" i="157"/>
  <c r="J196" i="157"/>
  <c r="G196" i="157"/>
  <c r="D196" i="157"/>
  <c r="P195" i="157"/>
  <c r="M195" i="157"/>
  <c r="J195" i="157"/>
  <c r="G195" i="157"/>
  <c r="D195" i="157"/>
  <c r="P194" i="157"/>
  <c r="M194" i="157"/>
  <c r="J194" i="157"/>
  <c r="G194" i="157"/>
  <c r="D194" i="157"/>
  <c r="P193" i="157"/>
  <c r="M193" i="157"/>
  <c r="J193" i="157"/>
  <c r="G193" i="157"/>
  <c r="D193" i="157"/>
  <c r="P192" i="157"/>
  <c r="M192" i="157"/>
  <c r="J192" i="157"/>
  <c r="G192" i="157"/>
  <c r="D192" i="157"/>
  <c r="P191" i="157"/>
  <c r="M191" i="157"/>
  <c r="J191" i="157"/>
  <c r="G191" i="157"/>
  <c r="D191" i="157"/>
  <c r="P190" i="157"/>
  <c r="M190" i="157"/>
  <c r="J190" i="157"/>
  <c r="G190" i="157"/>
  <c r="D190" i="157"/>
  <c r="P189" i="157"/>
  <c r="M189" i="157"/>
  <c r="J189" i="157"/>
  <c r="G189" i="157"/>
  <c r="D189" i="157"/>
  <c r="P188" i="157"/>
  <c r="M188" i="157"/>
  <c r="J188" i="157"/>
  <c r="G188" i="157"/>
  <c r="D188" i="157"/>
  <c r="P187" i="157"/>
  <c r="M187" i="157"/>
  <c r="J187" i="157"/>
  <c r="G187" i="157"/>
  <c r="D187" i="157"/>
  <c r="P186" i="157"/>
  <c r="M186" i="157"/>
  <c r="J186" i="157"/>
  <c r="G186" i="157"/>
  <c r="D186" i="157"/>
  <c r="P185" i="157"/>
  <c r="M185" i="157"/>
  <c r="J185" i="157"/>
  <c r="G185" i="157"/>
  <c r="D185" i="157"/>
  <c r="P184" i="157"/>
  <c r="M184" i="157"/>
  <c r="J184" i="157"/>
  <c r="G184" i="157"/>
  <c r="D184" i="157"/>
  <c r="P183" i="157"/>
  <c r="M183" i="157"/>
  <c r="J183" i="157"/>
  <c r="G183" i="157"/>
  <c r="D183" i="157"/>
  <c r="P182" i="157"/>
  <c r="M182" i="157"/>
  <c r="J182" i="157"/>
  <c r="G182" i="157"/>
  <c r="D182" i="157"/>
  <c r="P181" i="157"/>
  <c r="M181" i="157"/>
  <c r="J181" i="157"/>
  <c r="G181" i="157"/>
  <c r="D181" i="157"/>
  <c r="P180" i="157"/>
  <c r="M180" i="157"/>
  <c r="J180" i="157"/>
  <c r="G180" i="157"/>
  <c r="D180" i="157"/>
  <c r="P179" i="157"/>
  <c r="M179" i="157"/>
  <c r="J179" i="157"/>
  <c r="G179" i="157"/>
  <c r="D179" i="157"/>
  <c r="P178" i="157"/>
  <c r="M178" i="157"/>
  <c r="J178" i="157"/>
  <c r="G178" i="157"/>
  <c r="D178" i="157"/>
  <c r="P177" i="157"/>
  <c r="M177" i="157"/>
  <c r="J177" i="157"/>
  <c r="G177" i="157"/>
  <c r="D177" i="157"/>
  <c r="P176" i="157"/>
  <c r="M176" i="157"/>
  <c r="J176" i="157"/>
  <c r="G176" i="157"/>
  <c r="D176" i="157"/>
  <c r="P175" i="157"/>
  <c r="M175" i="157"/>
  <c r="J175" i="157"/>
  <c r="G175" i="157"/>
  <c r="D175" i="157"/>
  <c r="P174" i="157"/>
  <c r="M174" i="157"/>
  <c r="J174" i="157"/>
  <c r="G174" i="157"/>
  <c r="D174" i="157"/>
  <c r="P173" i="157"/>
  <c r="M173" i="157"/>
  <c r="J173" i="157"/>
  <c r="G173" i="157"/>
  <c r="D173" i="157"/>
  <c r="P172" i="157"/>
  <c r="M172" i="157"/>
  <c r="J172" i="157"/>
  <c r="G172" i="157"/>
  <c r="D172" i="157"/>
  <c r="P171" i="157"/>
  <c r="M171" i="157"/>
  <c r="J171" i="157"/>
  <c r="G171" i="157"/>
  <c r="D171" i="157"/>
  <c r="P170" i="157"/>
  <c r="M170" i="157"/>
  <c r="J170" i="157"/>
  <c r="G170" i="157"/>
  <c r="D170" i="157"/>
  <c r="P169" i="157"/>
  <c r="M169" i="157"/>
  <c r="J169" i="157"/>
  <c r="G169" i="157"/>
  <c r="D169" i="157"/>
  <c r="P168" i="157"/>
  <c r="M168" i="157"/>
  <c r="J168" i="157"/>
  <c r="G168" i="157"/>
  <c r="D168" i="157"/>
  <c r="P167" i="157"/>
  <c r="M167" i="157"/>
  <c r="J167" i="157"/>
  <c r="G167" i="157"/>
  <c r="D167" i="157"/>
  <c r="P166" i="157"/>
  <c r="M166" i="157"/>
  <c r="J166" i="157"/>
  <c r="G166" i="157"/>
  <c r="D166" i="157"/>
  <c r="P165" i="157"/>
  <c r="M165" i="157"/>
  <c r="J165" i="157"/>
  <c r="G165" i="157"/>
  <c r="D165" i="157"/>
  <c r="P164" i="157"/>
  <c r="M164" i="157"/>
  <c r="J164" i="157"/>
  <c r="G164" i="157"/>
  <c r="D164" i="157"/>
  <c r="P163" i="157"/>
  <c r="M163" i="157"/>
  <c r="J163" i="157"/>
  <c r="G163" i="157"/>
  <c r="D163" i="157"/>
  <c r="P162" i="157"/>
  <c r="M162" i="157"/>
  <c r="J162" i="157"/>
  <c r="G162" i="157"/>
  <c r="D162" i="157"/>
  <c r="P161" i="157"/>
  <c r="M161" i="157"/>
  <c r="J161" i="157"/>
  <c r="G161" i="157"/>
  <c r="D161" i="157"/>
  <c r="P160" i="157"/>
  <c r="M160" i="157"/>
  <c r="J160" i="157"/>
  <c r="G160" i="157"/>
  <c r="D160" i="157"/>
  <c r="P159" i="157"/>
  <c r="M159" i="157"/>
  <c r="J159" i="157"/>
  <c r="G159" i="157"/>
  <c r="D159" i="157"/>
  <c r="P158" i="157"/>
  <c r="M158" i="157"/>
  <c r="J158" i="157"/>
  <c r="G158" i="157"/>
  <c r="D158" i="157"/>
  <c r="P157" i="157"/>
  <c r="M157" i="157"/>
  <c r="J157" i="157"/>
  <c r="G157" i="157"/>
  <c r="D157" i="157"/>
  <c r="P156" i="157"/>
  <c r="M156" i="157"/>
  <c r="J156" i="157"/>
  <c r="G156" i="157"/>
  <c r="D156" i="157"/>
  <c r="P155" i="157"/>
  <c r="M155" i="157"/>
  <c r="J155" i="157"/>
  <c r="G155" i="157"/>
  <c r="D155" i="157"/>
  <c r="P154" i="157"/>
  <c r="M154" i="157"/>
  <c r="J154" i="157"/>
  <c r="G154" i="157"/>
  <c r="D154" i="157"/>
  <c r="P153" i="157"/>
  <c r="M153" i="157"/>
  <c r="J153" i="157"/>
  <c r="G153" i="157"/>
  <c r="D153" i="157"/>
  <c r="P152" i="157"/>
  <c r="M152" i="157"/>
  <c r="J152" i="157"/>
  <c r="G152" i="157"/>
  <c r="D152" i="157"/>
  <c r="P151" i="157"/>
  <c r="M151" i="157"/>
  <c r="J151" i="157"/>
  <c r="G151" i="157"/>
  <c r="D151" i="157"/>
  <c r="P150" i="157"/>
  <c r="M150" i="157"/>
  <c r="J150" i="157"/>
  <c r="G150" i="157"/>
  <c r="D150" i="157"/>
  <c r="P149" i="157"/>
  <c r="M149" i="157"/>
  <c r="J149" i="157"/>
  <c r="G149" i="157"/>
  <c r="D149" i="157"/>
  <c r="P148" i="157"/>
  <c r="M148" i="157"/>
  <c r="J148" i="157"/>
  <c r="G148" i="157"/>
  <c r="D148" i="157"/>
  <c r="P147" i="157"/>
  <c r="M147" i="157"/>
  <c r="J147" i="157"/>
  <c r="G147" i="157"/>
  <c r="D147" i="157"/>
  <c r="P146" i="157"/>
  <c r="M146" i="157"/>
  <c r="J146" i="157"/>
  <c r="G146" i="157"/>
  <c r="D146" i="157"/>
  <c r="P145" i="157"/>
  <c r="M145" i="157"/>
  <c r="J145" i="157"/>
  <c r="G145" i="157"/>
  <c r="D145" i="157"/>
  <c r="P144" i="157"/>
  <c r="M144" i="157"/>
  <c r="J144" i="157"/>
  <c r="G144" i="157"/>
  <c r="D144" i="157"/>
  <c r="P143" i="157"/>
  <c r="M143" i="157"/>
  <c r="J143" i="157"/>
  <c r="G143" i="157"/>
  <c r="D143" i="157"/>
  <c r="P142" i="157"/>
  <c r="M142" i="157"/>
  <c r="J142" i="157"/>
  <c r="G142" i="157"/>
  <c r="D142" i="157"/>
  <c r="P141" i="157"/>
  <c r="M141" i="157"/>
  <c r="J141" i="157"/>
  <c r="G141" i="157"/>
  <c r="D141" i="157"/>
  <c r="P140" i="157"/>
  <c r="M140" i="157"/>
  <c r="J140" i="157"/>
  <c r="G140" i="157"/>
  <c r="D140" i="157"/>
  <c r="P139" i="157"/>
  <c r="M139" i="157"/>
  <c r="J139" i="157"/>
  <c r="G139" i="157"/>
  <c r="D139" i="157"/>
  <c r="P138" i="157"/>
  <c r="M138" i="157"/>
  <c r="J138" i="157"/>
  <c r="G138" i="157"/>
  <c r="D138" i="157"/>
  <c r="P137" i="157"/>
  <c r="M137" i="157"/>
  <c r="J137" i="157"/>
  <c r="G137" i="157"/>
  <c r="D137" i="157"/>
  <c r="P136" i="157"/>
  <c r="M136" i="157"/>
  <c r="J136" i="157"/>
  <c r="G136" i="157"/>
  <c r="D136" i="157"/>
  <c r="P135" i="157"/>
  <c r="M135" i="157"/>
  <c r="J135" i="157"/>
  <c r="G135" i="157"/>
  <c r="D135" i="157"/>
  <c r="P134" i="157"/>
  <c r="M134" i="157"/>
  <c r="J134" i="157"/>
  <c r="G134" i="157"/>
  <c r="D134" i="157"/>
  <c r="P133" i="157"/>
  <c r="M133" i="157"/>
  <c r="J133" i="157"/>
  <c r="G133" i="157"/>
  <c r="D133" i="157"/>
  <c r="P132" i="157"/>
  <c r="M132" i="157"/>
  <c r="J132" i="157"/>
  <c r="G132" i="157"/>
  <c r="D132" i="157"/>
  <c r="P131" i="157"/>
  <c r="M131" i="157"/>
  <c r="J131" i="157"/>
  <c r="G131" i="157"/>
  <c r="D131" i="157"/>
  <c r="P130" i="157"/>
  <c r="M130" i="157"/>
  <c r="J130" i="157"/>
  <c r="G130" i="157"/>
  <c r="D130" i="157"/>
  <c r="P129" i="157"/>
  <c r="M129" i="157"/>
  <c r="J129" i="157"/>
  <c r="G129" i="157"/>
  <c r="D129" i="157"/>
  <c r="P128" i="157"/>
  <c r="M128" i="157"/>
  <c r="J128" i="157"/>
  <c r="G128" i="157"/>
  <c r="D128" i="157"/>
  <c r="P127" i="157"/>
  <c r="M127" i="157"/>
  <c r="J127" i="157"/>
  <c r="G127" i="157"/>
  <c r="D127" i="157"/>
  <c r="P126" i="157"/>
  <c r="M126" i="157"/>
  <c r="J126" i="157"/>
  <c r="G126" i="157"/>
  <c r="D126" i="157"/>
  <c r="P125" i="157"/>
  <c r="M125" i="157"/>
  <c r="J125" i="157"/>
  <c r="G125" i="157"/>
  <c r="D125" i="157"/>
  <c r="P124" i="157"/>
  <c r="M124" i="157"/>
  <c r="J124" i="157"/>
  <c r="G124" i="157"/>
  <c r="D124" i="157"/>
  <c r="P123" i="157"/>
  <c r="M123" i="157"/>
  <c r="J123" i="157"/>
  <c r="G123" i="157"/>
  <c r="D123" i="157"/>
  <c r="P122" i="157"/>
  <c r="M122" i="157"/>
  <c r="J122" i="157"/>
  <c r="G122" i="157"/>
  <c r="D122" i="157"/>
  <c r="P121" i="157"/>
  <c r="M121" i="157"/>
  <c r="J121" i="157"/>
  <c r="G121" i="157"/>
  <c r="D121" i="157"/>
  <c r="P120" i="157"/>
  <c r="M120" i="157"/>
  <c r="J120" i="157"/>
  <c r="G120" i="157"/>
  <c r="D120" i="157"/>
  <c r="P119" i="157"/>
  <c r="M119" i="157"/>
  <c r="J119" i="157"/>
  <c r="G119" i="157"/>
  <c r="D119" i="157"/>
  <c r="P118" i="157"/>
  <c r="M118" i="157"/>
  <c r="J118" i="157"/>
  <c r="G118" i="157"/>
  <c r="D118" i="157"/>
  <c r="P117" i="157"/>
  <c r="M117" i="157"/>
  <c r="J117" i="157"/>
  <c r="G117" i="157"/>
  <c r="D117" i="157"/>
  <c r="P116" i="157"/>
  <c r="M116" i="157"/>
  <c r="J116" i="157"/>
  <c r="G116" i="157"/>
  <c r="D116" i="157"/>
  <c r="P115" i="157"/>
  <c r="M115" i="157"/>
  <c r="J115" i="157"/>
  <c r="G115" i="157"/>
  <c r="D115" i="157"/>
  <c r="P114" i="157"/>
  <c r="M114" i="157"/>
  <c r="J114" i="157"/>
  <c r="G114" i="157"/>
  <c r="D114" i="157"/>
  <c r="P113" i="157"/>
  <c r="M113" i="157"/>
  <c r="J113" i="157"/>
  <c r="G113" i="157"/>
  <c r="D113" i="157"/>
  <c r="P112" i="157"/>
  <c r="M112" i="157"/>
  <c r="J112" i="157"/>
  <c r="G112" i="157"/>
  <c r="D112" i="157"/>
  <c r="P111" i="157"/>
  <c r="M111" i="157"/>
  <c r="J111" i="157"/>
  <c r="G111" i="157"/>
  <c r="D111" i="157"/>
  <c r="P110" i="157"/>
  <c r="M110" i="157"/>
  <c r="J110" i="157"/>
  <c r="G110" i="157"/>
  <c r="D110" i="157"/>
  <c r="P109" i="157"/>
  <c r="M109" i="157"/>
  <c r="J109" i="157"/>
  <c r="G109" i="157"/>
  <c r="D109" i="157"/>
  <c r="P108" i="157"/>
  <c r="M108" i="157"/>
  <c r="J108" i="157"/>
  <c r="G108" i="157"/>
  <c r="D108" i="157"/>
  <c r="P107" i="157"/>
  <c r="M107" i="157"/>
  <c r="J107" i="157"/>
  <c r="G107" i="157"/>
  <c r="D107" i="157"/>
  <c r="P106" i="157"/>
  <c r="M106" i="157"/>
  <c r="J106" i="157"/>
  <c r="G106" i="157"/>
  <c r="D106" i="157"/>
  <c r="P105" i="157"/>
  <c r="M105" i="157"/>
  <c r="J105" i="157"/>
  <c r="G105" i="157"/>
  <c r="D105" i="157"/>
  <c r="P104" i="157"/>
  <c r="M104" i="157"/>
  <c r="J104" i="157"/>
  <c r="G104" i="157"/>
  <c r="D104" i="157"/>
  <c r="P103" i="157"/>
  <c r="M103" i="157"/>
  <c r="J103" i="157"/>
  <c r="G103" i="157"/>
  <c r="D103" i="157"/>
  <c r="P102" i="157"/>
  <c r="M102" i="157"/>
  <c r="J102" i="157"/>
  <c r="G102" i="157"/>
  <c r="D102" i="157"/>
  <c r="P101" i="157"/>
  <c r="M101" i="157"/>
  <c r="J101" i="157"/>
  <c r="G101" i="157"/>
  <c r="D101" i="157"/>
  <c r="P100" i="157"/>
  <c r="M100" i="157"/>
  <c r="J100" i="157"/>
  <c r="G100" i="157"/>
  <c r="D100" i="157"/>
  <c r="P99" i="157"/>
  <c r="M99" i="157"/>
  <c r="J99" i="157"/>
  <c r="G99" i="157"/>
  <c r="D99" i="157"/>
  <c r="P98" i="157"/>
  <c r="M98" i="157"/>
  <c r="J98" i="157"/>
  <c r="G98" i="157"/>
  <c r="D98" i="157"/>
  <c r="P97" i="157"/>
  <c r="M97" i="157"/>
  <c r="J97" i="157"/>
  <c r="G97" i="157"/>
  <c r="D97" i="157"/>
  <c r="P96" i="157"/>
  <c r="M96" i="157"/>
  <c r="J96" i="157"/>
  <c r="G96" i="157"/>
  <c r="D96" i="157"/>
  <c r="P95" i="157"/>
  <c r="M95" i="157"/>
  <c r="J95" i="157"/>
  <c r="G95" i="157"/>
  <c r="D95" i="157"/>
  <c r="P94" i="157"/>
  <c r="M94" i="157"/>
  <c r="J94" i="157"/>
  <c r="G94" i="157"/>
  <c r="D94" i="157"/>
  <c r="P93" i="157"/>
  <c r="M93" i="157"/>
  <c r="J93" i="157"/>
  <c r="G93" i="157"/>
  <c r="D93" i="157"/>
  <c r="P92" i="157"/>
  <c r="M92" i="157"/>
  <c r="J92" i="157"/>
  <c r="G92" i="157"/>
  <c r="D92" i="157"/>
  <c r="P91" i="157"/>
  <c r="M91" i="157"/>
  <c r="J91" i="157"/>
  <c r="G91" i="157"/>
  <c r="D91" i="157"/>
  <c r="P90" i="157"/>
  <c r="M90" i="157"/>
  <c r="J90" i="157"/>
  <c r="G90" i="157"/>
  <c r="D90" i="157"/>
  <c r="P89" i="157"/>
  <c r="M89" i="157"/>
  <c r="J89" i="157"/>
  <c r="G89" i="157"/>
  <c r="D89" i="157"/>
  <c r="P88" i="157"/>
  <c r="M88" i="157"/>
  <c r="J88" i="157"/>
  <c r="G88" i="157"/>
  <c r="D88" i="157"/>
  <c r="P87" i="157"/>
  <c r="M87" i="157"/>
  <c r="J87" i="157"/>
  <c r="G87" i="157"/>
  <c r="D87" i="157"/>
  <c r="P86" i="157"/>
  <c r="M86" i="157"/>
  <c r="J86" i="157"/>
  <c r="G86" i="157"/>
  <c r="D86" i="157"/>
  <c r="P85" i="157"/>
  <c r="M85" i="157"/>
  <c r="J85" i="157"/>
  <c r="G85" i="157"/>
  <c r="D85" i="157"/>
  <c r="P84" i="157"/>
  <c r="M84" i="157"/>
  <c r="J84" i="157"/>
  <c r="G84" i="157"/>
  <c r="D84" i="157"/>
  <c r="P83" i="157"/>
  <c r="M83" i="157"/>
  <c r="J83" i="157"/>
  <c r="G83" i="157"/>
  <c r="D83" i="157"/>
  <c r="P82" i="157"/>
  <c r="M82" i="157"/>
  <c r="J82" i="157"/>
  <c r="G82" i="157"/>
  <c r="D82" i="157"/>
  <c r="P81" i="157"/>
  <c r="M81" i="157"/>
  <c r="J81" i="157"/>
  <c r="G81" i="157"/>
  <c r="D81" i="157"/>
  <c r="P80" i="157"/>
  <c r="M80" i="157"/>
  <c r="J80" i="157"/>
  <c r="G80" i="157"/>
  <c r="D80" i="157"/>
  <c r="P79" i="157"/>
  <c r="M79" i="157"/>
  <c r="J79" i="157"/>
  <c r="G79" i="157"/>
  <c r="D79" i="157"/>
  <c r="P78" i="157"/>
  <c r="M78" i="157"/>
  <c r="J78" i="157"/>
  <c r="G78" i="157"/>
  <c r="D78" i="157"/>
  <c r="P77" i="157"/>
  <c r="M77" i="157"/>
  <c r="J77" i="157"/>
  <c r="G77" i="157"/>
  <c r="D77" i="157"/>
  <c r="P76" i="157"/>
  <c r="M76" i="157"/>
  <c r="J76" i="157"/>
  <c r="G76" i="157"/>
  <c r="D76" i="157"/>
  <c r="P75" i="157"/>
  <c r="M75" i="157"/>
  <c r="J75" i="157"/>
  <c r="G75" i="157"/>
  <c r="D75" i="157"/>
  <c r="P74" i="157"/>
  <c r="M74" i="157"/>
  <c r="J74" i="157"/>
  <c r="G74" i="157"/>
  <c r="D74" i="157"/>
  <c r="P73" i="157"/>
  <c r="M73" i="157"/>
  <c r="J73" i="157"/>
  <c r="G73" i="157"/>
  <c r="D73" i="157"/>
  <c r="P72" i="157"/>
  <c r="M72" i="157"/>
  <c r="J72" i="157"/>
  <c r="G72" i="157"/>
  <c r="D72" i="157"/>
  <c r="P71" i="157"/>
  <c r="M71" i="157"/>
  <c r="J71" i="157"/>
  <c r="G71" i="157"/>
  <c r="D71" i="157"/>
  <c r="P70" i="157"/>
  <c r="M70" i="157"/>
  <c r="J70" i="157"/>
  <c r="G70" i="157"/>
  <c r="D70" i="157"/>
  <c r="P69" i="157"/>
  <c r="M69" i="157"/>
  <c r="J69" i="157"/>
  <c r="G69" i="157"/>
  <c r="D69" i="157"/>
  <c r="P68" i="157"/>
  <c r="M68" i="157"/>
  <c r="J68" i="157"/>
  <c r="G68" i="157"/>
  <c r="D68" i="157"/>
  <c r="P67" i="157"/>
  <c r="M67" i="157"/>
  <c r="J67" i="157"/>
  <c r="G67" i="157"/>
  <c r="D67" i="157"/>
  <c r="P66" i="157"/>
  <c r="M66" i="157"/>
  <c r="J66" i="157"/>
  <c r="G66" i="157"/>
  <c r="D66" i="157"/>
  <c r="P65" i="157"/>
  <c r="M65" i="157"/>
  <c r="J65" i="157"/>
  <c r="G65" i="157"/>
  <c r="D65" i="157"/>
  <c r="P64" i="157"/>
  <c r="M64" i="157"/>
  <c r="J64" i="157"/>
  <c r="G64" i="157"/>
  <c r="D64" i="157"/>
  <c r="P63" i="157"/>
  <c r="M63" i="157"/>
  <c r="J63" i="157"/>
  <c r="G63" i="157"/>
  <c r="D63" i="157"/>
  <c r="P62" i="157"/>
  <c r="M62" i="157"/>
  <c r="J62" i="157"/>
  <c r="G62" i="157"/>
  <c r="D62" i="157"/>
  <c r="P61" i="157"/>
  <c r="M61" i="157"/>
  <c r="J61" i="157"/>
  <c r="G61" i="157"/>
  <c r="D61" i="157"/>
  <c r="P60" i="157"/>
  <c r="M60" i="157"/>
  <c r="J60" i="157"/>
  <c r="G60" i="157"/>
  <c r="D60" i="157"/>
  <c r="P59" i="157"/>
  <c r="M59" i="157"/>
  <c r="J59" i="157"/>
  <c r="G59" i="157"/>
  <c r="D59" i="157"/>
  <c r="P58" i="157"/>
  <c r="M58" i="157"/>
  <c r="J58" i="157"/>
  <c r="G58" i="157"/>
  <c r="D58" i="157"/>
  <c r="P57" i="157"/>
  <c r="M57" i="157"/>
  <c r="J57" i="157"/>
  <c r="G57" i="157"/>
  <c r="D57" i="157"/>
  <c r="P56" i="157"/>
  <c r="M56" i="157"/>
  <c r="J56" i="157"/>
  <c r="G56" i="157"/>
  <c r="D56" i="157"/>
  <c r="P55" i="157"/>
  <c r="M55" i="157"/>
  <c r="J55" i="157"/>
  <c r="G55" i="157"/>
  <c r="D55" i="157"/>
  <c r="P54" i="157"/>
  <c r="M54" i="157"/>
  <c r="J54" i="157"/>
  <c r="G54" i="157"/>
  <c r="D54" i="157"/>
  <c r="P53" i="157"/>
  <c r="M53" i="157"/>
  <c r="J53" i="157"/>
  <c r="G53" i="157"/>
  <c r="D53" i="157"/>
  <c r="P52" i="157"/>
  <c r="M52" i="157"/>
  <c r="J52" i="157"/>
  <c r="G52" i="157"/>
  <c r="D52" i="157"/>
  <c r="P51" i="157"/>
  <c r="M51" i="157"/>
  <c r="J51" i="157"/>
  <c r="G51" i="157"/>
  <c r="D51" i="157"/>
  <c r="P50" i="157"/>
  <c r="M50" i="157"/>
  <c r="J50" i="157"/>
  <c r="G50" i="157"/>
  <c r="D50" i="157"/>
  <c r="P49" i="157"/>
  <c r="M49" i="157"/>
  <c r="J49" i="157"/>
  <c r="G49" i="157"/>
  <c r="D49" i="157"/>
  <c r="P48" i="157"/>
  <c r="M48" i="157"/>
  <c r="J48" i="157"/>
  <c r="G48" i="157"/>
  <c r="D48" i="157"/>
  <c r="P47" i="157"/>
  <c r="M47" i="157"/>
  <c r="J47" i="157"/>
  <c r="G47" i="157"/>
  <c r="D47" i="157"/>
  <c r="P46" i="157"/>
  <c r="M46" i="157"/>
  <c r="J46" i="157"/>
  <c r="G46" i="157"/>
  <c r="D46" i="157"/>
  <c r="P45" i="157"/>
  <c r="M45" i="157"/>
  <c r="J45" i="157"/>
  <c r="G45" i="157"/>
  <c r="D45" i="157"/>
  <c r="P44" i="157"/>
  <c r="M44" i="157"/>
  <c r="J44" i="157"/>
  <c r="G44" i="157"/>
  <c r="D44" i="157"/>
  <c r="P43" i="157"/>
  <c r="M43" i="157"/>
  <c r="J43" i="157"/>
  <c r="G43" i="157"/>
  <c r="D43" i="157"/>
  <c r="P42" i="157"/>
  <c r="M42" i="157"/>
  <c r="J42" i="157"/>
  <c r="G42" i="157"/>
  <c r="D42" i="157"/>
  <c r="P41" i="157"/>
  <c r="M41" i="157"/>
  <c r="J41" i="157"/>
  <c r="G41" i="157"/>
  <c r="D41" i="157"/>
  <c r="P40" i="157"/>
  <c r="M40" i="157"/>
  <c r="J40" i="157"/>
  <c r="G40" i="157"/>
  <c r="D40" i="157"/>
  <c r="P39" i="157"/>
  <c r="M39" i="157"/>
  <c r="J39" i="157"/>
  <c r="G39" i="157"/>
  <c r="D39" i="157"/>
  <c r="P38" i="157"/>
  <c r="M38" i="157"/>
  <c r="J38" i="157"/>
  <c r="G38" i="157"/>
  <c r="D38" i="157"/>
  <c r="P37" i="157"/>
  <c r="M37" i="157"/>
  <c r="J37" i="157"/>
  <c r="G37" i="157"/>
  <c r="D37" i="157"/>
  <c r="P36" i="157"/>
  <c r="M36" i="157"/>
  <c r="J36" i="157"/>
  <c r="G36" i="157"/>
  <c r="D36" i="157"/>
  <c r="P35" i="157"/>
  <c r="M35" i="157"/>
  <c r="J35" i="157"/>
  <c r="G35" i="157"/>
  <c r="D35" i="157"/>
  <c r="P34" i="157"/>
  <c r="M34" i="157"/>
  <c r="J34" i="157"/>
  <c r="G34" i="157"/>
  <c r="D34" i="157"/>
  <c r="P33" i="157"/>
  <c r="M33" i="157"/>
  <c r="J33" i="157"/>
  <c r="G33" i="157"/>
  <c r="D33" i="157"/>
  <c r="P32" i="157"/>
  <c r="M32" i="157"/>
  <c r="J32" i="157"/>
  <c r="G32" i="157"/>
  <c r="D32" i="157"/>
  <c r="P31" i="157"/>
  <c r="M31" i="157"/>
  <c r="J31" i="157"/>
  <c r="G31" i="157"/>
  <c r="D31" i="157"/>
  <c r="P30" i="157"/>
  <c r="M30" i="157"/>
  <c r="J30" i="157"/>
  <c r="G30" i="157"/>
  <c r="D30" i="157"/>
  <c r="P29" i="157"/>
  <c r="M29" i="157"/>
  <c r="J29" i="157"/>
  <c r="G29" i="157"/>
  <c r="D29" i="157"/>
  <c r="P28" i="157"/>
  <c r="M28" i="157"/>
  <c r="J28" i="157"/>
  <c r="G28" i="157"/>
  <c r="D28" i="157"/>
  <c r="P27" i="157"/>
  <c r="M27" i="157"/>
  <c r="J27" i="157"/>
  <c r="G27" i="157"/>
  <c r="D27" i="157"/>
  <c r="P26" i="157"/>
  <c r="M26" i="157"/>
  <c r="J26" i="157"/>
  <c r="G26" i="157"/>
  <c r="D26" i="157"/>
  <c r="P25" i="157"/>
  <c r="M25" i="157"/>
  <c r="J25" i="157"/>
  <c r="G25" i="157"/>
  <c r="D25" i="157"/>
  <c r="P24" i="157"/>
  <c r="M24" i="157"/>
  <c r="J24" i="157"/>
  <c r="G24" i="157"/>
  <c r="D24" i="157"/>
  <c r="P23" i="157"/>
  <c r="M23" i="157"/>
  <c r="J23" i="157"/>
  <c r="G23" i="157"/>
  <c r="D23" i="157"/>
  <c r="P22" i="157"/>
  <c r="M22" i="157"/>
  <c r="J22" i="157"/>
  <c r="G22" i="157"/>
  <c r="D22" i="157"/>
  <c r="P21" i="157"/>
  <c r="M21" i="157"/>
  <c r="J21" i="157"/>
  <c r="G21" i="157"/>
  <c r="D21" i="157"/>
  <c r="P20" i="157"/>
  <c r="M20" i="157"/>
  <c r="J20" i="157"/>
  <c r="G20" i="157"/>
  <c r="D20" i="157"/>
  <c r="I14" i="157"/>
  <c r="H14" i="157"/>
  <c r="D13" i="157"/>
  <c r="D12" i="157"/>
  <c r="P228" i="156"/>
  <c r="M228" i="156"/>
  <c r="J228" i="156"/>
  <c r="G228" i="156"/>
  <c r="D228" i="156"/>
  <c r="P227" i="156"/>
  <c r="M227" i="156"/>
  <c r="J227" i="156"/>
  <c r="G227" i="156"/>
  <c r="D227" i="156"/>
  <c r="P226" i="156"/>
  <c r="M226" i="156"/>
  <c r="J226" i="156"/>
  <c r="G226" i="156"/>
  <c r="D226" i="156"/>
  <c r="P225" i="156"/>
  <c r="M225" i="156"/>
  <c r="J225" i="156"/>
  <c r="G225" i="156"/>
  <c r="D225" i="156"/>
  <c r="P224" i="156"/>
  <c r="M224" i="156"/>
  <c r="J224" i="156"/>
  <c r="G224" i="156"/>
  <c r="D224" i="156"/>
  <c r="P223" i="156"/>
  <c r="M223" i="156"/>
  <c r="J223" i="156"/>
  <c r="G223" i="156"/>
  <c r="D223" i="156"/>
  <c r="P222" i="156"/>
  <c r="M222" i="156"/>
  <c r="J222" i="156"/>
  <c r="G222" i="156"/>
  <c r="D222" i="156"/>
  <c r="P221" i="156"/>
  <c r="M221" i="156"/>
  <c r="J221" i="156"/>
  <c r="G221" i="156"/>
  <c r="D221" i="156"/>
  <c r="P220" i="156"/>
  <c r="M220" i="156"/>
  <c r="J220" i="156"/>
  <c r="G220" i="156"/>
  <c r="D220" i="156"/>
  <c r="P219" i="156"/>
  <c r="M219" i="156"/>
  <c r="J219" i="156"/>
  <c r="G219" i="156"/>
  <c r="D219" i="156"/>
  <c r="P218" i="156"/>
  <c r="M218" i="156"/>
  <c r="J218" i="156"/>
  <c r="G218" i="156"/>
  <c r="D218" i="156"/>
  <c r="P217" i="156"/>
  <c r="M217" i="156"/>
  <c r="J217" i="156"/>
  <c r="G217" i="156"/>
  <c r="D217" i="156"/>
  <c r="P216" i="156"/>
  <c r="M216" i="156"/>
  <c r="J216" i="156"/>
  <c r="G216" i="156"/>
  <c r="D216" i="156"/>
  <c r="P215" i="156"/>
  <c r="M215" i="156"/>
  <c r="J215" i="156"/>
  <c r="G215" i="156"/>
  <c r="D215" i="156"/>
  <c r="P214" i="156"/>
  <c r="M214" i="156"/>
  <c r="J214" i="156"/>
  <c r="G214" i="156"/>
  <c r="D214" i="156"/>
  <c r="P213" i="156"/>
  <c r="M213" i="156"/>
  <c r="J213" i="156"/>
  <c r="G213" i="156"/>
  <c r="D213" i="156"/>
  <c r="P212" i="156"/>
  <c r="M212" i="156"/>
  <c r="J212" i="156"/>
  <c r="G212" i="156"/>
  <c r="D212" i="156"/>
  <c r="P211" i="156"/>
  <c r="M211" i="156"/>
  <c r="J211" i="156"/>
  <c r="G211" i="156"/>
  <c r="D211" i="156"/>
  <c r="P210" i="156"/>
  <c r="M210" i="156"/>
  <c r="J210" i="156"/>
  <c r="G210" i="156"/>
  <c r="D210" i="156"/>
  <c r="P209" i="156"/>
  <c r="M209" i="156"/>
  <c r="J209" i="156"/>
  <c r="G209" i="156"/>
  <c r="D209" i="156"/>
  <c r="P208" i="156"/>
  <c r="M208" i="156"/>
  <c r="J208" i="156"/>
  <c r="G208" i="156"/>
  <c r="D208" i="156"/>
  <c r="P207" i="156"/>
  <c r="M207" i="156"/>
  <c r="J207" i="156"/>
  <c r="G207" i="156"/>
  <c r="D207" i="156"/>
  <c r="P206" i="156"/>
  <c r="M206" i="156"/>
  <c r="J206" i="156"/>
  <c r="G206" i="156"/>
  <c r="D206" i="156"/>
  <c r="P205" i="156"/>
  <c r="M205" i="156"/>
  <c r="J205" i="156"/>
  <c r="G205" i="156"/>
  <c r="D205" i="156"/>
  <c r="P204" i="156"/>
  <c r="M204" i="156"/>
  <c r="J204" i="156"/>
  <c r="G204" i="156"/>
  <c r="D204" i="156"/>
  <c r="P203" i="156"/>
  <c r="M203" i="156"/>
  <c r="J203" i="156"/>
  <c r="G203" i="156"/>
  <c r="D203" i="156"/>
  <c r="P202" i="156"/>
  <c r="M202" i="156"/>
  <c r="J202" i="156"/>
  <c r="G202" i="156"/>
  <c r="D202" i="156"/>
  <c r="P201" i="156"/>
  <c r="M201" i="156"/>
  <c r="J201" i="156"/>
  <c r="G201" i="156"/>
  <c r="D201" i="156"/>
  <c r="P200" i="156"/>
  <c r="M200" i="156"/>
  <c r="J200" i="156"/>
  <c r="G200" i="156"/>
  <c r="D200" i="156"/>
  <c r="P199" i="156"/>
  <c r="M199" i="156"/>
  <c r="J199" i="156"/>
  <c r="G199" i="156"/>
  <c r="D199" i="156"/>
  <c r="P198" i="156"/>
  <c r="M198" i="156"/>
  <c r="J198" i="156"/>
  <c r="G198" i="156"/>
  <c r="D198" i="156"/>
  <c r="P197" i="156"/>
  <c r="M197" i="156"/>
  <c r="J197" i="156"/>
  <c r="G197" i="156"/>
  <c r="D197" i="156"/>
  <c r="P196" i="156"/>
  <c r="M196" i="156"/>
  <c r="J196" i="156"/>
  <c r="G196" i="156"/>
  <c r="D196" i="156"/>
  <c r="P195" i="156"/>
  <c r="M195" i="156"/>
  <c r="J195" i="156"/>
  <c r="G195" i="156"/>
  <c r="D195" i="156"/>
  <c r="P194" i="156"/>
  <c r="M194" i="156"/>
  <c r="J194" i="156"/>
  <c r="G194" i="156"/>
  <c r="D194" i="156"/>
  <c r="P193" i="156"/>
  <c r="M193" i="156"/>
  <c r="J193" i="156"/>
  <c r="G193" i="156"/>
  <c r="D193" i="156"/>
  <c r="P192" i="156"/>
  <c r="M192" i="156"/>
  <c r="J192" i="156"/>
  <c r="G192" i="156"/>
  <c r="D192" i="156"/>
  <c r="P191" i="156"/>
  <c r="M191" i="156"/>
  <c r="J191" i="156"/>
  <c r="G191" i="156"/>
  <c r="D191" i="156"/>
  <c r="P190" i="156"/>
  <c r="M190" i="156"/>
  <c r="J190" i="156"/>
  <c r="G190" i="156"/>
  <c r="D190" i="156"/>
  <c r="P189" i="156"/>
  <c r="M189" i="156"/>
  <c r="J189" i="156"/>
  <c r="G189" i="156"/>
  <c r="D189" i="156"/>
  <c r="P188" i="156"/>
  <c r="M188" i="156"/>
  <c r="J188" i="156"/>
  <c r="G188" i="156"/>
  <c r="D188" i="156"/>
  <c r="P187" i="156"/>
  <c r="M187" i="156"/>
  <c r="J187" i="156"/>
  <c r="G187" i="156"/>
  <c r="D187" i="156"/>
  <c r="P186" i="156"/>
  <c r="M186" i="156"/>
  <c r="J186" i="156"/>
  <c r="G186" i="156"/>
  <c r="D186" i="156"/>
  <c r="P185" i="156"/>
  <c r="M185" i="156"/>
  <c r="J185" i="156"/>
  <c r="G185" i="156"/>
  <c r="D185" i="156"/>
  <c r="P184" i="156"/>
  <c r="M184" i="156"/>
  <c r="J184" i="156"/>
  <c r="G184" i="156"/>
  <c r="D184" i="156"/>
  <c r="P183" i="156"/>
  <c r="M183" i="156"/>
  <c r="J183" i="156"/>
  <c r="G183" i="156"/>
  <c r="D183" i="156"/>
  <c r="P182" i="156"/>
  <c r="M182" i="156"/>
  <c r="J182" i="156"/>
  <c r="G182" i="156"/>
  <c r="D182" i="156"/>
  <c r="P181" i="156"/>
  <c r="M181" i="156"/>
  <c r="J181" i="156"/>
  <c r="G181" i="156"/>
  <c r="D181" i="156"/>
  <c r="P180" i="156"/>
  <c r="M180" i="156"/>
  <c r="J180" i="156"/>
  <c r="G180" i="156"/>
  <c r="D180" i="156"/>
  <c r="P179" i="156"/>
  <c r="M179" i="156"/>
  <c r="J179" i="156"/>
  <c r="G179" i="156"/>
  <c r="D179" i="156"/>
  <c r="P178" i="156"/>
  <c r="M178" i="156"/>
  <c r="J178" i="156"/>
  <c r="G178" i="156"/>
  <c r="D178" i="156"/>
  <c r="P177" i="156"/>
  <c r="M177" i="156"/>
  <c r="J177" i="156"/>
  <c r="G177" i="156"/>
  <c r="D177" i="156"/>
  <c r="P176" i="156"/>
  <c r="M176" i="156"/>
  <c r="J176" i="156"/>
  <c r="G176" i="156"/>
  <c r="D176" i="156"/>
  <c r="P175" i="156"/>
  <c r="M175" i="156"/>
  <c r="J175" i="156"/>
  <c r="G175" i="156"/>
  <c r="D175" i="156"/>
  <c r="P174" i="156"/>
  <c r="M174" i="156"/>
  <c r="J174" i="156"/>
  <c r="G174" i="156"/>
  <c r="D174" i="156"/>
  <c r="P173" i="156"/>
  <c r="M173" i="156"/>
  <c r="J173" i="156"/>
  <c r="G173" i="156"/>
  <c r="D173" i="156"/>
  <c r="P172" i="156"/>
  <c r="M172" i="156"/>
  <c r="J172" i="156"/>
  <c r="G172" i="156"/>
  <c r="D172" i="156"/>
  <c r="P171" i="156"/>
  <c r="M171" i="156"/>
  <c r="J171" i="156"/>
  <c r="G171" i="156"/>
  <c r="D171" i="156"/>
  <c r="P170" i="156"/>
  <c r="M170" i="156"/>
  <c r="J170" i="156"/>
  <c r="G170" i="156"/>
  <c r="D170" i="156"/>
  <c r="P169" i="156"/>
  <c r="M169" i="156"/>
  <c r="J169" i="156"/>
  <c r="G169" i="156"/>
  <c r="D169" i="156"/>
  <c r="P168" i="156"/>
  <c r="M168" i="156"/>
  <c r="J168" i="156"/>
  <c r="G168" i="156"/>
  <c r="D168" i="156"/>
  <c r="P167" i="156"/>
  <c r="M167" i="156"/>
  <c r="J167" i="156"/>
  <c r="G167" i="156"/>
  <c r="D167" i="156"/>
  <c r="P166" i="156"/>
  <c r="M166" i="156"/>
  <c r="J166" i="156"/>
  <c r="G166" i="156"/>
  <c r="D166" i="156"/>
  <c r="P165" i="156"/>
  <c r="M165" i="156"/>
  <c r="J165" i="156"/>
  <c r="G165" i="156"/>
  <c r="D165" i="156"/>
  <c r="P164" i="156"/>
  <c r="M164" i="156"/>
  <c r="J164" i="156"/>
  <c r="G164" i="156"/>
  <c r="D164" i="156"/>
  <c r="P163" i="156"/>
  <c r="M163" i="156"/>
  <c r="J163" i="156"/>
  <c r="G163" i="156"/>
  <c r="D163" i="156"/>
  <c r="P162" i="156"/>
  <c r="M162" i="156"/>
  <c r="J162" i="156"/>
  <c r="G162" i="156"/>
  <c r="D162" i="156"/>
  <c r="P161" i="156"/>
  <c r="M161" i="156"/>
  <c r="J161" i="156"/>
  <c r="G161" i="156"/>
  <c r="D161" i="156"/>
  <c r="P160" i="156"/>
  <c r="M160" i="156"/>
  <c r="J160" i="156"/>
  <c r="G160" i="156"/>
  <c r="D160" i="156"/>
  <c r="P159" i="156"/>
  <c r="M159" i="156"/>
  <c r="J159" i="156"/>
  <c r="G159" i="156"/>
  <c r="D159" i="156"/>
  <c r="P158" i="156"/>
  <c r="M158" i="156"/>
  <c r="J158" i="156"/>
  <c r="G158" i="156"/>
  <c r="D158" i="156"/>
  <c r="P157" i="156"/>
  <c r="M157" i="156"/>
  <c r="J157" i="156"/>
  <c r="G157" i="156"/>
  <c r="D157" i="156"/>
  <c r="P156" i="156"/>
  <c r="M156" i="156"/>
  <c r="J156" i="156"/>
  <c r="G156" i="156"/>
  <c r="D156" i="156"/>
  <c r="P155" i="156"/>
  <c r="M155" i="156"/>
  <c r="J155" i="156"/>
  <c r="G155" i="156"/>
  <c r="D155" i="156"/>
  <c r="P154" i="156"/>
  <c r="M154" i="156"/>
  <c r="J154" i="156"/>
  <c r="G154" i="156"/>
  <c r="D154" i="156"/>
  <c r="P153" i="156"/>
  <c r="M153" i="156"/>
  <c r="J153" i="156"/>
  <c r="G153" i="156"/>
  <c r="D153" i="156"/>
  <c r="P152" i="156"/>
  <c r="M152" i="156"/>
  <c r="J152" i="156"/>
  <c r="G152" i="156"/>
  <c r="D152" i="156"/>
  <c r="P151" i="156"/>
  <c r="M151" i="156"/>
  <c r="J151" i="156"/>
  <c r="G151" i="156"/>
  <c r="D151" i="156"/>
  <c r="P150" i="156"/>
  <c r="M150" i="156"/>
  <c r="J150" i="156"/>
  <c r="G150" i="156"/>
  <c r="D150" i="156"/>
  <c r="P149" i="156"/>
  <c r="M149" i="156"/>
  <c r="J149" i="156"/>
  <c r="G149" i="156"/>
  <c r="D149" i="156"/>
  <c r="P148" i="156"/>
  <c r="M148" i="156"/>
  <c r="J148" i="156"/>
  <c r="G148" i="156"/>
  <c r="D148" i="156"/>
  <c r="P147" i="156"/>
  <c r="M147" i="156"/>
  <c r="J147" i="156"/>
  <c r="G147" i="156"/>
  <c r="D147" i="156"/>
  <c r="P146" i="156"/>
  <c r="M146" i="156"/>
  <c r="J146" i="156"/>
  <c r="G146" i="156"/>
  <c r="D146" i="156"/>
  <c r="P145" i="156"/>
  <c r="M145" i="156"/>
  <c r="J145" i="156"/>
  <c r="G145" i="156"/>
  <c r="D145" i="156"/>
  <c r="P144" i="156"/>
  <c r="M144" i="156"/>
  <c r="J144" i="156"/>
  <c r="G144" i="156"/>
  <c r="D144" i="156"/>
  <c r="P143" i="156"/>
  <c r="M143" i="156"/>
  <c r="J143" i="156"/>
  <c r="G143" i="156"/>
  <c r="D143" i="156"/>
  <c r="P142" i="156"/>
  <c r="M142" i="156"/>
  <c r="J142" i="156"/>
  <c r="G142" i="156"/>
  <c r="D142" i="156"/>
  <c r="P141" i="156"/>
  <c r="M141" i="156"/>
  <c r="J141" i="156"/>
  <c r="G141" i="156"/>
  <c r="D141" i="156"/>
  <c r="P140" i="156"/>
  <c r="M140" i="156"/>
  <c r="J140" i="156"/>
  <c r="G140" i="156"/>
  <c r="D140" i="156"/>
  <c r="P139" i="156"/>
  <c r="M139" i="156"/>
  <c r="J139" i="156"/>
  <c r="G139" i="156"/>
  <c r="D139" i="156"/>
  <c r="P138" i="156"/>
  <c r="M138" i="156"/>
  <c r="J138" i="156"/>
  <c r="G138" i="156"/>
  <c r="D138" i="156"/>
  <c r="P137" i="156"/>
  <c r="M137" i="156"/>
  <c r="J137" i="156"/>
  <c r="G137" i="156"/>
  <c r="D137" i="156"/>
  <c r="P136" i="156"/>
  <c r="M136" i="156"/>
  <c r="J136" i="156"/>
  <c r="G136" i="156"/>
  <c r="D136" i="156"/>
  <c r="P135" i="156"/>
  <c r="M135" i="156"/>
  <c r="J135" i="156"/>
  <c r="G135" i="156"/>
  <c r="D135" i="156"/>
  <c r="P134" i="156"/>
  <c r="M134" i="156"/>
  <c r="J134" i="156"/>
  <c r="G134" i="156"/>
  <c r="D134" i="156"/>
  <c r="P133" i="156"/>
  <c r="M133" i="156"/>
  <c r="J133" i="156"/>
  <c r="G133" i="156"/>
  <c r="D133" i="156"/>
  <c r="P132" i="156"/>
  <c r="M132" i="156"/>
  <c r="J132" i="156"/>
  <c r="G132" i="156"/>
  <c r="D132" i="156"/>
  <c r="P131" i="156"/>
  <c r="M131" i="156"/>
  <c r="J131" i="156"/>
  <c r="G131" i="156"/>
  <c r="D131" i="156"/>
  <c r="P130" i="156"/>
  <c r="M130" i="156"/>
  <c r="J130" i="156"/>
  <c r="G130" i="156"/>
  <c r="D130" i="156"/>
  <c r="P129" i="156"/>
  <c r="M129" i="156"/>
  <c r="J129" i="156"/>
  <c r="G129" i="156"/>
  <c r="D129" i="156"/>
  <c r="P128" i="156"/>
  <c r="M128" i="156"/>
  <c r="J128" i="156"/>
  <c r="G128" i="156"/>
  <c r="D128" i="156"/>
  <c r="P127" i="156"/>
  <c r="M127" i="156"/>
  <c r="J127" i="156"/>
  <c r="G127" i="156"/>
  <c r="D127" i="156"/>
  <c r="P126" i="156"/>
  <c r="M126" i="156"/>
  <c r="J126" i="156"/>
  <c r="G126" i="156"/>
  <c r="D126" i="156"/>
  <c r="P125" i="156"/>
  <c r="M125" i="156"/>
  <c r="J125" i="156"/>
  <c r="G125" i="156"/>
  <c r="D125" i="156"/>
  <c r="P124" i="156"/>
  <c r="M124" i="156"/>
  <c r="J124" i="156"/>
  <c r="G124" i="156"/>
  <c r="D124" i="156"/>
  <c r="P123" i="156"/>
  <c r="M123" i="156"/>
  <c r="J123" i="156"/>
  <c r="G123" i="156"/>
  <c r="D123" i="156"/>
  <c r="P122" i="156"/>
  <c r="M122" i="156"/>
  <c r="J122" i="156"/>
  <c r="G122" i="156"/>
  <c r="D122" i="156"/>
  <c r="P121" i="156"/>
  <c r="M121" i="156"/>
  <c r="J121" i="156"/>
  <c r="G121" i="156"/>
  <c r="D121" i="156"/>
  <c r="P120" i="156"/>
  <c r="M120" i="156"/>
  <c r="J120" i="156"/>
  <c r="G120" i="156"/>
  <c r="D120" i="156"/>
  <c r="P119" i="156"/>
  <c r="M119" i="156"/>
  <c r="J119" i="156"/>
  <c r="G119" i="156"/>
  <c r="D119" i="156"/>
  <c r="P118" i="156"/>
  <c r="M118" i="156"/>
  <c r="J118" i="156"/>
  <c r="G118" i="156"/>
  <c r="D118" i="156"/>
  <c r="P117" i="156"/>
  <c r="M117" i="156"/>
  <c r="J117" i="156"/>
  <c r="G117" i="156"/>
  <c r="D117" i="156"/>
  <c r="P116" i="156"/>
  <c r="M116" i="156"/>
  <c r="J116" i="156"/>
  <c r="G116" i="156"/>
  <c r="D116" i="156"/>
  <c r="P115" i="156"/>
  <c r="M115" i="156"/>
  <c r="J115" i="156"/>
  <c r="G115" i="156"/>
  <c r="D115" i="156"/>
  <c r="P114" i="156"/>
  <c r="M114" i="156"/>
  <c r="J114" i="156"/>
  <c r="G114" i="156"/>
  <c r="D114" i="156"/>
  <c r="P113" i="156"/>
  <c r="M113" i="156"/>
  <c r="J113" i="156"/>
  <c r="G113" i="156"/>
  <c r="D113" i="156"/>
  <c r="P112" i="156"/>
  <c r="M112" i="156"/>
  <c r="J112" i="156"/>
  <c r="G112" i="156"/>
  <c r="D112" i="156"/>
  <c r="P111" i="156"/>
  <c r="M111" i="156"/>
  <c r="J111" i="156"/>
  <c r="G111" i="156"/>
  <c r="D111" i="156"/>
  <c r="P110" i="156"/>
  <c r="M110" i="156"/>
  <c r="J110" i="156"/>
  <c r="G110" i="156"/>
  <c r="D110" i="156"/>
  <c r="P109" i="156"/>
  <c r="M109" i="156"/>
  <c r="J109" i="156"/>
  <c r="G109" i="156"/>
  <c r="D109" i="156"/>
  <c r="P108" i="156"/>
  <c r="M108" i="156"/>
  <c r="J108" i="156"/>
  <c r="G108" i="156"/>
  <c r="D108" i="156"/>
  <c r="P107" i="156"/>
  <c r="M107" i="156"/>
  <c r="J107" i="156"/>
  <c r="G107" i="156"/>
  <c r="D107" i="156"/>
  <c r="P106" i="156"/>
  <c r="M106" i="156"/>
  <c r="J106" i="156"/>
  <c r="G106" i="156"/>
  <c r="D106" i="156"/>
  <c r="P105" i="156"/>
  <c r="M105" i="156"/>
  <c r="J105" i="156"/>
  <c r="G105" i="156"/>
  <c r="D105" i="156"/>
  <c r="P104" i="156"/>
  <c r="M104" i="156"/>
  <c r="J104" i="156"/>
  <c r="G104" i="156"/>
  <c r="D104" i="156"/>
  <c r="P103" i="156"/>
  <c r="M103" i="156"/>
  <c r="J103" i="156"/>
  <c r="G103" i="156"/>
  <c r="D103" i="156"/>
  <c r="P102" i="156"/>
  <c r="M102" i="156"/>
  <c r="J102" i="156"/>
  <c r="G102" i="156"/>
  <c r="D102" i="156"/>
  <c r="P101" i="156"/>
  <c r="M101" i="156"/>
  <c r="J101" i="156"/>
  <c r="G101" i="156"/>
  <c r="D101" i="156"/>
  <c r="P100" i="156"/>
  <c r="M100" i="156"/>
  <c r="J100" i="156"/>
  <c r="G100" i="156"/>
  <c r="D100" i="156"/>
  <c r="P99" i="156"/>
  <c r="M99" i="156"/>
  <c r="J99" i="156"/>
  <c r="G99" i="156"/>
  <c r="D99" i="156"/>
  <c r="P98" i="156"/>
  <c r="M98" i="156"/>
  <c r="J98" i="156"/>
  <c r="G98" i="156"/>
  <c r="D98" i="156"/>
  <c r="P97" i="156"/>
  <c r="M97" i="156"/>
  <c r="J97" i="156"/>
  <c r="G97" i="156"/>
  <c r="D97" i="156"/>
  <c r="P96" i="156"/>
  <c r="M96" i="156"/>
  <c r="J96" i="156"/>
  <c r="G96" i="156"/>
  <c r="D96" i="156"/>
  <c r="P95" i="156"/>
  <c r="M95" i="156"/>
  <c r="J95" i="156"/>
  <c r="G95" i="156"/>
  <c r="D95" i="156"/>
  <c r="P94" i="156"/>
  <c r="M94" i="156"/>
  <c r="J94" i="156"/>
  <c r="G94" i="156"/>
  <c r="D94" i="156"/>
  <c r="P93" i="156"/>
  <c r="M93" i="156"/>
  <c r="J93" i="156"/>
  <c r="G93" i="156"/>
  <c r="D93" i="156"/>
  <c r="P92" i="156"/>
  <c r="M92" i="156"/>
  <c r="J92" i="156"/>
  <c r="G92" i="156"/>
  <c r="D92" i="156"/>
  <c r="P91" i="156"/>
  <c r="M91" i="156"/>
  <c r="J91" i="156"/>
  <c r="G91" i="156"/>
  <c r="D91" i="156"/>
  <c r="P90" i="156"/>
  <c r="M90" i="156"/>
  <c r="J90" i="156"/>
  <c r="G90" i="156"/>
  <c r="D90" i="156"/>
  <c r="P89" i="156"/>
  <c r="M89" i="156"/>
  <c r="J89" i="156"/>
  <c r="G89" i="156"/>
  <c r="D89" i="156"/>
  <c r="P88" i="156"/>
  <c r="M88" i="156"/>
  <c r="J88" i="156"/>
  <c r="G88" i="156"/>
  <c r="D88" i="156"/>
  <c r="P87" i="156"/>
  <c r="M87" i="156"/>
  <c r="J87" i="156"/>
  <c r="G87" i="156"/>
  <c r="D87" i="156"/>
  <c r="P86" i="156"/>
  <c r="M86" i="156"/>
  <c r="J86" i="156"/>
  <c r="G86" i="156"/>
  <c r="D86" i="156"/>
  <c r="P85" i="156"/>
  <c r="M85" i="156"/>
  <c r="J85" i="156"/>
  <c r="G85" i="156"/>
  <c r="D85" i="156"/>
  <c r="P84" i="156"/>
  <c r="M84" i="156"/>
  <c r="J84" i="156"/>
  <c r="G84" i="156"/>
  <c r="D84" i="156"/>
  <c r="P83" i="156"/>
  <c r="M83" i="156"/>
  <c r="J83" i="156"/>
  <c r="G83" i="156"/>
  <c r="D83" i="156"/>
  <c r="P82" i="156"/>
  <c r="M82" i="156"/>
  <c r="J82" i="156"/>
  <c r="G82" i="156"/>
  <c r="D82" i="156"/>
  <c r="P81" i="156"/>
  <c r="M81" i="156"/>
  <c r="J81" i="156"/>
  <c r="G81" i="156"/>
  <c r="D81" i="156"/>
  <c r="P80" i="156"/>
  <c r="M80" i="156"/>
  <c r="J80" i="156"/>
  <c r="G80" i="156"/>
  <c r="D80" i="156"/>
  <c r="P79" i="156"/>
  <c r="M79" i="156"/>
  <c r="J79" i="156"/>
  <c r="G79" i="156"/>
  <c r="D79" i="156"/>
  <c r="P78" i="156"/>
  <c r="M78" i="156"/>
  <c r="J78" i="156"/>
  <c r="G78" i="156"/>
  <c r="D78" i="156"/>
  <c r="P77" i="156"/>
  <c r="M77" i="156"/>
  <c r="J77" i="156"/>
  <c r="G77" i="156"/>
  <c r="D77" i="156"/>
  <c r="P76" i="156"/>
  <c r="M76" i="156"/>
  <c r="J76" i="156"/>
  <c r="G76" i="156"/>
  <c r="D76" i="156"/>
  <c r="P75" i="156"/>
  <c r="M75" i="156"/>
  <c r="J75" i="156"/>
  <c r="G75" i="156"/>
  <c r="D75" i="156"/>
  <c r="P74" i="156"/>
  <c r="M74" i="156"/>
  <c r="J74" i="156"/>
  <c r="G74" i="156"/>
  <c r="D74" i="156"/>
  <c r="P73" i="156"/>
  <c r="M73" i="156"/>
  <c r="J73" i="156"/>
  <c r="G73" i="156"/>
  <c r="D73" i="156"/>
  <c r="P72" i="156"/>
  <c r="M72" i="156"/>
  <c r="J72" i="156"/>
  <c r="G72" i="156"/>
  <c r="D72" i="156"/>
  <c r="P71" i="156"/>
  <c r="M71" i="156"/>
  <c r="J71" i="156"/>
  <c r="G71" i="156"/>
  <c r="D71" i="156"/>
  <c r="P70" i="156"/>
  <c r="M70" i="156"/>
  <c r="J70" i="156"/>
  <c r="G70" i="156"/>
  <c r="D70" i="156"/>
  <c r="P69" i="156"/>
  <c r="M69" i="156"/>
  <c r="J69" i="156"/>
  <c r="G69" i="156"/>
  <c r="D69" i="156"/>
  <c r="P68" i="156"/>
  <c r="M68" i="156"/>
  <c r="J68" i="156"/>
  <c r="G68" i="156"/>
  <c r="D68" i="156"/>
  <c r="P67" i="156"/>
  <c r="M67" i="156"/>
  <c r="J67" i="156"/>
  <c r="G67" i="156"/>
  <c r="D67" i="156"/>
  <c r="P66" i="156"/>
  <c r="M66" i="156"/>
  <c r="J66" i="156"/>
  <c r="G66" i="156"/>
  <c r="D66" i="156"/>
  <c r="P65" i="156"/>
  <c r="M65" i="156"/>
  <c r="J65" i="156"/>
  <c r="G65" i="156"/>
  <c r="D65" i="156"/>
  <c r="P64" i="156"/>
  <c r="M64" i="156"/>
  <c r="J64" i="156"/>
  <c r="G64" i="156"/>
  <c r="D64" i="156"/>
  <c r="P63" i="156"/>
  <c r="M63" i="156"/>
  <c r="J63" i="156"/>
  <c r="G63" i="156"/>
  <c r="D63" i="156"/>
  <c r="P62" i="156"/>
  <c r="M62" i="156"/>
  <c r="J62" i="156"/>
  <c r="G62" i="156"/>
  <c r="D62" i="156"/>
  <c r="P61" i="156"/>
  <c r="M61" i="156"/>
  <c r="J61" i="156"/>
  <c r="G61" i="156"/>
  <c r="D61" i="156"/>
  <c r="P60" i="156"/>
  <c r="M60" i="156"/>
  <c r="J60" i="156"/>
  <c r="G60" i="156"/>
  <c r="D60" i="156"/>
  <c r="P59" i="156"/>
  <c r="M59" i="156"/>
  <c r="J59" i="156"/>
  <c r="G59" i="156"/>
  <c r="D59" i="156"/>
  <c r="P58" i="156"/>
  <c r="M58" i="156"/>
  <c r="J58" i="156"/>
  <c r="G58" i="156"/>
  <c r="D58" i="156"/>
  <c r="P57" i="156"/>
  <c r="M57" i="156"/>
  <c r="J57" i="156"/>
  <c r="G57" i="156"/>
  <c r="D57" i="156"/>
  <c r="P56" i="156"/>
  <c r="M56" i="156"/>
  <c r="J56" i="156"/>
  <c r="G56" i="156"/>
  <c r="D56" i="156"/>
  <c r="P55" i="156"/>
  <c r="M55" i="156"/>
  <c r="J55" i="156"/>
  <c r="G55" i="156"/>
  <c r="D55" i="156"/>
  <c r="P54" i="156"/>
  <c r="M54" i="156"/>
  <c r="J54" i="156"/>
  <c r="G54" i="156"/>
  <c r="D54" i="156"/>
  <c r="P53" i="156"/>
  <c r="M53" i="156"/>
  <c r="J53" i="156"/>
  <c r="G53" i="156"/>
  <c r="D53" i="156"/>
  <c r="P52" i="156"/>
  <c r="M52" i="156"/>
  <c r="J52" i="156"/>
  <c r="G52" i="156"/>
  <c r="D52" i="156"/>
  <c r="P51" i="156"/>
  <c r="M51" i="156"/>
  <c r="J51" i="156"/>
  <c r="G51" i="156"/>
  <c r="D51" i="156"/>
  <c r="P50" i="156"/>
  <c r="M50" i="156"/>
  <c r="J50" i="156"/>
  <c r="G50" i="156"/>
  <c r="D50" i="156"/>
  <c r="P49" i="156"/>
  <c r="M49" i="156"/>
  <c r="J49" i="156"/>
  <c r="G49" i="156"/>
  <c r="D49" i="156"/>
  <c r="P48" i="156"/>
  <c r="M48" i="156"/>
  <c r="J48" i="156"/>
  <c r="G48" i="156"/>
  <c r="D48" i="156"/>
  <c r="P47" i="156"/>
  <c r="M47" i="156"/>
  <c r="J47" i="156"/>
  <c r="G47" i="156"/>
  <c r="D47" i="156"/>
  <c r="P46" i="156"/>
  <c r="M46" i="156"/>
  <c r="J46" i="156"/>
  <c r="G46" i="156"/>
  <c r="D46" i="156"/>
  <c r="P45" i="156"/>
  <c r="M45" i="156"/>
  <c r="J45" i="156"/>
  <c r="G45" i="156"/>
  <c r="D45" i="156"/>
  <c r="P44" i="156"/>
  <c r="M44" i="156"/>
  <c r="J44" i="156"/>
  <c r="G44" i="156"/>
  <c r="D44" i="156"/>
  <c r="P43" i="156"/>
  <c r="M43" i="156"/>
  <c r="J43" i="156"/>
  <c r="G43" i="156"/>
  <c r="D43" i="156"/>
  <c r="P42" i="156"/>
  <c r="M42" i="156"/>
  <c r="J42" i="156"/>
  <c r="G42" i="156"/>
  <c r="D42" i="156"/>
  <c r="P41" i="156"/>
  <c r="M41" i="156"/>
  <c r="J41" i="156"/>
  <c r="G41" i="156"/>
  <c r="D41" i="156"/>
  <c r="P40" i="156"/>
  <c r="M40" i="156"/>
  <c r="J40" i="156"/>
  <c r="G40" i="156"/>
  <c r="D40" i="156"/>
  <c r="P39" i="156"/>
  <c r="M39" i="156"/>
  <c r="J39" i="156"/>
  <c r="G39" i="156"/>
  <c r="D39" i="156"/>
  <c r="P38" i="156"/>
  <c r="M38" i="156"/>
  <c r="J38" i="156"/>
  <c r="G38" i="156"/>
  <c r="D38" i="156"/>
  <c r="P37" i="156"/>
  <c r="M37" i="156"/>
  <c r="J37" i="156"/>
  <c r="G37" i="156"/>
  <c r="D37" i="156"/>
  <c r="P36" i="156"/>
  <c r="M36" i="156"/>
  <c r="J36" i="156"/>
  <c r="G36" i="156"/>
  <c r="D36" i="156"/>
  <c r="P35" i="156"/>
  <c r="M35" i="156"/>
  <c r="J35" i="156"/>
  <c r="G35" i="156"/>
  <c r="D35" i="156"/>
  <c r="P34" i="156"/>
  <c r="M34" i="156"/>
  <c r="J34" i="156"/>
  <c r="G34" i="156"/>
  <c r="D34" i="156"/>
  <c r="P33" i="156"/>
  <c r="M33" i="156"/>
  <c r="J33" i="156"/>
  <c r="G33" i="156"/>
  <c r="D33" i="156"/>
  <c r="P32" i="156"/>
  <c r="M32" i="156"/>
  <c r="J32" i="156"/>
  <c r="G32" i="156"/>
  <c r="D32" i="156"/>
  <c r="P31" i="156"/>
  <c r="M31" i="156"/>
  <c r="J31" i="156"/>
  <c r="G31" i="156"/>
  <c r="D31" i="156"/>
  <c r="P30" i="156"/>
  <c r="M30" i="156"/>
  <c r="J30" i="156"/>
  <c r="G30" i="156"/>
  <c r="D30" i="156"/>
  <c r="P29" i="156"/>
  <c r="M29" i="156"/>
  <c r="J29" i="156"/>
  <c r="G29" i="156"/>
  <c r="D29" i="156"/>
  <c r="P28" i="156"/>
  <c r="M28" i="156"/>
  <c r="J28" i="156"/>
  <c r="G28" i="156"/>
  <c r="D28" i="156"/>
  <c r="P27" i="156"/>
  <c r="M27" i="156"/>
  <c r="J27" i="156"/>
  <c r="G27" i="156"/>
  <c r="D27" i="156"/>
  <c r="P26" i="156"/>
  <c r="M26" i="156"/>
  <c r="J26" i="156"/>
  <c r="G26" i="156"/>
  <c r="D26" i="156"/>
  <c r="P25" i="156"/>
  <c r="M25" i="156"/>
  <c r="J25" i="156"/>
  <c r="G25" i="156"/>
  <c r="D25" i="156"/>
  <c r="P24" i="156"/>
  <c r="M24" i="156"/>
  <c r="J24" i="156"/>
  <c r="G24" i="156"/>
  <c r="D24" i="156"/>
  <c r="P23" i="156"/>
  <c r="M23" i="156"/>
  <c r="J23" i="156"/>
  <c r="G23" i="156"/>
  <c r="D23" i="156"/>
  <c r="P22" i="156"/>
  <c r="M22" i="156"/>
  <c r="J22" i="156"/>
  <c r="G22" i="156"/>
  <c r="D22" i="156"/>
  <c r="P21" i="156"/>
  <c r="M21" i="156"/>
  <c r="J21" i="156"/>
  <c r="G21" i="156"/>
  <c r="D21" i="156"/>
  <c r="P20" i="156"/>
  <c r="M20" i="156"/>
  <c r="J20" i="156"/>
  <c r="G20" i="156"/>
  <c r="D20" i="156"/>
  <c r="I14" i="156"/>
  <c r="H14" i="156"/>
  <c r="D13" i="156"/>
  <c r="D12" i="156"/>
  <c r="P228" i="154"/>
  <c r="M228" i="154"/>
  <c r="J228" i="154"/>
  <c r="G228" i="154"/>
  <c r="D228" i="154"/>
  <c r="P227" i="154"/>
  <c r="M227" i="154"/>
  <c r="J227" i="154"/>
  <c r="G227" i="154"/>
  <c r="D227" i="154"/>
  <c r="P226" i="154"/>
  <c r="M226" i="154"/>
  <c r="J226" i="154"/>
  <c r="G226" i="154"/>
  <c r="D226" i="154"/>
  <c r="P225" i="154"/>
  <c r="M225" i="154"/>
  <c r="J225" i="154"/>
  <c r="G225" i="154"/>
  <c r="D225" i="154"/>
  <c r="P224" i="154"/>
  <c r="M224" i="154"/>
  <c r="J224" i="154"/>
  <c r="G224" i="154"/>
  <c r="D224" i="154"/>
  <c r="P223" i="154"/>
  <c r="M223" i="154"/>
  <c r="J223" i="154"/>
  <c r="G223" i="154"/>
  <c r="D223" i="154"/>
  <c r="P222" i="154"/>
  <c r="M222" i="154"/>
  <c r="J222" i="154"/>
  <c r="G222" i="154"/>
  <c r="D222" i="154"/>
  <c r="P221" i="154"/>
  <c r="M221" i="154"/>
  <c r="J221" i="154"/>
  <c r="G221" i="154"/>
  <c r="D221" i="154"/>
  <c r="P220" i="154"/>
  <c r="M220" i="154"/>
  <c r="J220" i="154"/>
  <c r="G220" i="154"/>
  <c r="D220" i="154"/>
  <c r="P219" i="154"/>
  <c r="M219" i="154"/>
  <c r="J219" i="154"/>
  <c r="G219" i="154"/>
  <c r="D219" i="154"/>
  <c r="P218" i="154"/>
  <c r="M218" i="154"/>
  <c r="J218" i="154"/>
  <c r="G218" i="154"/>
  <c r="D218" i="154"/>
  <c r="P217" i="154"/>
  <c r="M217" i="154"/>
  <c r="J217" i="154"/>
  <c r="G217" i="154"/>
  <c r="D217" i="154"/>
  <c r="P216" i="154"/>
  <c r="M216" i="154"/>
  <c r="J216" i="154"/>
  <c r="G216" i="154"/>
  <c r="D216" i="154"/>
  <c r="P215" i="154"/>
  <c r="M215" i="154"/>
  <c r="J215" i="154"/>
  <c r="G215" i="154"/>
  <c r="D215" i="154"/>
  <c r="P214" i="154"/>
  <c r="M214" i="154"/>
  <c r="J214" i="154"/>
  <c r="G214" i="154"/>
  <c r="D214" i="154"/>
  <c r="P213" i="154"/>
  <c r="M213" i="154"/>
  <c r="J213" i="154"/>
  <c r="G213" i="154"/>
  <c r="D213" i="154"/>
  <c r="P212" i="154"/>
  <c r="M212" i="154"/>
  <c r="J212" i="154"/>
  <c r="G212" i="154"/>
  <c r="D212" i="154"/>
  <c r="P211" i="154"/>
  <c r="M211" i="154"/>
  <c r="J211" i="154"/>
  <c r="G211" i="154"/>
  <c r="D211" i="154"/>
  <c r="P210" i="154"/>
  <c r="M210" i="154"/>
  <c r="J210" i="154"/>
  <c r="G210" i="154"/>
  <c r="D210" i="154"/>
  <c r="P209" i="154"/>
  <c r="M209" i="154"/>
  <c r="J209" i="154"/>
  <c r="G209" i="154"/>
  <c r="D209" i="154"/>
  <c r="P208" i="154"/>
  <c r="M208" i="154"/>
  <c r="J208" i="154"/>
  <c r="G208" i="154"/>
  <c r="D208" i="154"/>
  <c r="P207" i="154"/>
  <c r="M207" i="154"/>
  <c r="J207" i="154"/>
  <c r="G207" i="154"/>
  <c r="D207" i="154"/>
  <c r="P206" i="154"/>
  <c r="M206" i="154"/>
  <c r="J206" i="154"/>
  <c r="G206" i="154"/>
  <c r="D206" i="154"/>
  <c r="P205" i="154"/>
  <c r="M205" i="154"/>
  <c r="J205" i="154"/>
  <c r="G205" i="154"/>
  <c r="D205" i="154"/>
  <c r="P204" i="154"/>
  <c r="M204" i="154"/>
  <c r="J204" i="154"/>
  <c r="G204" i="154"/>
  <c r="D204" i="154"/>
  <c r="P203" i="154"/>
  <c r="M203" i="154"/>
  <c r="J203" i="154"/>
  <c r="G203" i="154"/>
  <c r="D203" i="154"/>
  <c r="P202" i="154"/>
  <c r="M202" i="154"/>
  <c r="J202" i="154"/>
  <c r="G202" i="154"/>
  <c r="D202" i="154"/>
  <c r="P201" i="154"/>
  <c r="M201" i="154"/>
  <c r="J201" i="154"/>
  <c r="G201" i="154"/>
  <c r="D201" i="154"/>
  <c r="P200" i="154"/>
  <c r="M200" i="154"/>
  <c r="J200" i="154"/>
  <c r="G200" i="154"/>
  <c r="D200" i="154"/>
  <c r="P199" i="154"/>
  <c r="M199" i="154"/>
  <c r="J199" i="154"/>
  <c r="G199" i="154"/>
  <c r="D199" i="154"/>
  <c r="P198" i="154"/>
  <c r="M198" i="154"/>
  <c r="J198" i="154"/>
  <c r="G198" i="154"/>
  <c r="D198" i="154"/>
  <c r="P197" i="154"/>
  <c r="M197" i="154"/>
  <c r="J197" i="154"/>
  <c r="G197" i="154"/>
  <c r="D197" i="154"/>
  <c r="P196" i="154"/>
  <c r="M196" i="154"/>
  <c r="J196" i="154"/>
  <c r="G196" i="154"/>
  <c r="D196" i="154"/>
  <c r="P195" i="154"/>
  <c r="M195" i="154"/>
  <c r="J195" i="154"/>
  <c r="G195" i="154"/>
  <c r="D195" i="154"/>
  <c r="P194" i="154"/>
  <c r="M194" i="154"/>
  <c r="J194" i="154"/>
  <c r="G194" i="154"/>
  <c r="D194" i="154"/>
  <c r="P193" i="154"/>
  <c r="M193" i="154"/>
  <c r="J193" i="154"/>
  <c r="G193" i="154"/>
  <c r="D193" i="154"/>
  <c r="P192" i="154"/>
  <c r="M192" i="154"/>
  <c r="J192" i="154"/>
  <c r="G192" i="154"/>
  <c r="D192" i="154"/>
  <c r="P191" i="154"/>
  <c r="M191" i="154"/>
  <c r="J191" i="154"/>
  <c r="G191" i="154"/>
  <c r="D191" i="154"/>
  <c r="P190" i="154"/>
  <c r="M190" i="154"/>
  <c r="J190" i="154"/>
  <c r="G190" i="154"/>
  <c r="D190" i="154"/>
  <c r="P189" i="154"/>
  <c r="M189" i="154"/>
  <c r="J189" i="154"/>
  <c r="G189" i="154"/>
  <c r="D189" i="154"/>
  <c r="P188" i="154"/>
  <c r="M188" i="154"/>
  <c r="J188" i="154"/>
  <c r="G188" i="154"/>
  <c r="D188" i="154"/>
  <c r="P187" i="154"/>
  <c r="M187" i="154"/>
  <c r="J187" i="154"/>
  <c r="G187" i="154"/>
  <c r="D187" i="154"/>
  <c r="P186" i="154"/>
  <c r="M186" i="154"/>
  <c r="J186" i="154"/>
  <c r="G186" i="154"/>
  <c r="D186" i="154"/>
  <c r="P185" i="154"/>
  <c r="M185" i="154"/>
  <c r="J185" i="154"/>
  <c r="G185" i="154"/>
  <c r="D185" i="154"/>
  <c r="P184" i="154"/>
  <c r="M184" i="154"/>
  <c r="J184" i="154"/>
  <c r="G184" i="154"/>
  <c r="D184" i="154"/>
  <c r="P183" i="154"/>
  <c r="M183" i="154"/>
  <c r="J183" i="154"/>
  <c r="G183" i="154"/>
  <c r="D183" i="154"/>
  <c r="P182" i="154"/>
  <c r="M182" i="154"/>
  <c r="J182" i="154"/>
  <c r="G182" i="154"/>
  <c r="D182" i="154"/>
  <c r="P181" i="154"/>
  <c r="M181" i="154"/>
  <c r="J181" i="154"/>
  <c r="G181" i="154"/>
  <c r="D181" i="154"/>
  <c r="P180" i="154"/>
  <c r="M180" i="154"/>
  <c r="J180" i="154"/>
  <c r="G180" i="154"/>
  <c r="D180" i="154"/>
  <c r="P179" i="154"/>
  <c r="M179" i="154"/>
  <c r="J179" i="154"/>
  <c r="G179" i="154"/>
  <c r="D179" i="154"/>
  <c r="P178" i="154"/>
  <c r="M178" i="154"/>
  <c r="J178" i="154"/>
  <c r="G178" i="154"/>
  <c r="D178" i="154"/>
  <c r="P177" i="154"/>
  <c r="M177" i="154"/>
  <c r="J177" i="154"/>
  <c r="G177" i="154"/>
  <c r="D177" i="154"/>
  <c r="P176" i="154"/>
  <c r="M176" i="154"/>
  <c r="J176" i="154"/>
  <c r="G176" i="154"/>
  <c r="D176" i="154"/>
  <c r="P175" i="154"/>
  <c r="M175" i="154"/>
  <c r="J175" i="154"/>
  <c r="G175" i="154"/>
  <c r="D175" i="154"/>
  <c r="P174" i="154"/>
  <c r="M174" i="154"/>
  <c r="J174" i="154"/>
  <c r="G174" i="154"/>
  <c r="D174" i="154"/>
  <c r="P173" i="154"/>
  <c r="M173" i="154"/>
  <c r="J173" i="154"/>
  <c r="G173" i="154"/>
  <c r="D173" i="154"/>
  <c r="P172" i="154"/>
  <c r="M172" i="154"/>
  <c r="J172" i="154"/>
  <c r="G172" i="154"/>
  <c r="D172" i="154"/>
  <c r="P171" i="154"/>
  <c r="M171" i="154"/>
  <c r="J171" i="154"/>
  <c r="G171" i="154"/>
  <c r="D171" i="154"/>
  <c r="P170" i="154"/>
  <c r="M170" i="154"/>
  <c r="J170" i="154"/>
  <c r="G170" i="154"/>
  <c r="D170" i="154"/>
  <c r="P169" i="154"/>
  <c r="M169" i="154"/>
  <c r="J169" i="154"/>
  <c r="G169" i="154"/>
  <c r="D169" i="154"/>
  <c r="P168" i="154"/>
  <c r="M168" i="154"/>
  <c r="J168" i="154"/>
  <c r="G168" i="154"/>
  <c r="D168" i="154"/>
  <c r="P167" i="154"/>
  <c r="M167" i="154"/>
  <c r="J167" i="154"/>
  <c r="G167" i="154"/>
  <c r="D167" i="154"/>
  <c r="P166" i="154"/>
  <c r="M166" i="154"/>
  <c r="J166" i="154"/>
  <c r="G166" i="154"/>
  <c r="D166" i="154"/>
  <c r="P165" i="154"/>
  <c r="M165" i="154"/>
  <c r="J165" i="154"/>
  <c r="G165" i="154"/>
  <c r="D165" i="154"/>
  <c r="P164" i="154"/>
  <c r="M164" i="154"/>
  <c r="J164" i="154"/>
  <c r="G164" i="154"/>
  <c r="D164" i="154"/>
  <c r="P163" i="154"/>
  <c r="M163" i="154"/>
  <c r="J163" i="154"/>
  <c r="G163" i="154"/>
  <c r="D163" i="154"/>
  <c r="P162" i="154"/>
  <c r="M162" i="154"/>
  <c r="J162" i="154"/>
  <c r="G162" i="154"/>
  <c r="D162" i="154"/>
  <c r="P161" i="154"/>
  <c r="M161" i="154"/>
  <c r="J161" i="154"/>
  <c r="G161" i="154"/>
  <c r="D161" i="154"/>
  <c r="P160" i="154"/>
  <c r="M160" i="154"/>
  <c r="J160" i="154"/>
  <c r="G160" i="154"/>
  <c r="D160" i="154"/>
  <c r="P159" i="154"/>
  <c r="M159" i="154"/>
  <c r="J159" i="154"/>
  <c r="G159" i="154"/>
  <c r="D159" i="154"/>
  <c r="P158" i="154"/>
  <c r="M158" i="154"/>
  <c r="J158" i="154"/>
  <c r="G158" i="154"/>
  <c r="D158" i="154"/>
  <c r="P157" i="154"/>
  <c r="M157" i="154"/>
  <c r="J157" i="154"/>
  <c r="G157" i="154"/>
  <c r="D157" i="154"/>
  <c r="P156" i="154"/>
  <c r="M156" i="154"/>
  <c r="J156" i="154"/>
  <c r="G156" i="154"/>
  <c r="D156" i="154"/>
  <c r="P155" i="154"/>
  <c r="M155" i="154"/>
  <c r="J155" i="154"/>
  <c r="G155" i="154"/>
  <c r="D155" i="154"/>
  <c r="P154" i="154"/>
  <c r="M154" i="154"/>
  <c r="J154" i="154"/>
  <c r="G154" i="154"/>
  <c r="D154" i="154"/>
  <c r="P153" i="154"/>
  <c r="M153" i="154"/>
  <c r="J153" i="154"/>
  <c r="G153" i="154"/>
  <c r="D153" i="154"/>
  <c r="P152" i="154"/>
  <c r="M152" i="154"/>
  <c r="J152" i="154"/>
  <c r="G152" i="154"/>
  <c r="D152" i="154"/>
  <c r="P151" i="154"/>
  <c r="M151" i="154"/>
  <c r="J151" i="154"/>
  <c r="G151" i="154"/>
  <c r="D151" i="154"/>
  <c r="P150" i="154"/>
  <c r="M150" i="154"/>
  <c r="J150" i="154"/>
  <c r="G150" i="154"/>
  <c r="D150" i="154"/>
  <c r="P149" i="154"/>
  <c r="M149" i="154"/>
  <c r="J149" i="154"/>
  <c r="G149" i="154"/>
  <c r="D149" i="154"/>
  <c r="P148" i="154"/>
  <c r="M148" i="154"/>
  <c r="J148" i="154"/>
  <c r="G148" i="154"/>
  <c r="D148" i="154"/>
  <c r="P147" i="154"/>
  <c r="M147" i="154"/>
  <c r="J147" i="154"/>
  <c r="G147" i="154"/>
  <c r="D147" i="154"/>
  <c r="P146" i="154"/>
  <c r="M146" i="154"/>
  <c r="J146" i="154"/>
  <c r="G146" i="154"/>
  <c r="D146" i="154"/>
  <c r="P145" i="154"/>
  <c r="M145" i="154"/>
  <c r="J145" i="154"/>
  <c r="G145" i="154"/>
  <c r="D145" i="154"/>
  <c r="P144" i="154"/>
  <c r="M144" i="154"/>
  <c r="J144" i="154"/>
  <c r="G144" i="154"/>
  <c r="D144" i="154"/>
  <c r="P143" i="154"/>
  <c r="M143" i="154"/>
  <c r="J143" i="154"/>
  <c r="G143" i="154"/>
  <c r="D143" i="154"/>
  <c r="P142" i="154"/>
  <c r="M142" i="154"/>
  <c r="J142" i="154"/>
  <c r="G142" i="154"/>
  <c r="D142" i="154"/>
  <c r="P141" i="154"/>
  <c r="M141" i="154"/>
  <c r="J141" i="154"/>
  <c r="G141" i="154"/>
  <c r="D141" i="154"/>
  <c r="P140" i="154"/>
  <c r="M140" i="154"/>
  <c r="J140" i="154"/>
  <c r="G140" i="154"/>
  <c r="D140" i="154"/>
  <c r="P139" i="154"/>
  <c r="M139" i="154"/>
  <c r="J139" i="154"/>
  <c r="G139" i="154"/>
  <c r="D139" i="154"/>
  <c r="P138" i="154"/>
  <c r="M138" i="154"/>
  <c r="J138" i="154"/>
  <c r="G138" i="154"/>
  <c r="D138" i="154"/>
  <c r="P137" i="154"/>
  <c r="M137" i="154"/>
  <c r="J137" i="154"/>
  <c r="G137" i="154"/>
  <c r="D137" i="154"/>
  <c r="P136" i="154"/>
  <c r="M136" i="154"/>
  <c r="J136" i="154"/>
  <c r="G136" i="154"/>
  <c r="D136" i="154"/>
  <c r="P135" i="154"/>
  <c r="M135" i="154"/>
  <c r="J135" i="154"/>
  <c r="G135" i="154"/>
  <c r="D135" i="154"/>
  <c r="P134" i="154"/>
  <c r="M134" i="154"/>
  <c r="J134" i="154"/>
  <c r="G134" i="154"/>
  <c r="D134" i="154"/>
  <c r="P133" i="154"/>
  <c r="M133" i="154"/>
  <c r="J133" i="154"/>
  <c r="G133" i="154"/>
  <c r="D133" i="154"/>
  <c r="P132" i="154"/>
  <c r="M132" i="154"/>
  <c r="J132" i="154"/>
  <c r="G132" i="154"/>
  <c r="D132" i="154"/>
  <c r="P131" i="154"/>
  <c r="M131" i="154"/>
  <c r="J131" i="154"/>
  <c r="G131" i="154"/>
  <c r="D131" i="154"/>
  <c r="P130" i="154"/>
  <c r="M130" i="154"/>
  <c r="J130" i="154"/>
  <c r="G130" i="154"/>
  <c r="D130" i="154"/>
  <c r="P129" i="154"/>
  <c r="M129" i="154"/>
  <c r="J129" i="154"/>
  <c r="G129" i="154"/>
  <c r="D129" i="154"/>
  <c r="P128" i="154"/>
  <c r="M128" i="154"/>
  <c r="J128" i="154"/>
  <c r="G128" i="154"/>
  <c r="D128" i="154"/>
  <c r="P127" i="154"/>
  <c r="M127" i="154"/>
  <c r="J127" i="154"/>
  <c r="G127" i="154"/>
  <c r="D127" i="154"/>
  <c r="P126" i="154"/>
  <c r="M126" i="154"/>
  <c r="J126" i="154"/>
  <c r="G126" i="154"/>
  <c r="D126" i="154"/>
  <c r="P125" i="154"/>
  <c r="M125" i="154"/>
  <c r="J125" i="154"/>
  <c r="G125" i="154"/>
  <c r="D125" i="154"/>
  <c r="P124" i="154"/>
  <c r="M124" i="154"/>
  <c r="J124" i="154"/>
  <c r="G124" i="154"/>
  <c r="D124" i="154"/>
  <c r="P123" i="154"/>
  <c r="M123" i="154"/>
  <c r="J123" i="154"/>
  <c r="G123" i="154"/>
  <c r="D123" i="154"/>
  <c r="P122" i="154"/>
  <c r="M122" i="154"/>
  <c r="J122" i="154"/>
  <c r="G122" i="154"/>
  <c r="D122" i="154"/>
  <c r="P121" i="154"/>
  <c r="M121" i="154"/>
  <c r="J121" i="154"/>
  <c r="G121" i="154"/>
  <c r="D121" i="154"/>
  <c r="P120" i="154"/>
  <c r="M120" i="154"/>
  <c r="J120" i="154"/>
  <c r="G120" i="154"/>
  <c r="D120" i="154"/>
  <c r="P119" i="154"/>
  <c r="M119" i="154"/>
  <c r="J119" i="154"/>
  <c r="G119" i="154"/>
  <c r="D119" i="154"/>
  <c r="P118" i="154"/>
  <c r="M118" i="154"/>
  <c r="J118" i="154"/>
  <c r="G118" i="154"/>
  <c r="D118" i="154"/>
  <c r="P117" i="154"/>
  <c r="M117" i="154"/>
  <c r="J117" i="154"/>
  <c r="G117" i="154"/>
  <c r="D117" i="154"/>
  <c r="P116" i="154"/>
  <c r="M116" i="154"/>
  <c r="J116" i="154"/>
  <c r="G116" i="154"/>
  <c r="D116" i="154"/>
  <c r="P115" i="154"/>
  <c r="M115" i="154"/>
  <c r="J115" i="154"/>
  <c r="G115" i="154"/>
  <c r="D115" i="154"/>
  <c r="P114" i="154"/>
  <c r="M114" i="154"/>
  <c r="J114" i="154"/>
  <c r="G114" i="154"/>
  <c r="D114" i="154"/>
  <c r="P113" i="154"/>
  <c r="M113" i="154"/>
  <c r="J113" i="154"/>
  <c r="G113" i="154"/>
  <c r="D113" i="154"/>
  <c r="P112" i="154"/>
  <c r="M112" i="154"/>
  <c r="J112" i="154"/>
  <c r="G112" i="154"/>
  <c r="D112" i="154"/>
  <c r="P111" i="154"/>
  <c r="M111" i="154"/>
  <c r="J111" i="154"/>
  <c r="G111" i="154"/>
  <c r="D111" i="154"/>
  <c r="P110" i="154"/>
  <c r="M110" i="154"/>
  <c r="J110" i="154"/>
  <c r="G110" i="154"/>
  <c r="D110" i="154"/>
  <c r="P109" i="154"/>
  <c r="M109" i="154"/>
  <c r="J109" i="154"/>
  <c r="G109" i="154"/>
  <c r="D109" i="154"/>
  <c r="P108" i="154"/>
  <c r="M108" i="154"/>
  <c r="J108" i="154"/>
  <c r="G108" i="154"/>
  <c r="D108" i="154"/>
  <c r="P107" i="154"/>
  <c r="M107" i="154"/>
  <c r="J107" i="154"/>
  <c r="G107" i="154"/>
  <c r="D107" i="154"/>
  <c r="P106" i="154"/>
  <c r="M106" i="154"/>
  <c r="J106" i="154"/>
  <c r="G106" i="154"/>
  <c r="D106" i="154"/>
  <c r="P105" i="154"/>
  <c r="M105" i="154"/>
  <c r="J105" i="154"/>
  <c r="G105" i="154"/>
  <c r="D105" i="154"/>
  <c r="P104" i="154"/>
  <c r="M104" i="154"/>
  <c r="J104" i="154"/>
  <c r="G104" i="154"/>
  <c r="D104" i="154"/>
  <c r="P103" i="154"/>
  <c r="M103" i="154"/>
  <c r="J103" i="154"/>
  <c r="G103" i="154"/>
  <c r="D103" i="154"/>
  <c r="P102" i="154"/>
  <c r="M102" i="154"/>
  <c r="J102" i="154"/>
  <c r="G102" i="154"/>
  <c r="D102" i="154"/>
  <c r="P101" i="154"/>
  <c r="M101" i="154"/>
  <c r="J101" i="154"/>
  <c r="G101" i="154"/>
  <c r="D101" i="154"/>
  <c r="P100" i="154"/>
  <c r="M100" i="154"/>
  <c r="J100" i="154"/>
  <c r="G100" i="154"/>
  <c r="D100" i="154"/>
  <c r="P99" i="154"/>
  <c r="M99" i="154"/>
  <c r="J99" i="154"/>
  <c r="G99" i="154"/>
  <c r="D99" i="154"/>
  <c r="P98" i="154"/>
  <c r="M98" i="154"/>
  <c r="J98" i="154"/>
  <c r="G98" i="154"/>
  <c r="D98" i="154"/>
  <c r="P97" i="154"/>
  <c r="M97" i="154"/>
  <c r="J97" i="154"/>
  <c r="G97" i="154"/>
  <c r="D97" i="154"/>
  <c r="P96" i="154"/>
  <c r="M96" i="154"/>
  <c r="J96" i="154"/>
  <c r="G96" i="154"/>
  <c r="D96" i="154"/>
  <c r="P95" i="154"/>
  <c r="M95" i="154"/>
  <c r="J95" i="154"/>
  <c r="G95" i="154"/>
  <c r="D95" i="154"/>
  <c r="P94" i="154"/>
  <c r="M94" i="154"/>
  <c r="J94" i="154"/>
  <c r="G94" i="154"/>
  <c r="D94" i="154"/>
  <c r="P93" i="154"/>
  <c r="M93" i="154"/>
  <c r="J93" i="154"/>
  <c r="G93" i="154"/>
  <c r="D93" i="154"/>
  <c r="P92" i="154"/>
  <c r="M92" i="154"/>
  <c r="J92" i="154"/>
  <c r="G92" i="154"/>
  <c r="D92" i="154"/>
  <c r="P91" i="154"/>
  <c r="M91" i="154"/>
  <c r="J91" i="154"/>
  <c r="G91" i="154"/>
  <c r="D91" i="154"/>
  <c r="P90" i="154"/>
  <c r="M90" i="154"/>
  <c r="J90" i="154"/>
  <c r="G90" i="154"/>
  <c r="D90" i="154"/>
  <c r="P89" i="154"/>
  <c r="M89" i="154"/>
  <c r="J89" i="154"/>
  <c r="G89" i="154"/>
  <c r="D89" i="154"/>
  <c r="P88" i="154"/>
  <c r="M88" i="154"/>
  <c r="J88" i="154"/>
  <c r="G88" i="154"/>
  <c r="D88" i="154"/>
  <c r="P87" i="154"/>
  <c r="M87" i="154"/>
  <c r="J87" i="154"/>
  <c r="G87" i="154"/>
  <c r="D87" i="154"/>
  <c r="P86" i="154"/>
  <c r="M86" i="154"/>
  <c r="J86" i="154"/>
  <c r="G86" i="154"/>
  <c r="D86" i="154"/>
  <c r="P85" i="154"/>
  <c r="M85" i="154"/>
  <c r="J85" i="154"/>
  <c r="G85" i="154"/>
  <c r="D85" i="154"/>
  <c r="P84" i="154"/>
  <c r="M84" i="154"/>
  <c r="J84" i="154"/>
  <c r="G84" i="154"/>
  <c r="D84" i="154"/>
  <c r="P83" i="154"/>
  <c r="M83" i="154"/>
  <c r="J83" i="154"/>
  <c r="G83" i="154"/>
  <c r="D83" i="154"/>
  <c r="P82" i="154"/>
  <c r="M82" i="154"/>
  <c r="J82" i="154"/>
  <c r="G82" i="154"/>
  <c r="D82" i="154"/>
  <c r="P81" i="154"/>
  <c r="M81" i="154"/>
  <c r="J81" i="154"/>
  <c r="G81" i="154"/>
  <c r="D81" i="154"/>
  <c r="P80" i="154"/>
  <c r="M80" i="154"/>
  <c r="J80" i="154"/>
  <c r="G80" i="154"/>
  <c r="D80" i="154"/>
  <c r="P79" i="154"/>
  <c r="M79" i="154"/>
  <c r="J79" i="154"/>
  <c r="G79" i="154"/>
  <c r="D79" i="154"/>
  <c r="P78" i="154"/>
  <c r="M78" i="154"/>
  <c r="J78" i="154"/>
  <c r="G78" i="154"/>
  <c r="D78" i="154"/>
  <c r="P77" i="154"/>
  <c r="M77" i="154"/>
  <c r="J77" i="154"/>
  <c r="G77" i="154"/>
  <c r="D77" i="154"/>
  <c r="P76" i="154"/>
  <c r="M76" i="154"/>
  <c r="J76" i="154"/>
  <c r="G76" i="154"/>
  <c r="D76" i="154"/>
  <c r="P75" i="154"/>
  <c r="M75" i="154"/>
  <c r="J75" i="154"/>
  <c r="G75" i="154"/>
  <c r="D75" i="154"/>
  <c r="P74" i="154"/>
  <c r="M74" i="154"/>
  <c r="J74" i="154"/>
  <c r="G74" i="154"/>
  <c r="D74" i="154"/>
  <c r="P73" i="154"/>
  <c r="M73" i="154"/>
  <c r="J73" i="154"/>
  <c r="G73" i="154"/>
  <c r="D73" i="154"/>
  <c r="P72" i="154"/>
  <c r="M72" i="154"/>
  <c r="J72" i="154"/>
  <c r="G72" i="154"/>
  <c r="D72" i="154"/>
  <c r="P71" i="154"/>
  <c r="M71" i="154"/>
  <c r="J71" i="154"/>
  <c r="G71" i="154"/>
  <c r="D71" i="154"/>
  <c r="P70" i="154"/>
  <c r="M70" i="154"/>
  <c r="J70" i="154"/>
  <c r="G70" i="154"/>
  <c r="D70" i="154"/>
  <c r="P69" i="154"/>
  <c r="M69" i="154"/>
  <c r="J69" i="154"/>
  <c r="G69" i="154"/>
  <c r="D69" i="154"/>
  <c r="P68" i="154"/>
  <c r="M68" i="154"/>
  <c r="J68" i="154"/>
  <c r="G68" i="154"/>
  <c r="D68" i="154"/>
  <c r="P67" i="154"/>
  <c r="M67" i="154"/>
  <c r="J67" i="154"/>
  <c r="G67" i="154"/>
  <c r="D67" i="154"/>
  <c r="P66" i="154"/>
  <c r="M66" i="154"/>
  <c r="J66" i="154"/>
  <c r="G66" i="154"/>
  <c r="D66" i="154"/>
  <c r="P65" i="154"/>
  <c r="M65" i="154"/>
  <c r="J65" i="154"/>
  <c r="G65" i="154"/>
  <c r="D65" i="154"/>
  <c r="P64" i="154"/>
  <c r="M64" i="154"/>
  <c r="J64" i="154"/>
  <c r="G64" i="154"/>
  <c r="D64" i="154"/>
  <c r="P63" i="154"/>
  <c r="M63" i="154"/>
  <c r="J63" i="154"/>
  <c r="G63" i="154"/>
  <c r="D63" i="154"/>
  <c r="P62" i="154"/>
  <c r="M62" i="154"/>
  <c r="J62" i="154"/>
  <c r="G62" i="154"/>
  <c r="D62" i="154"/>
  <c r="P61" i="154"/>
  <c r="M61" i="154"/>
  <c r="J61" i="154"/>
  <c r="G61" i="154"/>
  <c r="D61" i="154"/>
  <c r="P60" i="154"/>
  <c r="M60" i="154"/>
  <c r="J60" i="154"/>
  <c r="G60" i="154"/>
  <c r="D60" i="154"/>
  <c r="P59" i="154"/>
  <c r="M59" i="154"/>
  <c r="J59" i="154"/>
  <c r="G59" i="154"/>
  <c r="D59" i="154"/>
  <c r="P58" i="154"/>
  <c r="M58" i="154"/>
  <c r="J58" i="154"/>
  <c r="G58" i="154"/>
  <c r="D58" i="154"/>
  <c r="P57" i="154"/>
  <c r="M57" i="154"/>
  <c r="J57" i="154"/>
  <c r="G57" i="154"/>
  <c r="D57" i="154"/>
  <c r="P56" i="154"/>
  <c r="M56" i="154"/>
  <c r="J56" i="154"/>
  <c r="G56" i="154"/>
  <c r="D56" i="154"/>
  <c r="P55" i="154"/>
  <c r="M55" i="154"/>
  <c r="J55" i="154"/>
  <c r="G55" i="154"/>
  <c r="D55" i="154"/>
  <c r="P54" i="154"/>
  <c r="M54" i="154"/>
  <c r="J54" i="154"/>
  <c r="G54" i="154"/>
  <c r="D54" i="154"/>
  <c r="P53" i="154"/>
  <c r="M53" i="154"/>
  <c r="J53" i="154"/>
  <c r="G53" i="154"/>
  <c r="D53" i="154"/>
  <c r="P52" i="154"/>
  <c r="M52" i="154"/>
  <c r="J52" i="154"/>
  <c r="G52" i="154"/>
  <c r="D52" i="154"/>
  <c r="P51" i="154"/>
  <c r="M51" i="154"/>
  <c r="J51" i="154"/>
  <c r="G51" i="154"/>
  <c r="D51" i="154"/>
  <c r="P50" i="154"/>
  <c r="M50" i="154"/>
  <c r="J50" i="154"/>
  <c r="G50" i="154"/>
  <c r="D50" i="154"/>
  <c r="P49" i="154"/>
  <c r="M49" i="154"/>
  <c r="J49" i="154"/>
  <c r="G49" i="154"/>
  <c r="D49" i="154"/>
  <c r="P48" i="154"/>
  <c r="M48" i="154"/>
  <c r="J48" i="154"/>
  <c r="G48" i="154"/>
  <c r="D48" i="154"/>
  <c r="P47" i="154"/>
  <c r="M47" i="154"/>
  <c r="J47" i="154"/>
  <c r="G47" i="154"/>
  <c r="D47" i="154"/>
  <c r="P46" i="154"/>
  <c r="M46" i="154"/>
  <c r="J46" i="154"/>
  <c r="G46" i="154"/>
  <c r="D46" i="154"/>
  <c r="P45" i="154"/>
  <c r="M45" i="154"/>
  <c r="J45" i="154"/>
  <c r="G45" i="154"/>
  <c r="D45" i="154"/>
  <c r="P44" i="154"/>
  <c r="M44" i="154"/>
  <c r="J44" i="154"/>
  <c r="G44" i="154"/>
  <c r="D44" i="154"/>
  <c r="P43" i="154"/>
  <c r="M43" i="154"/>
  <c r="J43" i="154"/>
  <c r="G43" i="154"/>
  <c r="D43" i="154"/>
  <c r="P42" i="154"/>
  <c r="M42" i="154"/>
  <c r="J42" i="154"/>
  <c r="G42" i="154"/>
  <c r="D42" i="154"/>
  <c r="P41" i="154"/>
  <c r="M41" i="154"/>
  <c r="J41" i="154"/>
  <c r="G41" i="154"/>
  <c r="D41" i="154"/>
  <c r="P40" i="154"/>
  <c r="M40" i="154"/>
  <c r="J40" i="154"/>
  <c r="G40" i="154"/>
  <c r="D40" i="154"/>
  <c r="P39" i="154"/>
  <c r="M39" i="154"/>
  <c r="J39" i="154"/>
  <c r="G39" i="154"/>
  <c r="D39" i="154"/>
  <c r="P38" i="154"/>
  <c r="M38" i="154"/>
  <c r="J38" i="154"/>
  <c r="G38" i="154"/>
  <c r="D38" i="154"/>
  <c r="P37" i="154"/>
  <c r="M37" i="154"/>
  <c r="J37" i="154"/>
  <c r="G37" i="154"/>
  <c r="D37" i="154"/>
  <c r="P36" i="154"/>
  <c r="M36" i="154"/>
  <c r="J36" i="154"/>
  <c r="G36" i="154"/>
  <c r="D36" i="154"/>
  <c r="P35" i="154"/>
  <c r="M35" i="154"/>
  <c r="J35" i="154"/>
  <c r="G35" i="154"/>
  <c r="D35" i="154"/>
  <c r="P34" i="154"/>
  <c r="M34" i="154"/>
  <c r="J34" i="154"/>
  <c r="G34" i="154"/>
  <c r="D34" i="154"/>
  <c r="P33" i="154"/>
  <c r="M33" i="154"/>
  <c r="J33" i="154"/>
  <c r="G33" i="154"/>
  <c r="D33" i="154"/>
  <c r="P32" i="154"/>
  <c r="M32" i="154"/>
  <c r="J32" i="154"/>
  <c r="G32" i="154"/>
  <c r="D32" i="154"/>
  <c r="P31" i="154"/>
  <c r="M31" i="154"/>
  <c r="J31" i="154"/>
  <c r="G31" i="154"/>
  <c r="D31" i="154"/>
  <c r="P30" i="154"/>
  <c r="M30" i="154"/>
  <c r="J30" i="154"/>
  <c r="G30" i="154"/>
  <c r="D30" i="154"/>
  <c r="P29" i="154"/>
  <c r="M29" i="154"/>
  <c r="J29" i="154"/>
  <c r="G29" i="154"/>
  <c r="D29" i="154"/>
  <c r="P28" i="154"/>
  <c r="M28" i="154"/>
  <c r="J28" i="154"/>
  <c r="G28" i="154"/>
  <c r="D28" i="154"/>
  <c r="P27" i="154"/>
  <c r="M27" i="154"/>
  <c r="J27" i="154"/>
  <c r="G27" i="154"/>
  <c r="D27" i="154"/>
  <c r="P26" i="154"/>
  <c r="M26" i="154"/>
  <c r="J26" i="154"/>
  <c r="G26" i="154"/>
  <c r="D26" i="154"/>
  <c r="P25" i="154"/>
  <c r="M25" i="154"/>
  <c r="J25" i="154"/>
  <c r="G25" i="154"/>
  <c r="D25" i="154"/>
  <c r="P24" i="154"/>
  <c r="M24" i="154"/>
  <c r="J24" i="154"/>
  <c r="G24" i="154"/>
  <c r="D24" i="154"/>
  <c r="P23" i="154"/>
  <c r="M23" i="154"/>
  <c r="J23" i="154"/>
  <c r="G23" i="154"/>
  <c r="D23" i="154"/>
  <c r="P22" i="154"/>
  <c r="M22" i="154"/>
  <c r="J22" i="154"/>
  <c r="G22" i="154"/>
  <c r="D22" i="154"/>
  <c r="P21" i="154"/>
  <c r="M21" i="154"/>
  <c r="J21" i="154"/>
  <c r="G21" i="154"/>
  <c r="D21" i="154"/>
  <c r="P20" i="154"/>
  <c r="M20" i="154"/>
  <c r="J20" i="154"/>
  <c r="G20" i="154"/>
  <c r="D20" i="154"/>
  <c r="I14" i="154"/>
  <c r="H14" i="154"/>
  <c r="D13" i="154"/>
  <c r="D12" i="154"/>
  <c r="P228" i="153"/>
  <c r="M228" i="153"/>
  <c r="J228" i="153"/>
  <c r="G228" i="153"/>
  <c r="D228" i="153"/>
  <c r="P227" i="153"/>
  <c r="M227" i="153"/>
  <c r="J227" i="153"/>
  <c r="G227" i="153"/>
  <c r="D227" i="153"/>
  <c r="P226" i="153"/>
  <c r="M226" i="153"/>
  <c r="J226" i="153"/>
  <c r="G226" i="153"/>
  <c r="D226" i="153"/>
  <c r="P225" i="153"/>
  <c r="M225" i="153"/>
  <c r="J225" i="153"/>
  <c r="G225" i="153"/>
  <c r="D225" i="153"/>
  <c r="P224" i="153"/>
  <c r="M224" i="153"/>
  <c r="J224" i="153"/>
  <c r="G224" i="153"/>
  <c r="D224" i="153"/>
  <c r="P223" i="153"/>
  <c r="M223" i="153"/>
  <c r="J223" i="153"/>
  <c r="G223" i="153"/>
  <c r="D223" i="153"/>
  <c r="P222" i="153"/>
  <c r="M222" i="153"/>
  <c r="J222" i="153"/>
  <c r="G222" i="153"/>
  <c r="D222" i="153"/>
  <c r="P221" i="153"/>
  <c r="M221" i="153"/>
  <c r="J221" i="153"/>
  <c r="G221" i="153"/>
  <c r="D221" i="153"/>
  <c r="P220" i="153"/>
  <c r="M220" i="153"/>
  <c r="J220" i="153"/>
  <c r="G220" i="153"/>
  <c r="D220" i="153"/>
  <c r="P219" i="153"/>
  <c r="M219" i="153"/>
  <c r="J219" i="153"/>
  <c r="G219" i="153"/>
  <c r="D219" i="153"/>
  <c r="P218" i="153"/>
  <c r="M218" i="153"/>
  <c r="J218" i="153"/>
  <c r="G218" i="153"/>
  <c r="D218" i="153"/>
  <c r="P217" i="153"/>
  <c r="M217" i="153"/>
  <c r="J217" i="153"/>
  <c r="G217" i="153"/>
  <c r="D217" i="153"/>
  <c r="P216" i="153"/>
  <c r="M216" i="153"/>
  <c r="J216" i="153"/>
  <c r="G216" i="153"/>
  <c r="D216" i="153"/>
  <c r="P215" i="153"/>
  <c r="M215" i="153"/>
  <c r="J215" i="153"/>
  <c r="G215" i="153"/>
  <c r="D215" i="153"/>
  <c r="P214" i="153"/>
  <c r="M214" i="153"/>
  <c r="J214" i="153"/>
  <c r="G214" i="153"/>
  <c r="D214" i="153"/>
  <c r="P213" i="153"/>
  <c r="M213" i="153"/>
  <c r="J213" i="153"/>
  <c r="G213" i="153"/>
  <c r="D213" i="153"/>
  <c r="P212" i="153"/>
  <c r="M212" i="153"/>
  <c r="J212" i="153"/>
  <c r="G212" i="153"/>
  <c r="D212" i="153"/>
  <c r="P211" i="153"/>
  <c r="M211" i="153"/>
  <c r="J211" i="153"/>
  <c r="G211" i="153"/>
  <c r="D211" i="153"/>
  <c r="P210" i="153"/>
  <c r="M210" i="153"/>
  <c r="J210" i="153"/>
  <c r="G210" i="153"/>
  <c r="D210" i="153"/>
  <c r="P209" i="153"/>
  <c r="M209" i="153"/>
  <c r="J209" i="153"/>
  <c r="G209" i="153"/>
  <c r="D209" i="153"/>
  <c r="P208" i="153"/>
  <c r="M208" i="153"/>
  <c r="J208" i="153"/>
  <c r="G208" i="153"/>
  <c r="D208" i="153"/>
  <c r="P207" i="153"/>
  <c r="M207" i="153"/>
  <c r="J207" i="153"/>
  <c r="G207" i="153"/>
  <c r="D207" i="153"/>
  <c r="P206" i="153"/>
  <c r="M206" i="153"/>
  <c r="J206" i="153"/>
  <c r="G206" i="153"/>
  <c r="D206" i="153"/>
  <c r="P205" i="153"/>
  <c r="M205" i="153"/>
  <c r="J205" i="153"/>
  <c r="G205" i="153"/>
  <c r="D205" i="153"/>
  <c r="P204" i="153"/>
  <c r="M204" i="153"/>
  <c r="J204" i="153"/>
  <c r="G204" i="153"/>
  <c r="D204" i="153"/>
  <c r="P203" i="153"/>
  <c r="M203" i="153"/>
  <c r="J203" i="153"/>
  <c r="G203" i="153"/>
  <c r="D203" i="153"/>
  <c r="P202" i="153"/>
  <c r="M202" i="153"/>
  <c r="J202" i="153"/>
  <c r="G202" i="153"/>
  <c r="D202" i="153"/>
  <c r="P201" i="153"/>
  <c r="M201" i="153"/>
  <c r="J201" i="153"/>
  <c r="G201" i="153"/>
  <c r="D201" i="153"/>
  <c r="P200" i="153"/>
  <c r="M200" i="153"/>
  <c r="J200" i="153"/>
  <c r="G200" i="153"/>
  <c r="D200" i="153"/>
  <c r="P199" i="153"/>
  <c r="M199" i="153"/>
  <c r="J199" i="153"/>
  <c r="G199" i="153"/>
  <c r="D199" i="153"/>
  <c r="P198" i="153"/>
  <c r="M198" i="153"/>
  <c r="J198" i="153"/>
  <c r="G198" i="153"/>
  <c r="D198" i="153"/>
  <c r="P197" i="153"/>
  <c r="M197" i="153"/>
  <c r="J197" i="153"/>
  <c r="G197" i="153"/>
  <c r="D197" i="153"/>
  <c r="P196" i="153"/>
  <c r="M196" i="153"/>
  <c r="J196" i="153"/>
  <c r="G196" i="153"/>
  <c r="D196" i="153"/>
  <c r="P195" i="153"/>
  <c r="M195" i="153"/>
  <c r="J195" i="153"/>
  <c r="G195" i="153"/>
  <c r="D195" i="153"/>
  <c r="P194" i="153"/>
  <c r="M194" i="153"/>
  <c r="J194" i="153"/>
  <c r="G194" i="153"/>
  <c r="D194" i="153"/>
  <c r="P193" i="153"/>
  <c r="M193" i="153"/>
  <c r="J193" i="153"/>
  <c r="G193" i="153"/>
  <c r="D193" i="153"/>
  <c r="P192" i="153"/>
  <c r="M192" i="153"/>
  <c r="J192" i="153"/>
  <c r="G192" i="153"/>
  <c r="D192" i="153"/>
  <c r="P191" i="153"/>
  <c r="M191" i="153"/>
  <c r="J191" i="153"/>
  <c r="G191" i="153"/>
  <c r="D191" i="153"/>
  <c r="P190" i="153"/>
  <c r="M190" i="153"/>
  <c r="J190" i="153"/>
  <c r="G190" i="153"/>
  <c r="D190" i="153"/>
  <c r="P189" i="153"/>
  <c r="M189" i="153"/>
  <c r="J189" i="153"/>
  <c r="G189" i="153"/>
  <c r="D189" i="153"/>
  <c r="P188" i="153"/>
  <c r="M188" i="153"/>
  <c r="J188" i="153"/>
  <c r="G188" i="153"/>
  <c r="D188" i="153"/>
  <c r="P187" i="153"/>
  <c r="M187" i="153"/>
  <c r="J187" i="153"/>
  <c r="G187" i="153"/>
  <c r="D187" i="153"/>
  <c r="P186" i="153"/>
  <c r="M186" i="153"/>
  <c r="J186" i="153"/>
  <c r="G186" i="153"/>
  <c r="D186" i="153"/>
  <c r="P185" i="153"/>
  <c r="M185" i="153"/>
  <c r="J185" i="153"/>
  <c r="G185" i="153"/>
  <c r="D185" i="153"/>
  <c r="P184" i="153"/>
  <c r="M184" i="153"/>
  <c r="J184" i="153"/>
  <c r="G184" i="153"/>
  <c r="D184" i="153"/>
  <c r="P183" i="153"/>
  <c r="M183" i="153"/>
  <c r="J183" i="153"/>
  <c r="G183" i="153"/>
  <c r="D183" i="153"/>
  <c r="P182" i="153"/>
  <c r="M182" i="153"/>
  <c r="J182" i="153"/>
  <c r="G182" i="153"/>
  <c r="D182" i="153"/>
  <c r="P181" i="153"/>
  <c r="M181" i="153"/>
  <c r="J181" i="153"/>
  <c r="G181" i="153"/>
  <c r="D181" i="153"/>
  <c r="P180" i="153"/>
  <c r="M180" i="153"/>
  <c r="J180" i="153"/>
  <c r="G180" i="153"/>
  <c r="D180" i="153"/>
  <c r="P179" i="153"/>
  <c r="M179" i="153"/>
  <c r="J179" i="153"/>
  <c r="G179" i="153"/>
  <c r="D179" i="153"/>
  <c r="P178" i="153"/>
  <c r="M178" i="153"/>
  <c r="J178" i="153"/>
  <c r="G178" i="153"/>
  <c r="D178" i="153"/>
  <c r="P177" i="153"/>
  <c r="M177" i="153"/>
  <c r="J177" i="153"/>
  <c r="G177" i="153"/>
  <c r="D177" i="153"/>
  <c r="P176" i="153"/>
  <c r="M176" i="153"/>
  <c r="J176" i="153"/>
  <c r="G176" i="153"/>
  <c r="D176" i="153"/>
  <c r="P175" i="153"/>
  <c r="M175" i="153"/>
  <c r="J175" i="153"/>
  <c r="G175" i="153"/>
  <c r="D175" i="153"/>
  <c r="P174" i="153"/>
  <c r="M174" i="153"/>
  <c r="J174" i="153"/>
  <c r="G174" i="153"/>
  <c r="D174" i="153"/>
  <c r="P173" i="153"/>
  <c r="M173" i="153"/>
  <c r="J173" i="153"/>
  <c r="G173" i="153"/>
  <c r="D173" i="153"/>
  <c r="P172" i="153"/>
  <c r="M172" i="153"/>
  <c r="J172" i="153"/>
  <c r="G172" i="153"/>
  <c r="D172" i="153"/>
  <c r="P171" i="153"/>
  <c r="M171" i="153"/>
  <c r="J171" i="153"/>
  <c r="G171" i="153"/>
  <c r="D171" i="153"/>
  <c r="P170" i="153"/>
  <c r="M170" i="153"/>
  <c r="J170" i="153"/>
  <c r="G170" i="153"/>
  <c r="D170" i="153"/>
  <c r="P169" i="153"/>
  <c r="M169" i="153"/>
  <c r="J169" i="153"/>
  <c r="G169" i="153"/>
  <c r="D169" i="153"/>
  <c r="P168" i="153"/>
  <c r="M168" i="153"/>
  <c r="J168" i="153"/>
  <c r="G168" i="153"/>
  <c r="D168" i="153"/>
  <c r="P167" i="153"/>
  <c r="M167" i="153"/>
  <c r="J167" i="153"/>
  <c r="G167" i="153"/>
  <c r="D167" i="153"/>
  <c r="P166" i="153"/>
  <c r="M166" i="153"/>
  <c r="J166" i="153"/>
  <c r="G166" i="153"/>
  <c r="D166" i="153"/>
  <c r="P165" i="153"/>
  <c r="M165" i="153"/>
  <c r="J165" i="153"/>
  <c r="G165" i="153"/>
  <c r="D165" i="153"/>
  <c r="P164" i="153"/>
  <c r="M164" i="153"/>
  <c r="J164" i="153"/>
  <c r="G164" i="153"/>
  <c r="D164" i="153"/>
  <c r="P163" i="153"/>
  <c r="M163" i="153"/>
  <c r="J163" i="153"/>
  <c r="G163" i="153"/>
  <c r="D163" i="153"/>
  <c r="P162" i="153"/>
  <c r="M162" i="153"/>
  <c r="J162" i="153"/>
  <c r="G162" i="153"/>
  <c r="D162" i="153"/>
  <c r="P161" i="153"/>
  <c r="M161" i="153"/>
  <c r="J161" i="153"/>
  <c r="G161" i="153"/>
  <c r="D161" i="153"/>
  <c r="P160" i="153"/>
  <c r="M160" i="153"/>
  <c r="J160" i="153"/>
  <c r="G160" i="153"/>
  <c r="D160" i="153"/>
  <c r="P159" i="153"/>
  <c r="M159" i="153"/>
  <c r="J159" i="153"/>
  <c r="G159" i="153"/>
  <c r="D159" i="153"/>
  <c r="P158" i="153"/>
  <c r="M158" i="153"/>
  <c r="J158" i="153"/>
  <c r="G158" i="153"/>
  <c r="D158" i="153"/>
  <c r="P157" i="153"/>
  <c r="M157" i="153"/>
  <c r="J157" i="153"/>
  <c r="G157" i="153"/>
  <c r="D157" i="153"/>
  <c r="P156" i="153"/>
  <c r="M156" i="153"/>
  <c r="J156" i="153"/>
  <c r="G156" i="153"/>
  <c r="D156" i="153"/>
  <c r="P155" i="153"/>
  <c r="M155" i="153"/>
  <c r="J155" i="153"/>
  <c r="G155" i="153"/>
  <c r="D155" i="153"/>
  <c r="P154" i="153"/>
  <c r="M154" i="153"/>
  <c r="J154" i="153"/>
  <c r="G154" i="153"/>
  <c r="D154" i="153"/>
  <c r="P153" i="153"/>
  <c r="M153" i="153"/>
  <c r="J153" i="153"/>
  <c r="G153" i="153"/>
  <c r="D153" i="153"/>
  <c r="P152" i="153"/>
  <c r="M152" i="153"/>
  <c r="J152" i="153"/>
  <c r="G152" i="153"/>
  <c r="D152" i="153"/>
  <c r="P151" i="153"/>
  <c r="M151" i="153"/>
  <c r="J151" i="153"/>
  <c r="G151" i="153"/>
  <c r="D151" i="153"/>
  <c r="P150" i="153"/>
  <c r="M150" i="153"/>
  <c r="J150" i="153"/>
  <c r="G150" i="153"/>
  <c r="D150" i="153"/>
  <c r="P149" i="153"/>
  <c r="M149" i="153"/>
  <c r="J149" i="153"/>
  <c r="G149" i="153"/>
  <c r="D149" i="153"/>
  <c r="P148" i="153"/>
  <c r="M148" i="153"/>
  <c r="J148" i="153"/>
  <c r="G148" i="153"/>
  <c r="D148" i="153"/>
  <c r="P147" i="153"/>
  <c r="M147" i="153"/>
  <c r="J147" i="153"/>
  <c r="G147" i="153"/>
  <c r="D147" i="153"/>
  <c r="P146" i="153"/>
  <c r="M146" i="153"/>
  <c r="J146" i="153"/>
  <c r="G146" i="153"/>
  <c r="D146" i="153"/>
  <c r="P145" i="153"/>
  <c r="M145" i="153"/>
  <c r="J145" i="153"/>
  <c r="G145" i="153"/>
  <c r="D145" i="153"/>
  <c r="P144" i="153"/>
  <c r="M144" i="153"/>
  <c r="J144" i="153"/>
  <c r="G144" i="153"/>
  <c r="D144" i="153"/>
  <c r="P143" i="153"/>
  <c r="M143" i="153"/>
  <c r="J143" i="153"/>
  <c r="G143" i="153"/>
  <c r="D143" i="153"/>
  <c r="P142" i="153"/>
  <c r="M142" i="153"/>
  <c r="J142" i="153"/>
  <c r="G142" i="153"/>
  <c r="D142" i="153"/>
  <c r="P141" i="153"/>
  <c r="M141" i="153"/>
  <c r="J141" i="153"/>
  <c r="G141" i="153"/>
  <c r="D141" i="153"/>
  <c r="P140" i="153"/>
  <c r="M140" i="153"/>
  <c r="J140" i="153"/>
  <c r="G140" i="153"/>
  <c r="D140" i="153"/>
  <c r="P139" i="153"/>
  <c r="M139" i="153"/>
  <c r="J139" i="153"/>
  <c r="G139" i="153"/>
  <c r="D139" i="153"/>
  <c r="P138" i="153"/>
  <c r="M138" i="153"/>
  <c r="J138" i="153"/>
  <c r="G138" i="153"/>
  <c r="D138" i="153"/>
  <c r="P137" i="153"/>
  <c r="M137" i="153"/>
  <c r="J137" i="153"/>
  <c r="G137" i="153"/>
  <c r="D137" i="153"/>
  <c r="P136" i="153"/>
  <c r="M136" i="153"/>
  <c r="J136" i="153"/>
  <c r="G136" i="153"/>
  <c r="D136" i="153"/>
  <c r="P135" i="153"/>
  <c r="M135" i="153"/>
  <c r="J135" i="153"/>
  <c r="G135" i="153"/>
  <c r="D135" i="153"/>
  <c r="P134" i="153"/>
  <c r="M134" i="153"/>
  <c r="J134" i="153"/>
  <c r="G134" i="153"/>
  <c r="D134" i="153"/>
  <c r="P133" i="153"/>
  <c r="M133" i="153"/>
  <c r="J133" i="153"/>
  <c r="G133" i="153"/>
  <c r="D133" i="153"/>
  <c r="P132" i="153"/>
  <c r="M132" i="153"/>
  <c r="J132" i="153"/>
  <c r="G132" i="153"/>
  <c r="D132" i="153"/>
  <c r="P131" i="153"/>
  <c r="M131" i="153"/>
  <c r="J131" i="153"/>
  <c r="G131" i="153"/>
  <c r="D131" i="153"/>
  <c r="P130" i="153"/>
  <c r="M130" i="153"/>
  <c r="J130" i="153"/>
  <c r="G130" i="153"/>
  <c r="D130" i="153"/>
  <c r="P129" i="153"/>
  <c r="M129" i="153"/>
  <c r="J129" i="153"/>
  <c r="G129" i="153"/>
  <c r="D129" i="153"/>
  <c r="P128" i="153"/>
  <c r="M128" i="153"/>
  <c r="J128" i="153"/>
  <c r="G128" i="153"/>
  <c r="D128" i="153"/>
  <c r="P127" i="153"/>
  <c r="M127" i="153"/>
  <c r="J127" i="153"/>
  <c r="G127" i="153"/>
  <c r="D127" i="153"/>
  <c r="P126" i="153"/>
  <c r="M126" i="153"/>
  <c r="J126" i="153"/>
  <c r="G126" i="153"/>
  <c r="D126" i="153"/>
  <c r="P125" i="153"/>
  <c r="M125" i="153"/>
  <c r="J125" i="153"/>
  <c r="G125" i="153"/>
  <c r="D125" i="153"/>
  <c r="P124" i="153"/>
  <c r="M124" i="153"/>
  <c r="J124" i="153"/>
  <c r="G124" i="153"/>
  <c r="D124" i="153"/>
  <c r="P123" i="153"/>
  <c r="M123" i="153"/>
  <c r="J123" i="153"/>
  <c r="G123" i="153"/>
  <c r="D123" i="153"/>
  <c r="P122" i="153"/>
  <c r="M122" i="153"/>
  <c r="J122" i="153"/>
  <c r="G122" i="153"/>
  <c r="D122" i="153"/>
  <c r="P121" i="153"/>
  <c r="M121" i="153"/>
  <c r="J121" i="153"/>
  <c r="G121" i="153"/>
  <c r="D121" i="153"/>
  <c r="P120" i="153"/>
  <c r="M120" i="153"/>
  <c r="J120" i="153"/>
  <c r="G120" i="153"/>
  <c r="D120" i="153"/>
  <c r="P119" i="153"/>
  <c r="M119" i="153"/>
  <c r="J119" i="153"/>
  <c r="G119" i="153"/>
  <c r="D119" i="153"/>
  <c r="P118" i="153"/>
  <c r="M118" i="153"/>
  <c r="J118" i="153"/>
  <c r="G118" i="153"/>
  <c r="D118" i="153"/>
  <c r="P117" i="153"/>
  <c r="M117" i="153"/>
  <c r="J117" i="153"/>
  <c r="G117" i="153"/>
  <c r="D117" i="153"/>
  <c r="P116" i="153"/>
  <c r="M116" i="153"/>
  <c r="J116" i="153"/>
  <c r="G116" i="153"/>
  <c r="D116" i="153"/>
  <c r="P115" i="153"/>
  <c r="M115" i="153"/>
  <c r="J115" i="153"/>
  <c r="G115" i="153"/>
  <c r="D115" i="153"/>
  <c r="P114" i="153"/>
  <c r="M114" i="153"/>
  <c r="J114" i="153"/>
  <c r="G114" i="153"/>
  <c r="D114" i="153"/>
  <c r="P113" i="153"/>
  <c r="M113" i="153"/>
  <c r="J113" i="153"/>
  <c r="G113" i="153"/>
  <c r="D113" i="153"/>
  <c r="P112" i="153"/>
  <c r="M112" i="153"/>
  <c r="J112" i="153"/>
  <c r="G112" i="153"/>
  <c r="D112" i="153"/>
  <c r="P111" i="153"/>
  <c r="M111" i="153"/>
  <c r="J111" i="153"/>
  <c r="G111" i="153"/>
  <c r="D111" i="153"/>
  <c r="P110" i="153"/>
  <c r="M110" i="153"/>
  <c r="J110" i="153"/>
  <c r="G110" i="153"/>
  <c r="D110" i="153"/>
  <c r="P109" i="153"/>
  <c r="M109" i="153"/>
  <c r="J109" i="153"/>
  <c r="G109" i="153"/>
  <c r="D109" i="153"/>
  <c r="P108" i="153"/>
  <c r="M108" i="153"/>
  <c r="J108" i="153"/>
  <c r="G108" i="153"/>
  <c r="D108" i="153"/>
  <c r="P107" i="153"/>
  <c r="M107" i="153"/>
  <c r="J107" i="153"/>
  <c r="G107" i="153"/>
  <c r="D107" i="153"/>
  <c r="P106" i="153"/>
  <c r="M106" i="153"/>
  <c r="J106" i="153"/>
  <c r="G106" i="153"/>
  <c r="D106" i="153"/>
  <c r="P105" i="153"/>
  <c r="M105" i="153"/>
  <c r="J105" i="153"/>
  <c r="G105" i="153"/>
  <c r="D105" i="153"/>
  <c r="P104" i="153"/>
  <c r="M104" i="153"/>
  <c r="J104" i="153"/>
  <c r="G104" i="153"/>
  <c r="D104" i="153"/>
  <c r="P103" i="153"/>
  <c r="M103" i="153"/>
  <c r="J103" i="153"/>
  <c r="G103" i="153"/>
  <c r="D103" i="153"/>
  <c r="P102" i="153"/>
  <c r="M102" i="153"/>
  <c r="J102" i="153"/>
  <c r="G102" i="153"/>
  <c r="D102" i="153"/>
  <c r="P101" i="153"/>
  <c r="M101" i="153"/>
  <c r="J101" i="153"/>
  <c r="G101" i="153"/>
  <c r="D101" i="153"/>
  <c r="P100" i="153"/>
  <c r="M100" i="153"/>
  <c r="J100" i="153"/>
  <c r="G100" i="153"/>
  <c r="D100" i="153"/>
  <c r="P99" i="153"/>
  <c r="M99" i="153"/>
  <c r="J99" i="153"/>
  <c r="G99" i="153"/>
  <c r="D99" i="153"/>
  <c r="P98" i="153"/>
  <c r="M98" i="153"/>
  <c r="J98" i="153"/>
  <c r="G98" i="153"/>
  <c r="D98" i="153"/>
  <c r="P97" i="153"/>
  <c r="M97" i="153"/>
  <c r="J97" i="153"/>
  <c r="G97" i="153"/>
  <c r="D97" i="153"/>
  <c r="P96" i="153"/>
  <c r="M96" i="153"/>
  <c r="J96" i="153"/>
  <c r="G96" i="153"/>
  <c r="D96" i="153"/>
  <c r="P95" i="153"/>
  <c r="M95" i="153"/>
  <c r="J95" i="153"/>
  <c r="G95" i="153"/>
  <c r="D95" i="153"/>
  <c r="P94" i="153"/>
  <c r="M94" i="153"/>
  <c r="J94" i="153"/>
  <c r="G94" i="153"/>
  <c r="D94" i="153"/>
  <c r="P93" i="153"/>
  <c r="M93" i="153"/>
  <c r="J93" i="153"/>
  <c r="G93" i="153"/>
  <c r="D93" i="153"/>
  <c r="P92" i="153"/>
  <c r="M92" i="153"/>
  <c r="J92" i="153"/>
  <c r="G92" i="153"/>
  <c r="D92" i="153"/>
  <c r="P91" i="153"/>
  <c r="M91" i="153"/>
  <c r="J91" i="153"/>
  <c r="G91" i="153"/>
  <c r="D91" i="153"/>
  <c r="P90" i="153"/>
  <c r="M90" i="153"/>
  <c r="J90" i="153"/>
  <c r="G90" i="153"/>
  <c r="D90" i="153"/>
  <c r="P89" i="153"/>
  <c r="M89" i="153"/>
  <c r="J89" i="153"/>
  <c r="G89" i="153"/>
  <c r="D89" i="153"/>
  <c r="P88" i="153"/>
  <c r="M88" i="153"/>
  <c r="J88" i="153"/>
  <c r="G88" i="153"/>
  <c r="D88" i="153"/>
  <c r="P87" i="153"/>
  <c r="M87" i="153"/>
  <c r="J87" i="153"/>
  <c r="G87" i="153"/>
  <c r="D87" i="153"/>
  <c r="P86" i="153"/>
  <c r="M86" i="153"/>
  <c r="J86" i="153"/>
  <c r="G86" i="153"/>
  <c r="D86" i="153"/>
  <c r="P85" i="153"/>
  <c r="M85" i="153"/>
  <c r="J85" i="153"/>
  <c r="G85" i="153"/>
  <c r="D85" i="153"/>
  <c r="P84" i="153"/>
  <c r="M84" i="153"/>
  <c r="J84" i="153"/>
  <c r="G84" i="153"/>
  <c r="D84" i="153"/>
  <c r="P83" i="153"/>
  <c r="M83" i="153"/>
  <c r="J83" i="153"/>
  <c r="G83" i="153"/>
  <c r="D83" i="153"/>
  <c r="P82" i="153"/>
  <c r="M82" i="153"/>
  <c r="J82" i="153"/>
  <c r="G82" i="153"/>
  <c r="D82" i="153"/>
  <c r="P81" i="153"/>
  <c r="M81" i="153"/>
  <c r="J81" i="153"/>
  <c r="G81" i="153"/>
  <c r="D81" i="153"/>
  <c r="P80" i="153"/>
  <c r="M80" i="153"/>
  <c r="J80" i="153"/>
  <c r="G80" i="153"/>
  <c r="D80" i="153"/>
  <c r="P79" i="153"/>
  <c r="M79" i="153"/>
  <c r="J79" i="153"/>
  <c r="G79" i="153"/>
  <c r="D79" i="153"/>
  <c r="P78" i="153"/>
  <c r="M78" i="153"/>
  <c r="J78" i="153"/>
  <c r="G78" i="153"/>
  <c r="D78" i="153"/>
  <c r="P77" i="153"/>
  <c r="M77" i="153"/>
  <c r="J77" i="153"/>
  <c r="G77" i="153"/>
  <c r="D77" i="153"/>
  <c r="P76" i="153"/>
  <c r="M76" i="153"/>
  <c r="J76" i="153"/>
  <c r="G76" i="153"/>
  <c r="D76" i="153"/>
  <c r="P75" i="153"/>
  <c r="M75" i="153"/>
  <c r="J75" i="153"/>
  <c r="G75" i="153"/>
  <c r="D75" i="153"/>
  <c r="P74" i="153"/>
  <c r="M74" i="153"/>
  <c r="J74" i="153"/>
  <c r="G74" i="153"/>
  <c r="D74" i="153"/>
  <c r="P73" i="153"/>
  <c r="M73" i="153"/>
  <c r="J73" i="153"/>
  <c r="G73" i="153"/>
  <c r="D73" i="153"/>
  <c r="P72" i="153"/>
  <c r="M72" i="153"/>
  <c r="J72" i="153"/>
  <c r="G72" i="153"/>
  <c r="D72" i="153"/>
  <c r="P71" i="153"/>
  <c r="M71" i="153"/>
  <c r="J71" i="153"/>
  <c r="G71" i="153"/>
  <c r="D71" i="153"/>
  <c r="P70" i="153"/>
  <c r="M70" i="153"/>
  <c r="J70" i="153"/>
  <c r="G70" i="153"/>
  <c r="D70" i="153"/>
  <c r="P69" i="153"/>
  <c r="M69" i="153"/>
  <c r="J69" i="153"/>
  <c r="G69" i="153"/>
  <c r="D69" i="153"/>
  <c r="P68" i="153"/>
  <c r="M68" i="153"/>
  <c r="J68" i="153"/>
  <c r="G68" i="153"/>
  <c r="D68" i="153"/>
  <c r="P67" i="153"/>
  <c r="M67" i="153"/>
  <c r="J67" i="153"/>
  <c r="G67" i="153"/>
  <c r="D67" i="153"/>
  <c r="P66" i="153"/>
  <c r="M66" i="153"/>
  <c r="J66" i="153"/>
  <c r="G66" i="153"/>
  <c r="D66" i="153"/>
  <c r="P65" i="153"/>
  <c r="M65" i="153"/>
  <c r="J65" i="153"/>
  <c r="G65" i="153"/>
  <c r="D65" i="153"/>
  <c r="P64" i="153"/>
  <c r="M64" i="153"/>
  <c r="J64" i="153"/>
  <c r="G64" i="153"/>
  <c r="D64" i="153"/>
  <c r="P63" i="153"/>
  <c r="M63" i="153"/>
  <c r="J63" i="153"/>
  <c r="G63" i="153"/>
  <c r="D63" i="153"/>
  <c r="P62" i="153"/>
  <c r="M62" i="153"/>
  <c r="J62" i="153"/>
  <c r="G62" i="153"/>
  <c r="D62" i="153"/>
  <c r="P61" i="153"/>
  <c r="M61" i="153"/>
  <c r="J61" i="153"/>
  <c r="G61" i="153"/>
  <c r="D61" i="153"/>
  <c r="P60" i="153"/>
  <c r="M60" i="153"/>
  <c r="J60" i="153"/>
  <c r="G60" i="153"/>
  <c r="D60" i="153"/>
  <c r="P59" i="153"/>
  <c r="M59" i="153"/>
  <c r="J59" i="153"/>
  <c r="G59" i="153"/>
  <c r="D59" i="153"/>
  <c r="P58" i="153"/>
  <c r="M58" i="153"/>
  <c r="J58" i="153"/>
  <c r="G58" i="153"/>
  <c r="D58" i="153"/>
  <c r="P57" i="153"/>
  <c r="M57" i="153"/>
  <c r="J57" i="153"/>
  <c r="G57" i="153"/>
  <c r="D57" i="153"/>
  <c r="P56" i="153"/>
  <c r="M56" i="153"/>
  <c r="J56" i="153"/>
  <c r="G56" i="153"/>
  <c r="D56" i="153"/>
  <c r="P55" i="153"/>
  <c r="M55" i="153"/>
  <c r="J55" i="153"/>
  <c r="G55" i="153"/>
  <c r="D55" i="153"/>
  <c r="P54" i="153"/>
  <c r="M54" i="153"/>
  <c r="J54" i="153"/>
  <c r="G54" i="153"/>
  <c r="D54" i="153"/>
  <c r="P53" i="153"/>
  <c r="M53" i="153"/>
  <c r="J53" i="153"/>
  <c r="G53" i="153"/>
  <c r="D53" i="153"/>
  <c r="P52" i="153"/>
  <c r="M52" i="153"/>
  <c r="J52" i="153"/>
  <c r="G52" i="153"/>
  <c r="D52" i="153"/>
  <c r="P51" i="153"/>
  <c r="M51" i="153"/>
  <c r="J51" i="153"/>
  <c r="G51" i="153"/>
  <c r="D51" i="153"/>
  <c r="P50" i="153"/>
  <c r="M50" i="153"/>
  <c r="J50" i="153"/>
  <c r="G50" i="153"/>
  <c r="D50" i="153"/>
  <c r="P49" i="153"/>
  <c r="M49" i="153"/>
  <c r="J49" i="153"/>
  <c r="G49" i="153"/>
  <c r="D49" i="153"/>
  <c r="P48" i="153"/>
  <c r="M48" i="153"/>
  <c r="J48" i="153"/>
  <c r="G48" i="153"/>
  <c r="D48" i="153"/>
  <c r="P47" i="153"/>
  <c r="M47" i="153"/>
  <c r="J47" i="153"/>
  <c r="G47" i="153"/>
  <c r="D47" i="153"/>
  <c r="P46" i="153"/>
  <c r="M46" i="153"/>
  <c r="J46" i="153"/>
  <c r="G46" i="153"/>
  <c r="D46" i="153"/>
  <c r="P45" i="153"/>
  <c r="M45" i="153"/>
  <c r="J45" i="153"/>
  <c r="G45" i="153"/>
  <c r="D45" i="153"/>
  <c r="P44" i="153"/>
  <c r="M44" i="153"/>
  <c r="J44" i="153"/>
  <c r="G44" i="153"/>
  <c r="D44" i="153"/>
  <c r="P43" i="153"/>
  <c r="M43" i="153"/>
  <c r="J43" i="153"/>
  <c r="G43" i="153"/>
  <c r="D43" i="153"/>
  <c r="P42" i="153"/>
  <c r="M42" i="153"/>
  <c r="J42" i="153"/>
  <c r="G42" i="153"/>
  <c r="D42" i="153"/>
  <c r="P41" i="153"/>
  <c r="M41" i="153"/>
  <c r="J41" i="153"/>
  <c r="G41" i="153"/>
  <c r="D41" i="153"/>
  <c r="P40" i="153"/>
  <c r="M40" i="153"/>
  <c r="J40" i="153"/>
  <c r="G40" i="153"/>
  <c r="D40" i="153"/>
  <c r="P39" i="153"/>
  <c r="M39" i="153"/>
  <c r="J39" i="153"/>
  <c r="G39" i="153"/>
  <c r="D39" i="153"/>
  <c r="P38" i="153"/>
  <c r="M38" i="153"/>
  <c r="J38" i="153"/>
  <c r="G38" i="153"/>
  <c r="D38" i="153"/>
  <c r="P37" i="153"/>
  <c r="M37" i="153"/>
  <c r="J37" i="153"/>
  <c r="G37" i="153"/>
  <c r="D37" i="153"/>
  <c r="P36" i="153"/>
  <c r="M36" i="153"/>
  <c r="J36" i="153"/>
  <c r="G36" i="153"/>
  <c r="D36" i="153"/>
  <c r="P35" i="153"/>
  <c r="M35" i="153"/>
  <c r="J35" i="153"/>
  <c r="G35" i="153"/>
  <c r="D35" i="153"/>
  <c r="P34" i="153"/>
  <c r="M34" i="153"/>
  <c r="J34" i="153"/>
  <c r="G34" i="153"/>
  <c r="D34" i="153"/>
  <c r="P33" i="153"/>
  <c r="M33" i="153"/>
  <c r="J33" i="153"/>
  <c r="G33" i="153"/>
  <c r="D33" i="153"/>
  <c r="P32" i="153"/>
  <c r="M32" i="153"/>
  <c r="J32" i="153"/>
  <c r="G32" i="153"/>
  <c r="D32" i="153"/>
  <c r="P31" i="153"/>
  <c r="M31" i="153"/>
  <c r="J31" i="153"/>
  <c r="G31" i="153"/>
  <c r="D31" i="153"/>
  <c r="P30" i="153"/>
  <c r="M30" i="153"/>
  <c r="J30" i="153"/>
  <c r="G30" i="153"/>
  <c r="D30" i="153"/>
  <c r="P29" i="153"/>
  <c r="M29" i="153"/>
  <c r="J29" i="153"/>
  <c r="G29" i="153"/>
  <c r="D29" i="153"/>
  <c r="P28" i="153"/>
  <c r="M28" i="153"/>
  <c r="J28" i="153"/>
  <c r="G28" i="153"/>
  <c r="D28" i="153"/>
  <c r="P27" i="153"/>
  <c r="M27" i="153"/>
  <c r="J27" i="153"/>
  <c r="G27" i="153"/>
  <c r="D27" i="153"/>
  <c r="P26" i="153"/>
  <c r="M26" i="153"/>
  <c r="J26" i="153"/>
  <c r="G26" i="153"/>
  <c r="D26" i="153"/>
  <c r="P25" i="153"/>
  <c r="M25" i="153"/>
  <c r="J25" i="153"/>
  <c r="G25" i="153"/>
  <c r="D25" i="153"/>
  <c r="P24" i="153"/>
  <c r="M24" i="153"/>
  <c r="J24" i="153"/>
  <c r="G24" i="153"/>
  <c r="D24" i="153"/>
  <c r="P23" i="153"/>
  <c r="M23" i="153"/>
  <c r="J23" i="153"/>
  <c r="G23" i="153"/>
  <c r="D23" i="153"/>
  <c r="P22" i="153"/>
  <c r="M22" i="153"/>
  <c r="J22" i="153"/>
  <c r="G22" i="153"/>
  <c r="D22" i="153"/>
  <c r="P21" i="153"/>
  <c r="M21" i="153"/>
  <c r="J21" i="153"/>
  <c r="G21" i="153"/>
  <c r="D21" i="153"/>
  <c r="P20" i="153"/>
  <c r="M20" i="153"/>
  <c r="J20" i="153"/>
  <c r="G20" i="153"/>
  <c r="D20" i="153"/>
  <c r="I14" i="153"/>
  <c r="H14" i="153"/>
  <c r="D13" i="153"/>
  <c r="D12" i="153"/>
  <c r="P228" i="152"/>
  <c r="M228" i="152"/>
  <c r="J228" i="152"/>
  <c r="G228" i="152"/>
  <c r="D228" i="152"/>
  <c r="P227" i="152"/>
  <c r="M227" i="152"/>
  <c r="J227" i="152"/>
  <c r="G227" i="152"/>
  <c r="D227" i="152"/>
  <c r="P226" i="152"/>
  <c r="M226" i="152"/>
  <c r="J226" i="152"/>
  <c r="G226" i="152"/>
  <c r="D226" i="152"/>
  <c r="P225" i="152"/>
  <c r="M225" i="152"/>
  <c r="J225" i="152"/>
  <c r="G225" i="152"/>
  <c r="D225" i="152"/>
  <c r="P224" i="152"/>
  <c r="M224" i="152"/>
  <c r="J224" i="152"/>
  <c r="G224" i="152"/>
  <c r="D224" i="152"/>
  <c r="P223" i="152"/>
  <c r="M223" i="152"/>
  <c r="J223" i="152"/>
  <c r="G223" i="152"/>
  <c r="D223" i="152"/>
  <c r="P222" i="152"/>
  <c r="M222" i="152"/>
  <c r="J222" i="152"/>
  <c r="G222" i="152"/>
  <c r="D222" i="152"/>
  <c r="P221" i="152"/>
  <c r="M221" i="152"/>
  <c r="J221" i="152"/>
  <c r="G221" i="152"/>
  <c r="D221" i="152"/>
  <c r="P220" i="152"/>
  <c r="M220" i="152"/>
  <c r="J220" i="152"/>
  <c r="G220" i="152"/>
  <c r="D220" i="152"/>
  <c r="P219" i="152"/>
  <c r="M219" i="152"/>
  <c r="J219" i="152"/>
  <c r="G219" i="152"/>
  <c r="D219" i="152"/>
  <c r="P218" i="152"/>
  <c r="M218" i="152"/>
  <c r="J218" i="152"/>
  <c r="G218" i="152"/>
  <c r="D218" i="152"/>
  <c r="P217" i="152"/>
  <c r="M217" i="152"/>
  <c r="J217" i="152"/>
  <c r="G217" i="152"/>
  <c r="D217" i="152"/>
  <c r="P216" i="152"/>
  <c r="M216" i="152"/>
  <c r="J216" i="152"/>
  <c r="G216" i="152"/>
  <c r="D216" i="152"/>
  <c r="P215" i="152"/>
  <c r="M215" i="152"/>
  <c r="J215" i="152"/>
  <c r="G215" i="152"/>
  <c r="D215" i="152"/>
  <c r="P214" i="152"/>
  <c r="M214" i="152"/>
  <c r="J214" i="152"/>
  <c r="G214" i="152"/>
  <c r="D214" i="152"/>
  <c r="P213" i="152"/>
  <c r="M213" i="152"/>
  <c r="J213" i="152"/>
  <c r="G213" i="152"/>
  <c r="D213" i="152"/>
  <c r="P212" i="152"/>
  <c r="M212" i="152"/>
  <c r="J212" i="152"/>
  <c r="G212" i="152"/>
  <c r="D212" i="152"/>
  <c r="P211" i="152"/>
  <c r="M211" i="152"/>
  <c r="J211" i="152"/>
  <c r="G211" i="152"/>
  <c r="D211" i="152"/>
  <c r="P210" i="152"/>
  <c r="M210" i="152"/>
  <c r="J210" i="152"/>
  <c r="G210" i="152"/>
  <c r="D210" i="152"/>
  <c r="P209" i="152"/>
  <c r="M209" i="152"/>
  <c r="J209" i="152"/>
  <c r="G209" i="152"/>
  <c r="D209" i="152"/>
  <c r="P208" i="152"/>
  <c r="M208" i="152"/>
  <c r="J208" i="152"/>
  <c r="G208" i="152"/>
  <c r="D208" i="152"/>
  <c r="P207" i="152"/>
  <c r="M207" i="152"/>
  <c r="J207" i="152"/>
  <c r="G207" i="152"/>
  <c r="D207" i="152"/>
  <c r="P206" i="152"/>
  <c r="M206" i="152"/>
  <c r="J206" i="152"/>
  <c r="G206" i="152"/>
  <c r="D206" i="152"/>
  <c r="P205" i="152"/>
  <c r="M205" i="152"/>
  <c r="J205" i="152"/>
  <c r="G205" i="152"/>
  <c r="D205" i="152"/>
  <c r="P204" i="152"/>
  <c r="M204" i="152"/>
  <c r="J204" i="152"/>
  <c r="G204" i="152"/>
  <c r="D204" i="152"/>
  <c r="P203" i="152"/>
  <c r="M203" i="152"/>
  <c r="J203" i="152"/>
  <c r="G203" i="152"/>
  <c r="D203" i="152"/>
  <c r="P202" i="152"/>
  <c r="M202" i="152"/>
  <c r="J202" i="152"/>
  <c r="G202" i="152"/>
  <c r="D202" i="152"/>
  <c r="P201" i="152"/>
  <c r="M201" i="152"/>
  <c r="J201" i="152"/>
  <c r="G201" i="152"/>
  <c r="D201" i="152"/>
  <c r="P200" i="152"/>
  <c r="M200" i="152"/>
  <c r="J200" i="152"/>
  <c r="G200" i="152"/>
  <c r="D200" i="152"/>
  <c r="P199" i="152"/>
  <c r="M199" i="152"/>
  <c r="J199" i="152"/>
  <c r="G199" i="152"/>
  <c r="D199" i="152"/>
  <c r="P198" i="152"/>
  <c r="M198" i="152"/>
  <c r="J198" i="152"/>
  <c r="G198" i="152"/>
  <c r="D198" i="152"/>
  <c r="P197" i="152"/>
  <c r="M197" i="152"/>
  <c r="J197" i="152"/>
  <c r="G197" i="152"/>
  <c r="D197" i="152"/>
  <c r="P196" i="152"/>
  <c r="M196" i="152"/>
  <c r="J196" i="152"/>
  <c r="G196" i="152"/>
  <c r="D196" i="152"/>
  <c r="P195" i="152"/>
  <c r="M195" i="152"/>
  <c r="J195" i="152"/>
  <c r="G195" i="152"/>
  <c r="D195" i="152"/>
  <c r="P194" i="152"/>
  <c r="M194" i="152"/>
  <c r="J194" i="152"/>
  <c r="G194" i="152"/>
  <c r="D194" i="152"/>
  <c r="P193" i="152"/>
  <c r="M193" i="152"/>
  <c r="J193" i="152"/>
  <c r="G193" i="152"/>
  <c r="D193" i="152"/>
  <c r="P192" i="152"/>
  <c r="M192" i="152"/>
  <c r="J192" i="152"/>
  <c r="G192" i="152"/>
  <c r="D192" i="152"/>
  <c r="P191" i="152"/>
  <c r="M191" i="152"/>
  <c r="J191" i="152"/>
  <c r="G191" i="152"/>
  <c r="D191" i="152"/>
  <c r="P190" i="152"/>
  <c r="M190" i="152"/>
  <c r="J190" i="152"/>
  <c r="G190" i="152"/>
  <c r="D190" i="152"/>
  <c r="P189" i="152"/>
  <c r="M189" i="152"/>
  <c r="J189" i="152"/>
  <c r="G189" i="152"/>
  <c r="D189" i="152"/>
  <c r="P188" i="152"/>
  <c r="M188" i="152"/>
  <c r="J188" i="152"/>
  <c r="G188" i="152"/>
  <c r="D188" i="152"/>
  <c r="P187" i="152"/>
  <c r="M187" i="152"/>
  <c r="J187" i="152"/>
  <c r="G187" i="152"/>
  <c r="D187" i="152"/>
  <c r="P186" i="152"/>
  <c r="M186" i="152"/>
  <c r="J186" i="152"/>
  <c r="G186" i="152"/>
  <c r="D186" i="152"/>
  <c r="P185" i="152"/>
  <c r="M185" i="152"/>
  <c r="J185" i="152"/>
  <c r="G185" i="152"/>
  <c r="D185" i="152"/>
  <c r="P184" i="152"/>
  <c r="M184" i="152"/>
  <c r="J184" i="152"/>
  <c r="G184" i="152"/>
  <c r="D184" i="152"/>
  <c r="P183" i="152"/>
  <c r="M183" i="152"/>
  <c r="J183" i="152"/>
  <c r="G183" i="152"/>
  <c r="D183" i="152"/>
  <c r="P182" i="152"/>
  <c r="M182" i="152"/>
  <c r="J182" i="152"/>
  <c r="G182" i="152"/>
  <c r="D182" i="152"/>
  <c r="P181" i="152"/>
  <c r="M181" i="152"/>
  <c r="J181" i="152"/>
  <c r="G181" i="152"/>
  <c r="D181" i="152"/>
  <c r="P180" i="152"/>
  <c r="M180" i="152"/>
  <c r="J180" i="152"/>
  <c r="G180" i="152"/>
  <c r="D180" i="152"/>
  <c r="P179" i="152"/>
  <c r="M179" i="152"/>
  <c r="J179" i="152"/>
  <c r="G179" i="152"/>
  <c r="D179" i="152"/>
  <c r="P178" i="152"/>
  <c r="M178" i="152"/>
  <c r="J178" i="152"/>
  <c r="G178" i="152"/>
  <c r="D178" i="152"/>
  <c r="P177" i="152"/>
  <c r="M177" i="152"/>
  <c r="J177" i="152"/>
  <c r="G177" i="152"/>
  <c r="D177" i="152"/>
  <c r="P176" i="152"/>
  <c r="M176" i="152"/>
  <c r="J176" i="152"/>
  <c r="G176" i="152"/>
  <c r="D176" i="152"/>
  <c r="P175" i="152"/>
  <c r="M175" i="152"/>
  <c r="J175" i="152"/>
  <c r="G175" i="152"/>
  <c r="D175" i="152"/>
  <c r="P174" i="152"/>
  <c r="M174" i="152"/>
  <c r="J174" i="152"/>
  <c r="G174" i="152"/>
  <c r="D174" i="152"/>
  <c r="P173" i="152"/>
  <c r="M173" i="152"/>
  <c r="J173" i="152"/>
  <c r="G173" i="152"/>
  <c r="D173" i="152"/>
  <c r="P172" i="152"/>
  <c r="M172" i="152"/>
  <c r="J172" i="152"/>
  <c r="G172" i="152"/>
  <c r="D172" i="152"/>
  <c r="P171" i="152"/>
  <c r="M171" i="152"/>
  <c r="J171" i="152"/>
  <c r="G171" i="152"/>
  <c r="D171" i="152"/>
  <c r="P170" i="152"/>
  <c r="M170" i="152"/>
  <c r="J170" i="152"/>
  <c r="G170" i="152"/>
  <c r="D170" i="152"/>
  <c r="P169" i="152"/>
  <c r="M169" i="152"/>
  <c r="J169" i="152"/>
  <c r="G169" i="152"/>
  <c r="D169" i="152"/>
  <c r="P168" i="152"/>
  <c r="M168" i="152"/>
  <c r="J168" i="152"/>
  <c r="G168" i="152"/>
  <c r="D168" i="152"/>
  <c r="P167" i="152"/>
  <c r="M167" i="152"/>
  <c r="J167" i="152"/>
  <c r="G167" i="152"/>
  <c r="D167" i="152"/>
  <c r="P166" i="152"/>
  <c r="M166" i="152"/>
  <c r="J166" i="152"/>
  <c r="G166" i="152"/>
  <c r="D166" i="152"/>
  <c r="P165" i="152"/>
  <c r="M165" i="152"/>
  <c r="J165" i="152"/>
  <c r="G165" i="152"/>
  <c r="D165" i="152"/>
  <c r="P164" i="152"/>
  <c r="M164" i="152"/>
  <c r="J164" i="152"/>
  <c r="G164" i="152"/>
  <c r="D164" i="152"/>
  <c r="P163" i="152"/>
  <c r="M163" i="152"/>
  <c r="J163" i="152"/>
  <c r="G163" i="152"/>
  <c r="D163" i="152"/>
  <c r="P162" i="152"/>
  <c r="M162" i="152"/>
  <c r="J162" i="152"/>
  <c r="G162" i="152"/>
  <c r="D162" i="152"/>
  <c r="P161" i="152"/>
  <c r="M161" i="152"/>
  <c r="J161" i="152"/>
  <c r="G161" i="152"/>
  <c r="D161" i="152"/>
  <c r="P160" i="152"/>
  <c r="M160" i="152"/>
  <c r="J160" i="152"/>
  <c r="G160" i="152"/>
  <c r="D160" i="152"/>
  <c r="P159" i="152"/>
  <c r="M159" i="152"/>
  <c r="J159" i="152"/>
  <c r="G159" i="152"/>
  <c r="D159" i="152"/>
  <c r="P158" i="152"/>
  <c r="M158" i="152"/>
  <c r="J158" i="152"/>
  <c r="G158" i="152"/>
  <c r="D158" i="152"/>
  <c r="P157" i="152"/>
  <c r="M157" i="152"/>
  <c r="J157" i="152"/>
  <c r="G157" i="152"/>
  <c r="D157" i="152"/>
  <c r="P156" i="152"/>
  <c r="M156" i="152"/>
  <c r="J156" i="152"/>
  <c r="G156" i="152"/>
  <c r="D156" i="152"/>
  <c r="P155" i="152"/>
  <c r="M155" i="152"/>
  <c r="J155" i="152"/>
  <c r="G155" i="152"/>
  <c r="D155" i="152"/>
  <c r="P154" i="152"/>
  <c r="M154" i="152"/>
  <c r="J154" i="152"/>
  <c r="G154" i="152"/>
  <c r="D154" i="152"/>
  <c r="P153" i="152"/>
  <c r="M153" i="152"/>
  <c r="J153" i="152"/>
  <c r="G153" i="152"/>
  <c r="D153" i="152"/>
  <c r="P152" i="152"/>
  <c r="M152" i="152"/>
  <c r="J152" i="152"/>
  <c r="G152" i="152"/>
  <c r="D152" i="152"/>
  <c r="P151" i="152"/>
  <c r="M151" i="152"/>
  <c r="J151" i="152"/>
  <c r="G151" i="152"/>
  <c r="D151" i="152"/>
  <c r="P150" i="152"/>
  <c r="M150" i="152"/>
  <c r="J150" i="152"/>
  <c r="G150" i="152"/>
  <c r="D150" i="152"/>
  <c r="P149" i="152"/>
  <c r="M149" i="152"/>
  <c r="J149" i="152"/>
  <c r="G149" i="152"/>
  <c r="D149" i="152"/>
  <c r="P148" i="152"/>
  <c r="M148" i="152"/>
  <c r="J148" i="152"/>
  <c r="G148" i="152"/>
  <c r="D148" i="152"/>
  <c r="P147" i="152"/>
  <c r="M147" i="152"/>
  <c r="J147" i="152"/>
  <c r="G147" i="152"/>
  <c r="D147" i="152"/>
  <c r="P146" i="152"/>
  <c r="M146" i="152"/>
  <c r="J146" i="152"/>
  <c r="G146" i="152"/>
  <c r="D146" i="152"/>
  <c r="P145" i="152"/>
  <c r="M145" i="152"/>
  <c r="J145" i="152"/>
  <c r="G145" i="152"/>
  <c r="D145" i="152"/>
  <c r="P144" i="152"/>
  <c r="M144" i="152"/>
  <c r="J144" i="152"/>
  <c r="G144" i="152"/>
  <c r="D144" i="152"/>
  <c r="P143" i="152"/>
  <c r="M143" i="152"/>
  <c r="J143" i="152"/>
  <c r="G143" i="152"/>
  <c r="D143" i="152"/>
  <c r="P142" i="152"/>
  <c r="M142" i="152"/>
  <c r="J142" i="152"/>
  <c r="G142" i="152"/>
  <c r="D142" i="152"/>
  <c r="P141" i="152"/>
  <c r="M141" i="152"/>
  <c r="J141" i="152"/>
  <c r="G141" i="152"/>
  <c r="D141" i="152"/>
  <c r="P140" i="152"/>
  <c r="M140" i="152"/>
  <c r="J140" i="152"/>
  <c r="G140" i="152"/>
  <c r="D140" i="152"/>
  <c r="P139" i="152"/>
  <c r="M139" i="152"/>
  <c r="J139" i="152"/>
  <c r="G139" i="152"/>
  <c r="D139" i="152"/>
  <c r="P138" i="152"/>
  <c r="M138" i="152"/>
  <c r="J138" i="152"/>
  <c r="G138" i="152"/>
  <c r="D138" i="152"/>
  <c r="P137" i="152"/>
  <c r="M137" i="152"/>
  <c r="J137" i="152"/>
  <c r="G137" i="152"/>
  <c r="D137" i="152"/>
  <c r="P136" i="152"/>
  <c r="M136" i="152"/>
  <c r="J136" i="152"/>
  <c r="G136" i="152"/>
  <c r="D136" i="152"/>
  <c r="P135" i="152"/>
  <c r="M135" i="152"/>
  <c r="J135" i="152"/>
  <c r="G135" i="152"/>
  <c r="D135" i="152"/>
  <c r="P134" i="152"/>
  <c r="M134" i="152"/>
  <c r="J134" i="152"/>
  <c r="G134" i="152"/>
  <c r="D134" i="152"/>
  <c r="P133" i="152"/>
  <c r="M133" i="152"/>
  <c r="J133" i="152"/>
  <c r="G133" i="152"/>
  <c r="D133" i="152"/>
  <c r="P132" i="152"/>
  <c r="M132" i="152"/>
  <c r="J132" i="152"/>
  <c r="G132" i="152"/>
  <c r="D132" i="152"/>
  <c r="P131" i="152"/>
  <c r="M131" i="152"/>
  <c r="J131" i="152"/>
  <c r="G131" i="152"/>
  <c r="D131" i="152"/>
  <c r="P130" i="152"/>
  <c r="M130" i="152"/>
  <c r="J130" i="152"/>
  <c r="G130" i="152"/>
  <c r="D130" i="152"/>
  <c r="P129" i="152"/>
  <c r="M129" i="152"/>
  <c r="J129" i="152"/>
  <c r="G129" i="152"/>
  <c r="D129" i="152"/>
  <c r="P128" i="152"/>
  <c r="M128" i="152"/>
  <c r="J128" i="152"/>
  <c r="G128" i="152"/>
  <c r="D128" i="152"/>
  <c r="P127" i="152"/>
  <c r="M127" i="152"/>
  <c r="J127" i="152"/>
  <c r="G127" i="152"/>
  <c r="D127" i="152"/>
  <c r="P126" i="152"/>
  <c r="M126" i="152"/>
  <c r="J126" i="152"/>
  <c r="G126" i="152"/>
  <c r="D126" i="152"/>
  <c r="P125" i="152"/>
  <c r="M125" i="152"/>
  <c r="J125" i="152"/>
  <c r="G125" i="152"/>
  <c r="D125" i="152"/>
  <c r="P124" i="152"/>
  <c r="M124" i="152"/>
  <c r="J124" i="152"/>
  <c r="G124" i="152"/>
  <c r="D124" i="152"/>
  <c r="P123" i="152"/>
  <c r="M123" i="152"/>
  <c r="J123" i="152"/>
  <c r="G123" i="152"/>
  <c r="D123" i="152"/>
  <c r="P122" i="152"/>
  <c r="M122" i="152"/>
  <c r="J122" i="152"/>
  <c r="G122" i="152"/>
  <c r="D122" i="152"/>
  <c r="P121" i="152"/>
  <c r="M121" i="152"/>
  <c r="J121" i="152"/>
  <c r="G121" i="152"/>
  <c r="D121" i="152"/>
  <c r="P120" i="152"/>
  <c r="M120" i="152"/>
  <c r="J120" i="152"/>
  <c r="G120" i="152"/>
  <c r="D120" i="152"/>
  <c r="P119" i="152"/>
  <c r="M119" i="152"/>
  <c r="J119" i="152"/>
  <c r="G119" i="152"/>
  <c r="D119" i="152"/>
  <c r="P118" i="152"/>
  <c r="M118" i="152"/>
  <c r="J118" i="152"/>
  <c r="G118" i="152"/>
  <c r="D118" i="152"/>
  <c r="P117" i="152"/>
  <c r="M117" i="152"/>
  <c r="J117" i="152"/>
  <c r="G117" i="152"/>
  <c r="D117" i="152"/>
  <c r="P116" i="152"/>
  <c r="M116" i="152"/>
  <c r="J116" i="152"/>
  <c r="G116" i="152"/>
  <c r="D116" i="152"/>
  <c r="P115" i="152"/>
  <c r="M115" i="152"/>
  <c r="J115" i="152"/>
  <c r="G115" i="152"/>
  <c r="D115" i="152"/>
  <c r="P114" i="152"/>
  <c r="M114" i="152"/>
  <c r="J114" i="152"/>
  <c r="G114" i="152"/>
  <c r="D114" i="152"/>
  <c r="P113" i="152"/>
  <c r="M113" i="152"/>
  <c r="J113" i="152"/>
  <c r="G113" i="152"/>
  <c r="D113" i="152"/>
  <c r="P112" i="152"/>
  <c r="M112" i="152"/>
  <c r="J112" i="152"/>
  <c r="G112" i="152"/>
  <c r="D112" i="152"/>
  <c r="P111" i="152"/>
  <c r="M111" i="152"/>
  <c r="J111" i="152"/>
  <c r="G111" i="152"/>
  <c r="D111" i="152"/>
  <c r="P110" i="152"/>
  <c r="M110" i="152"/>
  <c r="J110" i="152"/>
  <c r="G110" i="152"/>
  <c r="D110" i="152"/>
  <c r="P109" i="152"/>
  <c r="M109" i="152"/>
  <c r="J109" i="152"/>
  <c r="G109" i="152"/>
  <c r="D109" i="152"/>
  <c r="P108" i="152"/>
  <c r="M108" i="152"/>
  <c r="J108" i="152"/>
  <c r="G108" i="152"/>
  <c r="D108" i="152"/>
  <c r="P107" i="152"/>
  <c r="M107" i="152"/>
  <c r="J107" i="152"/>
  <c r="G107" i="152"/>
  <c r="D107" i="152"/>
  <c r="P106" i="152"/>
  <c r="M106" i="152"/>
  <c r="J106" i="152"/>
  <c r="G106" i="152"/>
  <c r="D106" i="152"/>
  <c r="P105" i="152"/>
  <c r="M105" i="152"/>
  <c r="J105" i="152"/>
  <c r="G105" i="152"/>
  <c r="D105" i="152"/>
  <c r="P104" i="152"/>
  <c r="M104" i="152"/>
  <c r="J104" i="152"/>
  <c r="G104" i="152"/>
  <c r="D104" i="152"/>
  <c r="P103" i="152"/>
  <c r="M103" i="152"/>
  <c r="J103" i="152"/>
  <c r="G103" i="152"/>
  <c r="D103" i="152"/>
  <c r="P102" i="152"/>
  <c r="M102" i="152"/>
  <c r="J102" i="152"/>
  <c r="G102" i="152"/>
  <c r="D102" i="152"/>
  <c r="P101" i="152"/>
  <c r="M101" i="152"/>
  <c r="J101" i="152"/>
  <c r="G101" i="152"/>
  <c r="D101" i="152"/>
  <c r="P100" i="152"/>
  <c r="M100" i="152"/>
  <c r="J100" i="152"/>
  <c r="G100" i="152"/>
  <c r="D100" i="152"/>
  <c r="P99" i="152"/>
  <c r="M99" i="152"/>
  <c r="J99" i="152"/>
  <c r="G99" i="152"/>
  <c r="D99" i="152"/>
  <c r="P98" i="152"/>
  <c r="M98" i="152"/>
  <c r="J98" i="152"/>
  <c r="G98" i="152"/>
  <c r="D98" i="152"/>
  <c r="P97" i="152"/>
  <c r="M97" i="152"/>
  <c r="J97" i="152"/>
  <c r="G97" i="152"/>
  <c r="D97" i="152"/>
  <c r="P96" i="152"/>
  <c r="M96" i="152"/>
  <c r="J96" i="152"/>
  <c r="G96" i="152"/>
  <c r="D96" i="152"/>
  <c r="P95" i="152"/>
  <c r="M95" i="152"/>
  <c r="J95" i="152"/>
  <c r="G95" i="152"/>
  <c r="D95" i="152"/>
  <c r="P94" i="152"/>
  <c r="M94" i="152"/>
  <c r="J94" i="152"/>
  <c r="G94" i="152"/>
  <c r="D94" i="152"/>
  <c r="P93" i="152"/>
  <c r="M93" i="152"/>
  <c r="J93" i="152"/>
  <c r="G93" i="152"/>
  <c r="D93" i="152"/>
  <c r="P92" i="152"/>
  <c r="M92" i="152"/>
  <c r="J92" i="152"/>
  <c r="G92" i="152"/>
  <c r="D92" i="152"/>
  <c r="P91" i="152"/>
  <c r="M91" i="152"/>
  <c r="J91" i="152"/>
  <c r="G91" i="152"/>
  <c r="D91" i="152"/>
  <c r="P90" i="152"/>
  <c r="M90" i="152"/>
  <c r="J90" i="152"/>
  <c r="G90" i="152"/>
  <c r="D90" i="152"/>
  <c r="P89" i="152"/>
  <c r="M89" i="152"/>
  <c r="J89" i="152"/>
  <c r="G89" i="152"/>
  <c r="D89" i="152"/>
  <c r="P88" i="152"/>
  <c r="M88" i="152"/>
  <c r="J88" i="152"/>
  <c r="G88" i="152"/>
  <c r="D88" i="152"/>
  <c r="P87" i="152"/>
  <c r="M87" i="152"/>
  <c r="J87" i="152"/>
  <c r="G87" i="152"/>
  <c r="D87" i="152"/>
  <c r="P86" i="152"/>
  <c r="M86" i="152"/>
  <c r="J86" i="152"/>
  <c r="G86" i="152"/>
  <c r="D86" i="152"/>
  <c r="P85" i="152"/>
  <c r="M85" i="152"/>
  <c r="J85" i="152"/>
  <c r="G85" i="152"/>
  <c r="D85" i="152"/>
  <c r="P84" i="152"/>
  <c r="M84" i="152"/>
  <c r="J84" i="152"/>
  <c r="G84" i="152"/>
  <c r="D84" i="152"/>
  <c r="P83" i="152"/>
  <c r="M83" i="152"/>
  <c r="J83" i="152"/>
  <c r="G83" i="152"/>
  <c r="D83" i="152"/>
  <c r="P82" i="152"/>
  <c r="M82" i="152"/>
  <c r="J82" i="152"/>
  <c r="G82" i="152"/>
  <c r="D82" i="152"/>
  <c r="P81" i="152"/>
  <c r="M81" i="152"/>
  <c r="J81" i="152"/>
  <c r="G81" i="152"/>
  <c r="D81" i="152"/>
  <c r="P80" i="152"/>
  <c r="M80" i="152"/>
  <c r="J80" i="152"/>
  <c r="G80" i="152"/>
  <c r="D80" i="152"/>
  <c r="P79" i="152"/>
  <c r="M79" i="152"/>
  <c r="J79" i="152"/>
  <c r="G79" i="152"/>
  <c r="D79" i="152"/>
  <c r="P78" i="152"/>
  <c r="M78" i="152"/>
  <c r="J78" i="152"/>
  <c r="G78" i="152"/>
  <c r="D78" i="152"/>
  <c r="P77" i="152"/>
  <c r="M77" i="152"/>
  <c r="J77" i="152"/>
  <c r="G77" i="152"/>
  <c r="D77" i="152"/>
  <c r="P76" i="152"/>
  <c r="M76" i="152"/>
  <c r="J76" i="152"/>
  <c r="G76" i="152"/>
  <c r="D76" i="152"/>
  <c r="P75" i="152"/>
  <c r="M75" i="152"/>
  <c r="J75" i="152"/>
  <c r="G75" i="152"/>
  <c r="D75" i="152"/>
  <c r="P74" i="152"/>
  <c r="M74" i="152"/>
  <c r="J74" i="152"/>
  <c r="G74" i="152"/>
  <c r="D74" i="152"/>
  <c r="P73" i="152"/>
  <c r="M73" i="152"/>
  <c r="J73" i="152"/>
  <c r="G73" i="152"/>
  <c r="D73" i="152"/>
  <c r="P72" i="152"/>
  <c r="M72" i="152"/>
  <c r="J72" i="152"/>
  <c r="G72" i="152"/>
  <c r="D72" i="152"/>
  <c r="P71" i="152"/>
  <c r="M71" i="152"/>
  <c r="J71" i="152"/>
  <c r="G71" i="152"/>
  <c r="D71" i="152"/>
  <c r="P70" i="152"/>
  <c r="M70" i="152"/>
  <c r="J70" i="152"/>
  <c r="G70" i="152"/>
  <c r="D70" i="152"/>
  <c r="P69" i="152"/>
  <c r="M69" i="152"/>
  <c r="J69" i="152"/>
  <c r="G69" i="152"/>
  <c r="D69" i="152"/>
  <c r="P68" i="152"/>
  <c r="M68" i="152"/>
  <c r="J68" i="152"/>
  <c r="G68" i="152"/>
  <c r="D68" i="152"/>
  <c r="P67" i="152"/>
  <c r="M67" i="152"/>
  <c r="J67" i="152"/>
  <c r="G67" i="152"/>
  <c r="D67" i="152"/>
  <c r="P66" i="152"/>
  <c r="M66" i="152"/>
  <c r="J66" i="152"/>
  <c r="G66" i="152"/>
  <c r="D66" i="152"/>
  <c r="P65" i="152"/>
  <c r="M65" i="152"/>
  <c r="J65" i="152"/>
  <c r="G65" i="152"/>
  <c r="D65" i="152"/>
  <c r="P64" i="152"/>
  <c r="M64" i="152"/>
  <c r="J64" i="152"/>
  <c r="G64" i="152"/>
  <c r="D64" i="152"/>
  <c r="P63" i="152"/>
  <c r="M63" i="152"/>
  <c r="J63" i="152"/>
  <c r="G63" i="152"/>
  <c r="D63" i="152"/>
  <c r="P62" i="152"/>
  <c r="M62" i="152"/>
  <c r="J62" i="152"/>
  <c r="G62" i="152"/>
  <c r="D62" i="152"/>
  <c r="P61" i="152"/>
  <c r="M61" i="152"/>
  <c r="J61" i="152"/>
  <c r="G61" i="152"/>
  <c r="D61" i="152"/>
  <c r="P60" i="152"/>
  <c r="M60" i="152"/>
  <c r="J60" i="152"/>
  <c r="G60" i="152"/>
  <c r="D60" i="152"/>
  <c r="P59" i="152"/>
  <c r="M59" i="152"/>
  <c r="J59" i="152"/>
  <c r="G59" i="152"/>
  <c r="D59" i="152"/>
  <c r="P58" i="152"/>
  <c r="M58" i="152"/>
  <c r="J58" i="152"/>
  <c r="G58" i="152"/>
  <c r="D58" i="152"/>
  <c r="P57" i="152"/>
  <c r="M57" i="152"/>
  <c r="J57" i="152"/>
  <c r="G57" i="152"/>
  <c r="D57" i="152"/>
  <c r="P56" i="152"/>
  <c r="M56" i="152"/>
  <c r="J56" i="152"/>
  <c r="G56" i="152"/>
  <c r="D56" i="152"/>
  <c r="P55" i="152"/>
  <c r="M55" i="152"/>
  <c r="J55" i="152"/>
  <c r="G55" i="152"/>
  <c r="D55" i="152"/>
  <c r="P54" i="152"/>
  <c r="M54" i="152"/>
  <c r="J54" i="152"/>
  <c r="G54" i="152"/>
  <c r="D54" i="152"/>
  <c r="P53" i="152"/>
  <c r="M53" i="152"/>
  <c r="J53" i="152"/>
  <c r="G53" i="152"/>
  <c r="D53" i="152"/>
  <c r="P52" i="152"/>
  <c r="M52" i="152"/>
  <c r="J52" i="152"/>
  <c r="G52" i="152"/>
  <c r="D52" i="152"/>
  <c r="P51" i="152"/>
  <c r="M51" i="152"/>
  <c r="J51" i="152"/>
  <c r="G51" i="152"/>
  <c r="D51" i="152"/>
  <c r="P50" i="152"/>
  <c r="M50" i="152"/>
  <c r="J50" i="152"/>
  <c r="G50" i="152"/>
  <c r="D50" i="152"/>
  <c r="P49" i="152"/>
  <c r="M49" i="152"/>
  <c r="J49" i="152"/>
  <c r="G49" i="152"/>
  <c r="D49" i="152"/>
  <c r="P48" i="152"/>
  <c r="M48" i="152"/>
  <c r="J48" i="152"/>
  <c r="G48" i="152"/>
  <c r="D48" i="152"/>
  <c r="P47" i="152"/>
  <c r="M47" i="152"/>
  <c r="J47" i="152"/>
  <c r="G47" i="152"/>
  <c r="D47" i="152"/>
  <c r="P46" i="152"/>
  <c r="M46" i="152"/>
  <c r="J46" i="152"/>
  <c r="G46" i="152"/>
  <c r="D46" i="152"/>
  <c r="P45" i="152"/>
  <c r="M45" i="152"/>
  <c r="J45" i="152"/>
  <c r="G45" i="152"/>
  <c r="D45" i="152"/>
  <c r="P44" i="152"/>
  <c r="M44" i="152"/>
  <c r="J44" i="152"/>
  <c r="G44" i="152"/>
  <c r="D44" i="152"/>
  <c r="P43" i="152"/>
  <c r="M43" i="152"/>
  <c r="J43" i="152"/>
  <c r="G43" i="152"/>
  <c r="D43" i="152"/>
  <c r="P42" i="152"/>
  <c r="M42" i="152"/>
  <c r="J42" i="152"/>
  <c r="G42" i="152"/>
  <c r="D42" i="152"/>
  <c r="P41" i="152"/>
  <c r="M41" i="152"/>
  <c r="J41" i="152"/>
  <c r="G41" i="152"/>
  <c r="D41" i="152"/>
  <c r="P40" i="152"/>
  <c r="M40" i="152"/>
  <c r="J40" i="152"/>
  <c r="G40" i="152"/>
  <c r="D40" i="152"/>
  <c r="P39" i="152"/>
  <c r="M39" i="152"/>
  <c r="J39" i="152"/>
  <c r="G39" i="152"/>
  <c r="D39" i="152"/>
  <c r="P38" i="152"/>
  <c r="M38" i="152"/>
  <c r="J38" i="152"/>
  <c r="G38" i="152"/>
  <c r="D38" i="152"/>
  <c r="P37" i="152"/>
  <c r="M37" i="152"/>
  <c r="J37" i="152"/>
  <c r="G37" i="152"/>
  <c r="D37" i="152"/>
  <c r="P36" i="152"/>
  <c r="M36" i="152"/>
  <c r="J36" i="152"/>
  <c r="G36" i="152"/>
  <c r="D36" i="152"/>
  <c r="P35" i="152"/>
  <c r="M35" i="152"/>
  <c r="J35" i="152"/>
  <c r="G35" i="152"/>
  <c r="D35" i="152"/>
  <c r="P34" i="152"/>
  <c r="M34" i="152"/>
  <c r="J34" i="152"/>
  <c r="G34" i="152"/>
  <c r="D34" i="152"/>
  <c r="P33" i="152"/>
  <c r="M33" i="152"/>
  <c r="J33" i="152"/>
  <c r="G33" i="152"/>
  <c r="D33" i="152"/>
  <c r="P32" i="152"/>
  <c r="M32" i="152"/>
  <c r="J32" i="152"/>
  <c r="G32" i="152"/>
  <c r="D32" i="152"/>
  <c r="P31" i="152"/>
  <c r="M31" i="152"/>
  <c r="J31" i="152"/>
  <c r="G31" i="152"/>
  <c r="D31" i="152"/>
  <c r="P30" i="152"/>
  <c r="M30" i="152"/>
  <c r="J30" i="152"/>
  <c r="G30" i="152"/>
  <c r="D30" i="152"/>
  <c r="P29" i="152"/>
  <c r="M29" i="152"/>
  <c r="J29" i="152"/>
  <c r="G29" i="152"/>
  <c r="D29" i="152"/>
  <c r="P28" i="152"/>
  <c r="M28" i="152"/>
  <c r="J28" i="152"/>
  <c r="G28" i="152"/>
  <c r="D28" i="152"/>
  <c r="P27" i="152"/>
  <c r="M27" i="152"/>
  <c r="J27" i="152"/>
  <c r="G27" i="152"/>
  <c r="D27" i="152"/>
  <c r="P26" i="152"/>
  <c r="M26" i="152"/>
  <c r="J26" i="152"/>
  <c r="G26" i="152"/>
  <c r="D26" i="152"/>
  <c r="P25" i="152"/>
  <c r="M25" i="152"/>
  <c r="J25" i="152"/>
  <c r="G25" i="152"/>
  <c r="D25" i="152"/>
  <c r="P24" i="152"/>
  <c r="M24" i="152"/>
  <c r="J24" i="152"/>
  <c r="G24" i="152"/>
  <c r="D24" i="152"/>
  <c r="P23" i="152"/>
  <c r="M23" i="152"/>
  <c r="J23" i="152"/>
  <c r="G23" i="152"/>
  <c r="D23" i="152"/>
  <c r="P22" i="152"/>
  <c r="M22" i="152"/>
  <c r="J22" i="152"/>
  <c r="G22" i="152"/>
  <c r="D22" i="152"/>
  <c r="P21" i="152"/>
  <c r="M21" i="152"/>
  <c r="J21" i="152"/>
  <c r="G21" i="152"/>
  <c r="D21" i="152"/>
  <c r="P20" i="152"/>
  <c r="M20" i="152"/>
  <c r="J20" i="152"/>
  <c r="G20" i="152"/>
  <c r="D20" i="152"/>
  <c r="I14" i="152"/>
  <c r="H14" i="152"/>
  <c r="D13" i="152"/>
  <c r="D12" i="152"/>
</calcChain>
</file>

<file path=xl/sharedStrings.xml><?xml version="1.0" encoding="utf-8"?>
<sst xmlns="http://schemas.openxmlformats.org/spreadsheetml/2006/main" count="7329" uniqueCount="370">
  <si>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</si>
  <si>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</si>
  <si>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</si>
  <si>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</si>
  <si>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</si>
  <si>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</si>
  <si>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</si>
  <si>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</si>
  <si>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</si>
  <si>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</si>
  <si>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</si>
  <si>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</si>
  <si>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</si>
  <si>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t>SRIM-2013.00</t>
  </si>
  <si>
    <t>== Target  Composition ==</t>
  </si>
  <si>
    <t>Atomic</t>
  </si>
  <si>
    <t>Numb</t>
  </si>
  <si>
    <t>eV / Angstrom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</si>
  <si>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</si>
  <si>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</si>
  <si>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</si>
  <si>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</si>
  <si>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</si>
  <si>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</si>
  <si>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</si>
  <si>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</si>
  <si>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</si>
  <si>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</si>
  <si>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</si>
  <si>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</si>
  <si>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</si>
  <si>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</si>
  <si>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</si>
  <si>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</si>
  <si>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</si>
  <si>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</si>
  <si>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</si>
  <si>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</si>
  <si>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</si>
  <si>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</si>
  <si>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</si>
  <si>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</si>
  <si>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</si>
  <si>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</si>
  <si>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</si>
  <si>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</si>
  <si>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</si>
  <si>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</si>
  <si>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</si>
  <si>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</si>
  <si>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Silicon</t>
    <phoneticPr fontId="27"/>
  </si>
  <si>
    <t>Kapton</t>
  </si>
  <si>
    <t>m</t>
  </si>
  <si>
    <t>Au</t>
  </si>
  <si>
    <t>Polyvinyltoluene C10H11 rho=1.023</t>
    <phoneticPr fontId="37"/>
  </si>
  <si>
    <t>eV</t>
  </si>
  <si>
    <t>10eV/A</t>
  </si>
  <si>
    <t>10eV/A</t>
    <phoneticPr fontId="27"/>
  </si>
  <si>
    <t>1GeV/A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</si>
  <si>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</si>
  <si>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</si>
  <si>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</si>
  <si>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</si>
  <si>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</si>
  <si>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</si>
  <si>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</si>
  <si>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</si>
  <si>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</si>
  <si>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</si>
  <si>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</si>
  <si>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</si>
  <si>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</si>
  <si>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</si>
  <si>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Si</t>
    <phoneticPr fontId="27"/>
  </si>
  <si>
    <t>short name</t>
    <phoneticPr fontId="27"/>
  </si>
  <si>
    <t>1GeV/A</t>
    <phoneticPr fontId="27"/>
  </si>
  <si>
    <t>L.S.S. reduced unit</t>
    <phoneticPr fontId="2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</si>
  <si>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</si>
  <si>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</si>
  <si>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</si>
  <si>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</si>
  <si>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</si>
  <si>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</si>
  <si>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</si>
  <si>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</si>
  <si>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</si>
  <si>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</si>
  <si>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</si>
  <si>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</si>
  <si>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</si>
  <si>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</si>
  <si>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</si>
  <si>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</si>
  <si>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</si>
  <si>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</si>
  <si>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</si>
  <si>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</si>
  <si>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</si>
  <si>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</si>
  <si>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</si>
  <si>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</si>
  <si>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</si>
  <si>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</si>
  <si>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</si>
  <si>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</si>
  <si>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</si>
  <si>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</si>
  <si>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</si>
  <si>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</si>
  <si>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</si>
  <si>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dE/dx Elec</t>
    <phoneticPr fontId="27"/>
  </si>
  <si>
    <t>dE/dx Nucl</t>
    <phoneticPr fontId="27"/>
  </si>
  <si>
    <t>dE/dx tot</t>
    <phoneticPr fontId="27"/>
  </si>
  <si>
    <t>[MeV/u]</t>
    <phoneticPr fontId="37"/>
  </si>
  <si>
    <t>[MeV/(mg/cm2)]</t>
    <phoneticPr fontId="27"/>
  </si>
  <si>
    <t>[um]</t>
    <phoneticPr fontId="3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</si>
  <si>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</si>
  <si>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</si>
  <si>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</si>
  <si>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</si>
  <si>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</si>
  <si>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</si>
  <si>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</si>
  <si>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</si>
  <si>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</si>
  <si>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</si>
  <si>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</si>
  <si>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</si>
  <si>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</si>
  <si>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</si>
  <si>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Au</t>
    <phoneticPr fontId="27"/>
  </si>
  <si>
    <t>short name</t>
    <phoneticPr fontId="27"/>
  </si>
  <si>
    <t>eV / Angstrom</t>
    <phoneticPr fontId="27"/>
  </si>
  <si>
    <t>Gold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</si>
  <si>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</si>
  <si>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</si>
  <si>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</si>
  <si>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</si>
  <si>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</si>
  <si>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</si>
  <si>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</si>
  <si>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</si>
  <si>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</si>
  <si>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</si>
  <si>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10eV/A</t>
    <phoneticPr fontId="27"/>
  </si>
  <si>
    <t>eV / (1E15 atoms/cm2)</t>
    <phoneticPr fontId="27"/>
  </si>
  <si>
    <t>Emax=</t>
    <phoneticPr fontId="27"/>
  </si>
  <si>
    <t>1GeV/A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</si>
  <si>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</si>
  <si>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</si>
  <si>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</si>
  <si>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dE/dx Elec</t>
    <phoneticPr fontId="27"/>
  </si>
  <si>
    <t>dE/dx Nucl</t>
    <phoneticPr fontId="27"/>
  </si>
  <si>
    <t>dE/dx tot</t>
    <phoneticPr fontId="27"/>
  </si>
  <si>
    <t>[MeV/u]</t>
    <phoneticPr fontId="37"/>
  </si>
  <si>
    <t>[MeV/(mg/cm2)]</t>
    <phoneticPr fontId="27"/>
  </si>
  <si>
    <t>[um]</t>
    <phoneticPr fontId="37"/>
  </si>
  <si>
    <t>Ar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</si>
  <si>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</si>
  <si>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</si>
  <si>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</si>
  <si>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</si>
  <si>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</si>
  <si>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</si>
  <si>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</si>
  <si>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</si>
  <si>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</si>
  <si>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</si>
  <si>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</si>
  <si>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</si>
  <si>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</si>
  <si>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</si>
  <si>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short name</t>
    <phoneticPr fontId="27"/>
  </si>
  <si>
    <t>eV / Angstrom</t>
    <phoneticPr fontId="27"/>
  </si>
  <si>
    <t>Kapton(Polyimide Film ICRU-179)</t>
    <phoneticPr fontId="23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</si>
  <si>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</si>
  <si>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</si>
  <si>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</si>
  <si>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</si>
  <si>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</si>
  <si>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</si>
  <si>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</si>
  <si>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</si>
  <si>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</si>
  <si>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</si>
  <si>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10eV/A</t>
    <phoneticPr fontId="27"/>
  </si>
  <si>
    <t>eV / (1E15 atoms/cm2)</t>
    <phoneticPr fontId="27"/>
  </si>
  <si>
    <t>Emax=</t>
    <phoneticPr fontId="27"/>
  </si>
  <si>
    <t>1GeV/A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</si>
  <si>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</si>
  <si>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</si>
  <si>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</si>
  <si>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Plastics / Polymers : Kapton Polyimide Film (ICRU-179)</t>
    <phoneticPr fontId="37"/>
  </si>
  <si>
    <t>dE/dx Elec</t>
    <phoneticPr fontId="27"/>
  </si>
  <si>
    <t>dE/dx Nucl</t>
    <phoneticPr fontId="27"/>
  </si>
  <si>
    <t>dE/dx tot</t>
    <phoneticPr fontId="27"/>
  </si>
  <si>
    <t>[MeV/u]</t>
    <phoneticPr fontId="37"/>
  </si>
  <si>
    <t>[MeV/(mg/cm2)]</t>
    <phoneticPr fontId="27"/>
  </si>
  <si>
    <t>[um]</t>
    <phoneticPr fontId="37"/>
  </si>
  <si>
    <t>A</t>
    <phoneticPr fontId="23"/>
  </si>
  <si>
    <t>Mylar</t>
    <phoneticPr fontId="23"/>
  </si>
  <si>
    <t>Mylar, Melinex (ICRU-222)</t>
    <phoneticPr fontId="23"/>
  </si>
  <si>
    <t>10eV/A</t>
    <phoneticPr fontId="27"/>
  </si>
  <si>
    <t>eV / (1E15 atoms/cm2)</t>
    <phoneticPr fontId="27"/>
  </si>
  <si>
    <t>Common Target Materials: Mylar, Melinex (ICRU-222)</t>
    <phoneticPr fontId="3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</si>
  <si>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</si>
  <si>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</si>
  <si>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</si>
  <si>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</si>
  <si>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</si>
  <si>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</si>
  <si>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</si>
  <si>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</si>
  <si>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</si>
  <si>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</si>
  <si>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</si>
  <si>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</si>
  <si>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</si>
  <si>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</si>
  <si>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EJ212</t>
    <phoneticPr fontId="23"/>
  </si>
  <si>
    <t>short name</t>
    <phoneticPr fontId="27"/>
  </si>
  <si>
    <t>eV / Angstrom</t>
    <phoneticPr fontId="27"/>
  </si>
  <si>
    <t>EJ-212 PL-Scinti</t>
    <phoneticPr fontId="23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</si>
  <si>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</si>
  <si>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</si>
  <si>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</si>
  <si>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</si>
  <si>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</si>
  <si>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</si>
  <si>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</si>
  <si>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</si>
  <si>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</si>
  <si>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</si>
  <si>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10eV/A</t>
    <phoneticPr fontId="27"/>
  </si>
  <si>
    <t>eV / (1E15 atoms/cm2)</t>
    <phoneticPr fontId="27"/>
  </si>
  <si>
    <t>Emax=</t>
    <phoneticPr fontId="27"/>
  </si>
  <si>
    <t>1GeV/A</t>
    <phoneticPr fontId="27"/>
  </si>
  <si>
    <t>L.S.S. reduced unit</t>
    <phoneticPr fontId="27"/>
  </si>
  <si>
    <t>ref) http://www.eljentechnology.com/index.php/products/plastic-scintillators/64-ej-212</t>
    <phoneticPr fontId="37"/>
  </si>
  <si>
    <t>Corded</t>
    <phoneticPr fontId="23"/>
  </si>
  <si>
    <t>ThisWSname</t>
    <phoneticPr fontId="23"/>
  </si>
  <si>
    <t>Ayoshida.RIKEN 2016.06</t>
  </si>
  <si>
    <t>Ayoshida.RIKEN 2016.06</t>
    <phoneticPr fontId="23"/>
  </si>
  <si>
    <t>Ayoshida.RIKEN 2015.07</t>
    <phoneticPr fontId="23"/>
  </si>
  <si>
    <t>Ayoshida.RIKEN 2015.07</t>
    <phoneticPr fontId="23"/>
  </si>
  <si>
    <t>Gas?</t>
    <phoneticPr fontId="23"/>
  </si>
  <si>
    <t>Carbon</t>
  </si>
  <si>
    <t>Ayoshida.RIKEN 2017.06</t>
  </si>
  <si>
    <t>確認　SRIM-2013の[Compound Dictionary]で用いている組成表のチェック</t>
    <phoneticPr fontId="23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</si>
  <si>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</si>
  <si>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</si>
  <si>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</si>
  <si>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</si>
  <si>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Gas?</t>
    <phoneticPr fontId="23"/>
  </si>
  <si>
    <t>Gas</t>
    <phoneticPr fontId="23"/>
  </si>
  <si>
    <t>please change in</t>
    <phoneticPr fontId="27"/>
  </si>
  <si>
    <t>[Vol %]</t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</si>
  <si>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</si>
  <si>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</si>
  <si>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</si>
  <si>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</si>
  <si>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</si>
  <si>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</si>
  <si>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Multiply Stopping by ; for Stopping Units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</si>
  <si>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</si>
  <si>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</si>
  <si>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</si>
  <si>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</si>
  <si>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</si>
  <si>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</si>
  <si>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O2</t>
    <phoneticPr fontId="23"/>
  </si>
  <si>
    <t>O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</si>
  <si>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</si>
  <si>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</si>
  <si>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</si>
  <si>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</si>
  <si>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</si>
  <si>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N</t>
    <phoneticPr fontId="23"/>
  </si>
  <si>
    <t>0 0 0 0   0 0 0 0 0 0 0 0   0 0 0   0 0 0</t>
    <phoneticPr fontId="23"/>
  </si>
  <si>
    <t>keV / micron</t>
    <phoneticPr fontId="27"/>
  </si>
  <si>
    <t>CO2</t>
    <phoneticPr fontId="23"/>
  </si>
  <si>
    <t>Ar</t>
    <phoneticPr fontId="23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</si>
  <si>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</si>
  <si>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</si>
  <si>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</si>
  <si>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</si>
  <si>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</si>
  <si>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</si>
  <si>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</si>
  <si>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</si>
  <si>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</si>
  <si>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</si>
  <si>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</si>
  <si>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</si>
  <si>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</si>
  <si>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</si>
  <si>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</si>
  <si>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</si>
  <si>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</si>
  <si>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</si>
  <si>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</si>
  <si>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</si>
  <si>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</si>
  <si>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</si>
  <si>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</si>
  <si>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</si>
  <si>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</si>
  <si>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</si>
  <si>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 xml:space="preserve"> == 5 : MeV/(mg/cm2)</t>
    <phoneticPr fontId="27"/>
  </si>
  <si>
    <t>compound.dat に記載されている密度 1.2048E-3 に</t>
    <rPh sb="14" eb="16">
      <t>キサイ</t>
    </rPh>
    <rPh sb="21" eb="23">
      <t>ミツド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</si>
  <si>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</si>
  <si>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</si>
  <si>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</si>
  <si>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</si>
  <si>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</si>
  <si>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</si>
  <si>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</si>
  <si>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</si>
  <si>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Elec</t>
    <phoneticPr fontId="27"/>
  </si>
  <si>
    <t>dE/dx Nucl</t>
    <phoneticPr fontId="27"/>
  </si>
  <si>
    <t>dE/dx tot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</si>
  <si>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</si>
  <si>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[MeV/u]</t>
    <phoneticPr fontId="37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</si>
  <si>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</si>
  <si>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</si>
  <si>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</si>
  <si>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</si>
  <si>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</si>
  <si>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</si>
  <si>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</si>
  <si>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</si>
  <si>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</si>
  <si>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</si>
  <si>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</si>
  <si>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</si>
  <si>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</si>
  <si>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</si>
  <si>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</si>
  <si>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</si>
  <si>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</si>
  <si>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</si>
  <si>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</si>
  <si>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</si>
  <si>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</si>
  <si>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Air</t>
  </si>
  <si>
    <t>Air (Dry ICRU-104(gas))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</si>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</sst>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0" fontId="20" fillId="0" borderId="0" xfId="10" applyFont="1" applyFill="1" applyBorder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0" fontId="45" fillId="0" borderId="0" xfId="0" applyFont="1">
      <alignment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9" fontId="31" fillId="0" borderId="0" xfId="87" applyNumberFormat="1" applyFont="1" applyFill="1" applyBorder="1">
      <alignment vertical="center"/>
    </xf>
    <xf numFmtId="185" fontId="31" fillId="0" borderId="0" xfId="87" applyNumberFormat="1" applyFont="1" applyFill="1" applyBorder="1">
      <alignment vertical="center"/>
    </xf>
    <xf numFmtId="182" fontId="20" fillId="0" borderId="0" xfId="88" applyNumberFormat="1" applyFont="1" applyFill="1">
      <alignment vertical="center"/>
    </xf>
    <xf numFmtId="179" fontId="20" fillId="0" borderId="0" xfId="88" applyNumberFormat="1" applyFont="1" applyFill="1">
      <alignment vertical="center"/>
    </xf>
    <xf numFmtId="186" fontId="20" fillId="0" borderId="0" xfId="88" applyNumberFormat="1" applyFont="1" applyFill="1">
      <alignment vertical="center"/>
    </xf>
    <xf numFmtId="0" fontId="21" fillId="2" borderId="2" xfId="88" applyFont="1" applyFill="1" applyBorder="1">
      <alignment vertical="center"/>
    </xf>
    <xf numFmtId="0" fontId="21" fillId="3" borderId="4" xfId="88" applyFont="1" applyFill="1" applyBorder="1">
      <alignment vertical="center"/>
    </xf>
    <xf numFmtId="182" fontId="21" fillId="2" borderId="2" xfId="88" applyNumberFormat="1" applyFont="1" applyFill="1" applyBorder="1">
      <alignment vertical="center"/>
    </xf>
    <xf numFmtId="182" fontId="21" fillId="2" borderId="4" xfId="88" applyNumberFormat="1" applyFont="1" applyFill="1" applyBorder="1">
      <alignment vertical="center"/>
    </xf>
    <xf numFmtId="182" fontId="39" fillId="0" borderId="0" xfId="88" applyNumberFormat="1" applyFont="1" applyFill="1">
      <alignment vertical="center"/>
    </xf>
    <xf numFmtId="0" fontId="21" fillId="2" borderId="5" xfId="88" applyFont="1" applyFill="1" applyBorder="1">
      <alignment vertical="center"/>
    </xf>
    <xf numFmtId="0" fontId="21" fillId="2" borderId="6" xfId="88" applyFont="1" applyFill="1" applyBorder="1">
      <alignment vertical="center"/>
    </xf>
    <xf numFmtId="182" fontId="21" fillId="2" borderId="5" xfId="88" applyNumberFormat="1" applyFont="1" applyFill="1" applyBorder="1">
      <alignment vertical="center"/>
    </xf>
    <xf numFmtId="182" fontId="21" fillId="2" borderId="6" xfId="88" applyNumberFormat="1" applyFont="1" applyFill="1" applyBorder="1">
      <alignment vertical="center"/>
    </xf>
    <xf numFmtId="0" fontId="21" fillId="4" borderId="6" xfId="88" applyFont="1" applyFill="1" applyBorder="1">
      <alignment vertical="center"/>
    </xf>
    <xf numFmtId="0" fontId="21" fillId="0" borderId="0" xfId="88" applyFont="1" applyFill="1">
      <alignment vertical="center"/>
    </xf>
    <xf numFmtId="3" fontId="21" fillId="2" borderId="6" xfId="88" applyNumberFormat="1" applyFont="1" applyFill="1" applyBorder="1">
      <alignment vertical="center"/>
    </xf>
    <xf numFmtId="0" fontId="21" fillId="4" borderId="6" xfId="10" applyFont="1" applyFill="1" applyBorder="1">
      <alignment vertical="center"/>
    </xf>
    <xf numFmtId="182" fontId="20" fillId="0" borderId="0" xfId="87" applyNumberFormat="1" applyFont="1" applyFill="1">
      <alignment vertical="center"/>
    </xf>
    <xf numFmtId="179" fontId="20" fillId="0" borderId="0" xfId="87" applyNumberFormat="1" applyFont="1" applyFill="1">
      <alignment vertical="center"/>
    </xf>
    <xf numFmtId="186" fontId="20" fillId="0" borderId="0" xfId="87" applyNumberFormat="1" applyFont="1" applyFill="1">
      <alignment vertical="center"/>
    </xf>
    <xf numFmtId="0" fontId="21" fillId="0" borderId="0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182" fontId="31" fillId="0" borderId="0" xfId="87" applyNumberFormat="1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21" fillId="3" borderId="6" xfId="88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18" fillId="0" borderId="10" xfId="11" applyFont="1" applyFill="1" applyBorder="1" applyAlignment="1">
      <alignment horizontal="right" vertical="center"/>
    </xf>
    <xf numFmtId="176" fontId="21" fillId="5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5" borderId="2" xfId="90" applyNumberFormat="1" applyFont="1" applyFill="1" applyBorder="1">
      <alignment vertical="center"/>
    </xf>
    <xf numFmtId="177" fontId="17" fillId="5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5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5" borderId="5" xfId="90" applyNumberFormat="1" applyFont="1" applyFill="1" applyBorder="1">
      <alignment vertical="center"/>
    </xf>
    <xf numFmtId="177" fontId="17" fillId="5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5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5" borderId="8" xfId="90" applyNumberFormat="1" applyFont="1" applyFill="1" applyBorder="1">
      <alignment vertical="center"/>
    </xf>
    <xf numFmtId="177" fontId="17" fillId="5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0000FF"/>
      <color rgb="FFFF00FF"/>
      <color rgb="FFCCFFCC"/>
      <color rgb="FFFFFF00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srim84Kr_Si!$P$5</c:f>
          <c:strCache>
            <c:ptCount val="1"/>
            <c:pt idx="0">
              <c:v>srim84Kr_Si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srim84Kr_Si!$D$20:$D$228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srim84Kr_Si!$E$20:$E$228</c:f>
              <c:numCache>
                <c:formatCode>0.000E+00</c:formatCode>
                <c:ptCount val="209"/>
                <c:pt idx="0">
                  <c:v>0.123</c:v>
                </c:pt>
                <c:pt idx="1">
                  <c:v>0.12970000000000001</c:v>
                </c:pt>
                <c:pt idx="2">
                  <c:v>0.13600000000000001</c:v>
                </c:pt>
                <c:pt idx="3">
                  <c:v>0.1421</c:v>
                </c:pt>
                <c:pt idx="4">
                  <c:v>0.1479</c:v>
                </c:pt>
                <c:pt idx="5">
                  <c:v>0.15340000000000001</c:v>
                </c:pt>
                <c:pt idx="6">
                  <c:v>0.1588</c:v>
                </c:pt>
                <c:pt idx="7">
                  <c:v>0.16400000000000001</c:v>
                </c:pt>
                <c:pt idx="8">
                  <c:v>0.1691</c:v>
                </c:pt>
                <c:pt idx="9">
                  <c:v>0.17399999999999999</c:v>
                </c:pt>
                <c:pt idx="10">
                  <c:v>0.18340000000000001</c:v>
                </c:pt>
                <c:pt idx="11">
                  <c:v>0.19450000000000001</c:v>
                </c:pt>
                <c:pt idx="12">
                  <c:v>0.20499999999999999</c:v>
                </c:pt>
                <c:pt idx="13">
                  <c:v>0.21510000000000001</c:v>
                </c:pt>
                <c:pt idx="14">
                  <c:v>0.22459999999999999</c:v>
                </c:pt>
                <c:pt idx="15">
                  <c:v>0.23380000000000001</c:v>
                </c:pt>
                <c:pt idx="16">
                  <c:v>0.24260000000000001</c:v>
                </c:pt>
                <c:pt idx="17">
                  <c:v>0.25109999999999999</c:v>
                </c:pt>
                <c:pt idx="18">
                  <c:v>0.25940000000000002</c:v>
                </c:pt>
                <c:pt idx="19">
                  <c:v>0.27510000000000001</c:v>
                </c:pt>
                <c:pt idx="20">
                  <c:v>0.28999999999999998</c:v>
                </c:pt>
                <c:pt idx="21">
                  <c:v>0.30409999999999998</c:v>
                </c:pt>
                <c:pt idx="22">
                  <c:v>0.31769999999999998</c:v>
                </c:pt>
                <c:pt idx="23">
                  <c:v>0.3306</c:v>
                </c:pt>
                <c:pt idx="24">
                  <c:v>0.34310000000000002</c:v>
                </c:pt>
                <c:pt idx="25">
                  <c:v>0.36680000000000001</c:v>
                </c:pt>
                <c:pt idx="26">
                  <c:v>0.3891</c:v>
                </c:pt>
                <c:pt idx="27">
                  <c:v>0.41010000000000002</c:v>
                </c:pt>
                <c:pt idx="28">
                  <c:v>0.43009999999999998</c:v>
                </c:pt>
                <c:pt idx="29">
                  <c:v>0.44919999999999999</c:v>
                </c:pt>
                <c:pt idx="30">
                  <c:v>0.46760000000000002</c:v>
                </c:pt>
                <c:pt idx="31">
                  <c:v>0.48520000000000002</c:v>
                </c:pt>
                <c:pt idx="32">
                  <c:v>0.50229999999999997</c:v>
                </c:pt>
                <c:pt idx="33">
                  <c:v>0.51870000000000005</c:v>
                </c:pt>
                <c:pt idx="34">
                  <c:v>0.53469999999999995</c:v>
                </c:pt>
                <c:pt idx="35">
                  <c:v>0.55020000000000002</c:v>
                </c:pt>
                <c:pt idx="36">
                  <c:v>0.57999999999999996</c:v>
                </c:pt>
                <c:pt idx="37">
                  <c:v>0.61509999999999998</c:v>
                </c:pt>
                <c:pt idx="38">
                  <c:v>0.64839999999999998</c:v>
                </c:pt>
                <c:pt idx="39">
                  <c:v>0.68010000000000004</c:v>
                </c:pt>
                <c:pt idx="40">
                  <c:v>0.71030000000000004</c:v>
                </c:pt>
                <c:pt idx="41">
                  <c:v>0.73929999999999996</c:v>
                </c:pt>
                <c:pt idx="42">
                  <c:v>0.76719999999999999</c:v>
                </c:pt>
                <c:pt idx="43">
                  <c:v>0.79410000000000003</c:v>
                </c:pt>
                <c:pt idx="44">
                  <c:v>0.82020000000000004</c:v>
                </c:pt>
                <c:pt idx="45">
                  <c:v>0.86990000000000001</c:v>
                </c:pt>
                <c:pt idx="46">
                  <c:v>0.91700000000000004</c:v>
                </c:pt>
                <c:pt idx="47">
                  <c:v>0.96179999999999999</c:v>
                </c:pt>
                <c:pt idx="48">
                  <c:v>1.0049999999999999</c:v>
                </c:pt>
                <c:pt idx="49">
                  <c:v>1.046</c:v>
                </c:pt>
                <c:pt idx="50">
                  <c:v>1.085</c:v>
                </c:pt>
                <c:pt idx="51">
                  <c:v>1.1599999999999999</c:v>
                </c:pt>
                <c:pt idx="52">
                  <c:v>1.23</c:v>
                </c:pt>
                <c:pt idx="53">
                  <c:v>1.2969999999999999</c:v>
                </c:pt>
                <c:pt idx="54">
                  <c:v>1.36</c:v>
                </c:pt>
                <c:pt idx="55">
                  <c:v>1.421</c:v>
                </c:pt>
                <c:pt idx="56">
                  <c:v>1.4790000000000001</c:v>
                </c:pt>
                <c:pt idx="57">
                  <c:v>1.534</c:v>
                </c:pt>
                <c:pt idx="58">
                  <c:v>1.5880000000000001</c:v>
                </c:pt>
                <c:pt idx="59">
                  <c:v>1.64</c:v>
                </c:pt>
                <c:pt idx="60">
                  <c:v>1.6539999999999999</c:v>
                </c:pt>
                <c:pt idx="61">
                  <c:v>1.5409999999999999</c:v>
                </c:pt>
                <c:pt idx="62">
                  <c:v>1.4079999999999999</c:v>
                </c:pt>
                <c:pt idx="63">
                  <c:v>1.3580000000000001</c:v>
                </c:pt>
                <c:pt idx="64">
                  <c:v>1.383</c:v>
                </c:pt>
                <c:pt idx="65">
                  <c:v>1.4490000000000001</c:v>
                </c:pt>
                <c:pt idx="66">
                  <c:v>1.5329999999999999</c:v>
                </c:pt>
                <c:pt idx="67">
                  <c:v>1.6240000000000001</c:v>
                </c:pt>
                <c:pt idx="68">
                  <c:v>1.716</c:v>
                </c:pt>
                <c:pt idx="69">
                  <c:v>1.8049999999999999</c:v>
                </c:pt>
                <c:pt idx="70">
                  <c:v>1.89</c:v>
                </c:pt>
                <c:pt idx="71">
                  <c:v>2.0430000000000001</c:v>
                </c:pt>
                <c:pt idx="72">
                  <c:v>2.1739999999999999</c:v>
                </c:pt>
                <c:pt idx="73">
                  <c:v>2.2879999999999998</c:v>
                </c:pt>
                <c:pt idx="74">
                  <c:v>2.3879999999999999</c:v>
                </c:pt>
                <c:pt idx="75">
                  <c:v>2.4780000000000002</c:v>
                </c:pt>
                <c:pt idx="76">
                  <c:v>2.5619999999999998</c:v>
                </c:pt>
                <c:pt idx="77">
                  <c:v>2.7189999999999999</c:v>
                </c:pt>
                <c:pt idx="78">
                  <c:v>2.8730000000000002</c:v>
                </c:pt>
                <c:pt idx="79">
                  <c:v>3.0289999999999999</c:v>
                </c:pt>
                <c:pt idx="80">
                  <c:v>3.19</c:v>
                </c:pt>
                <c:pt idx="81">
                  <c:v>3.3580000000000001</c:v>
                </c:pt>
                <c:pt idx="82">
                  <c:v>3.5310000000000001</c:v>
                </c:pt>
                <c:pt idx="83">
                  <c:v>3.7090000000000001</c:v>
                </c:pt>
                <c:pt idx="84">
                  <c:v>3.8919999999999999</c:v>
                </c:pt>
                <c:pt idx="85">
                  <c:v>4.0789999999999997</c:v>
                </c:pt>
                <c:pt idx="86">
                  <c:v>4.2690000000000001</c:v>
                </c:pt>
                <c:pt idx="87">
                  <c:v>4.46</c:v>
                </c:pt>
                <c:pt idx="88">
                  <c:v>4.8460000000000001</c:v>
                </c:pt>
                <c:pt idx="89">
                  <c:v>5.3280000000000003</c:v>
                </c:pt>
                <c:pt idx="90">
                  <c:v>5.8029999999999999</c:v>
                </c:pt>
                <c:pt idx="91">
                  <c:v>6.266</c:v>
                </c:pt>
                <c:pt idx="92">
                  <c:v>6.7140000000000004</c:v>
                </c:pt>
                <c:pt idx="93">
                  <c:v>7.1470000000000002</c:v>
                </c:pt>
                <c:pt idx="94">
                  <c:v>7.5640000000000001</c:v>
                </c:pt>
                <c:pt idx="95">
                  <c:v>7.9640000000000004</c:v>
                </c:pt>
                <c:pt idx="96">
                  <c:v>8.3480000000000008</c:v>
                </c:pt>
                <c:pt idx="97">
                  <c:v>9.0719999999999992</c:v>
                </c:pt>
                <c:pt idx="98">
                  <c:v>9.7430000000000003</c:v>
                </c:pt>
                <c:pt idx="99">
                  <c:v>10.37</c:v>
                </c:pt>
                <c:pt idx="100">
                  <c:v>10.96</c:v>
                </c:pt>
                <c:pt idx="101">
                  <c:v>11.51</c:v>
                </c:pt>
                <c:pt idx="102">
                  <c:v>12.04</c:v>
                </c:pt>
                <c:pt idx="103">
                  <c:v>13.04</c:v>
                </c:pt>
                <c:pt idx="104">
                  <c:v>13.97</c:v>
                </c:pt>
                <c:pt idx="105">
                  <c:v>14.85</c:v>
                </c:pt>
                <c:pt idx="106">
                  <c:v>15.69</c:v>
                </c:pt>
                <c:pt idx="107">
                  <c:v>16.489999999999998</c:v>
                </c:pt>
                <c:pt idx="108">
                  <c:v>17.260000000000002</c:v>
                </c:pt>
                <c:pt idx="109">
                  <c:v>18</c:v>
                </c:pt>
                <c:pt idx="110">
                  <c:v>18.7</c:v>
                </c:pt>
                <c:pt idx="111">
                  <c:v>19.38</c:v>
                </c:pt>
                <c:pt idx="112">
                  <c:v>20.03</c:v>
                </c:pt>
                <c:pt idx="113">
                  <c:v>20.66</c:v>
                </c:pt>
                <c:pt idx="114">
                  <c:v>21.84</c:v>
                </c:pt>
                <c:pt idx="115">
                  <c:v>23.17</c:v>
                </c:pt>
                <c:pt idx="116">
                  <c:v>24.38</c:v>
                </c:pt>
                <c:pt idx="117">
                  <c:v>25.47</c:v>
                </c:pt>
                <c:pt idx="118">
                  <c:v>26.46</c:v>
                </c:pt>
                <c:pt idx="119">
                  <c:v>27.37</c:v>
                </c:pt>
                <c:pt idx="120">
                  <c:v>28.19</c:v>
                </c:pt>
                <c:pt idx="121">
                  <c:v>28.94</c:v>
                </c:pt>
                <c:pt idx="122">
                  <c:v>29.63</c:v>
                </c:pt>
                <c:pt idx="123">
                  <c:v>30.86</c:v>
                </c:pt>
                <c:pt idx="124">
                  <c:v>31.92</c:v>
                </c:pt>
                <c:pt idx="125">
                  <c:v>32.85</c:v>
                </c:pt>
                <c:pt idx="126">
                  <c:v>33.659999999999997</c:v>
                </c:pt>
                <c:pt idx="127">
                  <c:v>34.380000000000003</c:v>
                </c:pt>
                <c:pt idx="128">
                  <c:v>35.020000000000003</c:v>
                </c:pt>
                <c:pt idx="129">
                  <c:v>36.130000000000003</c:v>
                </c:pt>
                <c:pt idx="130">
                  <c:v>37.03</c:v>
                </c:pt>
                <c:pt idx="131">
                  <c:v>37.79</c:v>
                </c:pt>
                <c:pt idx="132">
                  <c:v>38.43</c:v>
                </c:pt>
                <c:pt idx="133">
                  <c:v>38.97</c:v>
                </c:pt>
                <c:pt idx="134">
                  <c:v>39.44</c:v>
                </c:pt>
                <c:pt idx="135">
                  <c:v>39.83</c:v>
                </c:pt>
                <c:pt idx="136">
                  <c:v>40.17</c:v>
                </c:pt>
                <c:pt idx="137">
                  <c:v>40.46</c:v>
                </c:pt>
                <c:pt idx="138">
                  <c:v>40.72</c:v>
                </c:pt>
                <c:pt idx="139">
                  <c:v>40.92</c:v>
                </c:pt>
                <c:pt idx="140">
                  <c:v>40.81</c:v>
                </c:pt>
                <c:pt idx="141">
                  <c:v>40.770000000000003</c:v>
                </c:pt>
                <c:pt idx="142">
                  <c:v>40.659999999999997</c:v>
                </c:pt>
                <c:pt idx="143">
                  <c:v>40.46</c:v>
                </c:pt>
                <c:pt idx="144">
                  <c:v>40.200000000000003</c:v>
                </c:pt>
                <c:pt idx="145">
                  <c:v>39.89</c:v>
                </c:pt>
                <c:pt idx="146">
                  <c:v>39.54</c:v>
                </c:pt>
                <c:pt idx="147">
                  <c:v>39.159999999999997</c:v>
                </c:pt>
                <c:pt idx="148">
                  <c:v>38.76</c:v>
                </c:pt>
                <c:pt idx="149">
                  <c:v>37.92</c:v>
                </c:pt>
                <c:pt idx="150">
                  <c:v>37.04</c:v>
                </c:pt>
                <c:pt idx="151">
                  <c:v>36.15</c:v>
                </c:pt>
                <c:pt idx="152">
                  <c:v>35.26</c:v>
                </c:pt>
                <c:pt idx="153">
                  <c:v>34.380000000000003</c:v>
                </c:pt>
                <c:pt idx="154">
                  <c:v>33.520000000000003</c:v>
                </c:pt>
                <c:pt idx="155">
                  <c:v>31.88</c:v>
                </c:pt>
                <c:pt idx="156">
                  <c:v>30.34</c:v>
                </c:pt>
                <c:pt idx="157">
                  <c:v>28.9</c:v>
                </c:pt>
                <c:pt idx="158">
                  <c:v>27.57</c:v>
                </c:pt>
                <c:pt idx="159">
                  <c:v>26.34</c:v>
                </c:pt>
                <c:pt idx="160">
                  <c:v>25.2</c:v>
                </c:pt>
                <c:pt idx="161">
                  <c:v>24.15</c:v>
                </c:pt>
                <c:pt idx="162">
                  <c:v>23.17</c:v>
                </c:pt>
                <c:pt idx="163">
                  <c:v>22.27</c:v>
                </c:pt>
                <c:pt idx="164">
                  <c:v>21.44</c:v>
                </c:pt>
                <c:pt idx="165">
                  <c:v>20.68</c:v>
                </c:pt>
                <c:pt idx="166">
                  <c:v>19.329999999999998</c:v>
                </c:pt>
                <c:pt idx="167">
                  <c:v>17.96</c:v>
                </c:pt>
                <c:pt idx="168">
                  <c:v>16.88</c:v>
                </c:pt>
                <c:pt idx="169">
                  <c:v>15.88</c:v>
                </c:pt>
                <c:pt idx="170">
                  <c:v>15</c:v>
                </c:pt>
                <c:pt idx="171">
                  <c:v>14.22</c:v>
                </c:pt>
                <c:pt idx="172">
                  <c:v>13.52</c:v>
                </c:pt>
                <c:pt idx="173">
                  <c:v>12.9</c:v>
                </c:pt>
                <c:pt idx="174">
                  <c:v>12.35</c:v>
                </c:pt>
                <c:pt idx="175">
                  <c:v>11.39</c:v>
                </c:pt>
                <c:pt idx="176">
                  <c:v>10.59</c:v>
                </c:pt>
                <c:pt idx="177">
                  <c:v>9.9109999999999996</c:v>
                </c:pt>
                <c:pt idx="178">
                  <c:v>9.3309999999999995</c:v>
                </c:pt>
                <c:pt idx="179">
                  <c:v>8.8279999999999994</c:v>
                </c:pt>
                <c:pt idx="180">
                  <c:v>8.3870000000000005</c:v>
                </c:pt>
                <c:pt idx="181">
                  <c:v>7.6520000000000001</c:v>
                </c:pt>
                <c:pt idx="182">
                  <c:v>7.0579999999999998</c:v>
                </c:pt>
                <c:pt idx="183">
                  <c:v>6.5629999999999997</c:v>
                </c:pt>
                <c:pt idx="184">
                  <c:v>6.15</c:v>
                </c:pt>
                <c:pt idx="185">
                  <c:v>5.8010000000000002</c:v>
                </c:pt>
                <c:pt idx="186">
                  <c:v>5.5010000000000003</c:v>
                </c:pt>
                <c:pt idx="187">
                  <c:v>5.2409999999999997</c:v>
                </c:pt>
                <c:pt idx="188">
                  <c:v>5.0140000000000002</c:v>
                </c:pt>
                <c:pt idx="189">
                  <c:v>4.8129999999999997</c:v>
                </c:pt>
                <c:pt idx="190">
                  <c:v>4.6349999999999998</c:v>
                </c:pt>
                <c:pt idx="191">
                  <c:v>4.4749999999999996</c:v>
                </c:pt>
                <c:pt idx="192">
                  <c:v>4.202</c:v>
                </c:pt>
                <c:pt idx="193">
                  <c:v>3.9260000000000002</c:v>
                </c:pt>
                <c:pt idx="194">
                  <c:v>3.7029999999999998</c:v>
                </c:pt>
                <c:pt idx="195">
                  <c:v>3.5209999999999999</c:v>
                </c:pt>
                <c:pt idx="196">
                  <c:v>3.3679999999999999</c:v>
                </c:pt>
                <c:pt idx="197">
                  <c:v>3.2389999999999999</c:v>
                </c:pt>
                <c:pt idx="198">
                  <c:v>3.129</c:v>
                </c:pt>
                <c:pt idx="199">
                  <c:v>3.0339999999999998</c:v>
                </c:pt>
                <c:pt idx="200">
                  <c:v>2.9510000000000001</c:v>
                </c:pt>
                <c:pt idx="201">
                  <c:v>2.8140000000000001</c:v>
                </c:pt>
                <c:pt idx="202">
                  <c:v>2.706</c:v>
                </c:pt>
                <c:pt idx="203">
                  <c:v>2.6190000000000002</c:v>
                </c:pt>
                <c:pt idx="204">
                  <c:v>2.548</c:v>
                </c:pt>
                <c:pt idx="205">
                  <c:v>2.4900000000000002</c:v>
                </c:pt>
                <c:pt idx="206">
                  <c:v>2.4409999999999998</c:v>
                </c:pt>
                <c:pt idx="207">
                  <c:v>2.3660000000000001</c:v>
                </c:pt>
                <c:pt idx="208">
                  <c:v>2.3439999999999999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0F-48A2-AECB-19095487E95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srim84Kr_Si!$D$20:$D$228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srim84Kr_Si!$F$20:$F$228</c:f>
              <c:numCache>
                <c:formatCode>0.000E+00</c:formatCode>
                <c:ptCount val="209"/>
                <c:pt idx="0">
                  <c:v>1.748</c:v>
                </c:pt>
                <c:pt idx="1">
                  <c:v>1.8360000000000001</c:v>
                </c:pt>
                <c:pt idx="2">
                  <c:v>1.917</c:v>
                </c:pt>
                <c:pt idx="3">
                  <c:v>1.994</c:v>
                </c:pt>
                <c:pt idx="4">
                  <c:v>2.0659999999999998</c:v>
                </c:pt>
                <c:pt idx="5">
                  <c:v>2.1339999999999999</c:v>
                </c:pt>
                <c:pt idx="6">
                  <c:v>2.1989999999999998</c:v>
                </c:pt>
                <c:pt idx="7">
                  <c:v>2.2599999999999998</c:v>
                </c:pt>
                <c:pt idx="8">
                  <c:v>2.319</c:v>
                </c:pt>
                <c:pt idx="9">
                  <c:v>2.3759999999999999</c:v>
                </c:pt>
                <c:pt idx="10">
                  <c:v>2.4809999999999999</c:v>
                </c:pt>
                <c:pt idx="11">
                  <c:v>2.6030000000000002</c:v>
                </c:pt>
                <c:pt idx="12">
                  <c:v>2.714</c:v>
                </c:pt>
                <c:pt idx="13">
                  <c:v>2.8159999999999998</c:v>
                </c:pt>
                <c:pt idx="14">
                  <c:v>2.911</c:v>
                </c:pt>
                <c:pt idx="15">
                  <c:v>3</c:v>
                </c:pt>
                <c:pt idx="16">
                  <c:v>3.0830000000000002</c:v>
                </c:pt>
                <c:pt idx="17">
                  <c:v>3.161</c:v>
                </c:pt>
                <c:pt idx="18">
                  <c:v>3.234</c:v>
                </c:pt>
                <c:pt idx="19">
                  <c:v>3.37</c:v>
                </c:pt>
                <c:pt idx="20">
                  <c:v>3.492</c:v>
                </c:pt>
                <c:pt idx="21">
                  <c:v>3.6040000000000001</c:v>
                </c:pt>
                <c:pt idx="22">
                  <c:v>3.706</c:v>
                </c:pt>
                <c:pt idx="23">
                  <c:v>3.8010000000000002</c:v>
                </c:pt>
                <c:pt idx="24">
                  <c:v>3.8879999999999999</c:v>
                </c:pt>
                <c:pt idx="25">
                  <c:v>4.0460000000000003</c:v>
                </c:pt>
                <c:pt idx="26">
                  <c:v>4.1840000000000002</c:v>
                </c:pt>
                <c:pt idx="27">
                  <c:v>4.3070000000000004</c:v>
                </c:pt>
                <c:pt idx="28">
                  <c:v>4.4169999999999998</c:v>
                </c:pt>
                <c:pt idx="29">
                  <c:v>4.516</c:v>
                </c:pt>
                <c:pt idx="30">
                  <c:v>4.6059999999999999</c:v>
                </c:pt>
                <c:pt idx="31">
                  <c:v>4.6879999999999997</c:v>
                </c:pt>
                <c:pt idx="32">
                  <c:v>4.7640000000000002</c:v>
                </c:pt>
                <c:pt idx="33">
                  <c:v>4.8330000000000002</c:v>
                </c:pt>
                <c:pt idx="34">
                  <c:v>4.8970000000000002</c:v>
                </c:pt>
                <c:pt idx="35">
                  <c:v>4.9560000000000004</c:v>
                </c:pt>
                <c:pt idx="36">
                  <c:v>5.0629999999999997</c:v>
                </c:pt>
                <c:pt idx="37">
                  <c:v>5.1769999999999996</c:v>
                </c:pt>
                <c:pt idx="38">
                  <c:v>5.274</c:v>
                </c:pt>
                <c:pt idx="39">
                  <c:v>5.3570000000000002</c:v>
                </c:pt>
                <c:pt idx="40">
                  <c:v>5.4279999999999999</c:v>
                </c:pt>
                <c:pt idx="41">
                  <c:v>5.4909999999999997</c:v>
                </c:pt>
                <c:pt idx="42">
                  <c:v>5.5449999999999999</c:v>
                </c:pt>
                <c:pt idx="43">
                  <c:v>5.5919999999999996</c:v>
                </c:pt>
                <c:pt idx="44">
                  <c:v>5.6340000000000003</c:v>
                </c:pt>
                <c:pt idx="45">
                  <c:v>5.702</c:v>
                </c:pt>
                <c:pt idx="46">
                  <c:v>5.7539999999999996</c:v>
                </c:pt>
                <c:pt idx="47">
                  <c:v>5.7939999999999996</c:v>
                </c:pt>
                <c:pt idx="48">
                  <c:v>5.8230000000000004</c:v>
                </c:pt>
                <c:pt idx="49">
                  <c:v>5.8449999999999998</c:v>
                </c:pt>
                <c:pt idx="50">
                  <c:v>5.86</c:v>
                </c:pt>
                <c:pt idx="51">
                  <c:v>5.8730000000000002</c:v>
                </c:pt>
                <c:pt idx="52">
                  <c:v>5.8710000000000004</c:v>
                </c:pt>
                <c:pt idx="53">
                  <c:v>5.8570000000000002</c:v>
                </c:pt>
                <c:pt idx="54">
                  <c:v>5.835</c:v>
                </c:pt>
                <c:pt idx="55">
                  <c:v>5.8070000000000004</c:v>
                </c:pt>
                <c:pt idx="56">
                  <c:v>5.774</c:v>
                </c:pt>
                <c:pt idx="57">
                  <c:v>5.7380000000000004</c:v>
                </c:pt>
                <c:pt idx="58">
                  <c:v>5.6989999999999998</c:v>
                </c:pt>
                <c:pt idx="59">
                  <c:v>5.6580000000000004</c:v>
                </c:pt>
                <c:pt idx="60">
                  <c:v>5.6150000000000002</c:v>
                </c:pt>
                <c:pt idx="61">
                  <c:v>5.5720000000000001</c:v>
                </c:pt>
                <c:pt idx="62">
                  <c:v>5.484</c:v>
                </c:pt>
                <c:pt idx="63">
                  <c:v>5.3730000000000002</c:v>
                </c:pt>
                <c:pt idx="64">
                  <c:v>5.2640000000000002</c:v>
                </c:pt>
                <c:pt idx="65">
                  <c:v>5.1559999999999997</c:v>
                </c:pt>
                <c:pt idx="66">
                  <c:v>5.0519999999999996</c:v>
                </c:pt>
                <c:pt idx="67">
                  <c:v>4.9509999999999996</c:v>
                </c:pt>
                <c:pt idx="68">
                  <c:v>4.8540000000000001</c:v>
                </c:pt>
                <c:pt idx="69">
                  <c:v>4.7610000000000001</c:v>
                </c:pt>
                <c:pt idx="70">
                  <c:v>4.6710000000000003</c:v>
                </c:pt>
                <c:pt idx="71">
                  <c:v>4.5019999999999998</c:v>
                </c:pt>
                <c:pt idx="72">
                  <c:v>4.3460000000000001</c:v>
                </c:pt>
                <c:pt idx="73">
                  <c:v>4.2009999999999996</c:v>
                </c:pt>
                <c:pt idx="74">
                  <c:v>4.0679999999999996</c:v>
                </c:pt>
                <c:pt idx="75">
                  <c:v>3.9430000000000001</c:v>
                </c:pt>
                <c:pt idx="76">
                  <c:v>3.827</c:v>
                </c:pt>
                <c:pt idx="77">
                  <c:v>3.6179999999999999</c:v>
                </c:pt>
                <c:pt idx="78">
                  <c:v>3.4340000000000002</c:v>
                </c:pt>
                <c:pt idx="79">
                  <c:v>3.2709999999999999</c:v>
                </c:pt>
                <c:pt idx="80">
                  <c:v>3.125</c:v>
                </c:pt>
                <c:pt idx="81">
                  <c:v>2.9929999999999999</c:v>
                </c:pt>
                <c:pt idx="82">
                  <c:v>2.8740000000000001</c:v>
                </c:pt>
                <c:pt idx="83">
                  <c:v>2.766</c:v>
                </c:pt>
                <c:pt idx="84">
                  <c:v>2.6669999999999998</c:v>
                </c:pt>
                <c:pt idx="85">
                  <c:v>2.5760000000000001</c:v>
                </c:pt>
                <c:pt idx="86">
                  <c:v>2.4910000000000001</c:v>
                </c:pt>
                <c:pt idx="87">
                  <c:v>2.4129999999999998</c:v>
                </c:pt>
                <c:pt idx="88">
                  <c:v>2.274</c:v>
                </c:pt>
                <c:pt idx="89">
                  <c:v>2.1230000000000002</c:v>
                </c:pt>
                <c:pt idx="90">
                  <c:v>1.994</c:v>
                </c:pt>
                <c:pt idx="91">
                  <c:v>1.8819999999999999</c:v>
                </c:pt>
                <c:pt idx="92">
                  <c:v>1.7829999999999999</c:v>
                </c:pt>
                <c:pt idx="93">
                  <c:v>1.696</c:v>
                </c:pt>
                <c:pt idx="94">
                  <c:v>1.6180000000000001</c:v>
                </c:pt>
                <c:pt idx="95">
                  <c:v>1.548</c:v>
                </c:pt>
                <c:pt idx="96">
                  <c:v>1.484</c:v>
                </c:pt>
                <c:pt idx="97">
                  <c:v>1.373</c:v>
                </c:pt>
                <c:pt idx="98">
                  <c:v>1.28</c:v>
                </c:pt>
                <c:pt idx="99">
                  <c:v>1.2</c:v>
                </c:pt>
                <c:pt idx="100">
                  <c:v>1.1299999999999999</c:v>
                </c:pt>
                <c:pt idx="101">
                  <c:v>1.069</c:v>
                </c:pt>
                <c:pt idx="102">
                  <c:v>1.0149999999999999</c:v>
                </c:pt>
                <c:pt idx="103">
                  <c:v>0.92349999999999999</c:v>
                </c:pt>
                <c:pt idx="104">
                  <c:v>0.84870000000000001</c:v>
                </c:pt>
                <c:pt idx="105">
                  <c:v>0.7863</c:v>
                </c:pt>
                <c:pt idx="106">
                  <c:v>0.73340000000000005</c:v>
                </c:pt>
                <c:pt idx="107">
                  <c:v>0.68779999999999997</c:v>
                </c:pt>
                <c:pt idx="108">
                  <c:v>0.64810000000000001</c:v>
                </c:pt>
                <c:pt idx="109">
                  <c:v>0.61319999999999997</c:v>
                </c:pt>
                <c:pt idx="110">
                  <c:v>0.58220000000000005</c:v>
                </c:pt>
                <c:pt idx="111">
                  <c:v>0.55449999999999999</c:v>
                </c:pt>
                <c:pt idx="112">
                  <c:v>0.52949999999999997</c:v>
                </c:pt>
                <c:pt idx="113">
                  <c:v>0.50690000000000002</c:v>
                </c:pt>
                <c:pt idx="114">
                  <c:v>0.46760000000000002</c:v>
                </c:pt>
                <c:pt idx="115">
                  <c:v>0.42699999999999999</c:v>
                </c:pt>
                <c:pt idx="116">
                  <c:v>0.39340000000000003</c:v>
                </c:pt>
                <c:pt idx="117">
                  <c:v>0.36509999999999998</c:v>
                </c:pt>
                <c:pt idx="118">
                  <c:v>0.34089999999999998</c:v>
                </c:pt>
                <c:pt idx="119">
                  <c:v>0.32</c:v>
                </c:pt>
                <c:pt idx="120">
                  <c:v>0.30180000000000001</c:v>
                </c:pt>
                <c:pt idx="121">
                  <c:v>0.28560000000000002</c:v>
                </c:pt>
                <c:pt idx="122">
                  <c:v>0.27129999999999999</c:v>
                </c:pt>
                <c:pt idx="123">
                  <c:v>0.24679999999999999</c:v>
                </c:pt>
                <c:pt idx="124">
                  <c:v>0.22670000000000001</c:v>
                </c:pt>
                <c:pt idx="125">
                  <c:v>0.20979999999999999</c:v>
                </c:pt>
                <c:pt idx="126">
                  <c:v>0.19550000000000001</c:v>
                </c:pt>
                <c:pt idx="127">
                  <c:v>0.18310000000000001</c:v>
                </c:pt>
                <c:pt idx="128">
                  <c:v>0.17230000000000001</c:v>
                </c:pt>
                <c:pt idx="129">
                  <c:v>0.15440000000000001</c:v>
                </c:pt>
                <c:pt idx="130">
                  <c:v>0.14000000000000001</c:v>
                </c:pt>
                <c:pt idx="131">
                  <c:v>0.1283</c:v>
                </c:pt>
                <c:pt idx="132">
                  <c:v>0.11849999999999999</c:v>
                </c:pt>
                <c:pt idx="133">
                  <c:v>0.11020000000000001</c:v>
                </c:pt>
                <c:pt idx="134">
                  <c:v>0.1031</c:v>
                </c:pt>
                <c:pt idx="135">
                  <c:v>9.6850000000000006E-2</c:v>
                </c:pt>
                <c:pt idx="136">
                  <c:v>9.1380000000000003E-2</c:v>
                </c:pt>
                <c:pt idx="137">
                  <c:v>8.6540000000000006E-2</c:v>
                </c:pt>
                <c:pt idx="138">
                  <c:v>8.2220000000000001E-2</c:v>
                </c:pt>
                <c:pt idx="139">
                  <c:v>7.8340000000000007E-2</c:v>
                </c:pt>
                <c:pt idx="140">
                  <c:v>7.1639999999999995E-2</c:v>
                </c:pt>
                <c:pt idx="141">
                  <c:v>6.4810000000000006E-2</c:v>
                </c:pt>
                <c:pt idx="142">
                  <c:v>5.9240000000000001E-2</c:v>
                </c:pt>
                <c:pt idx="143">
                  <c:v>5.4600000000000003E-2</c:v>
                </c:pt>
                <c:pt idx="144">
                  <c:v>5.067E-2</c:v>
                </c:pt>
                <c:pt idx="145">
                  <c:v>4.7300000000000002E-2</c:v>
                </c:pt>
                <c:pt idx="146">
                  <c:v>4.4380000000000003E-2</c:v>
                </c:pt>
                <c:pt idx="147">
                  <c:v>4.1820000000000003E-2</c:v>
                </c:pt>
                <c:pt idx="148">
                  <c:v>3.9550000000000002E-2</c:v>
                </c:pt>
                <c:pt idx="149">
                  <c:v>3.5720000000000002E-2</c:v>
                </c:pt>
                <c:pt idx="150">
                  <c:v>3.2599999999999997E-2</c:v>
                </c:pt>
                <c:pt idx="151">
                  <c:v>3.0009999999999998E-2</c:v>
                </c:pt>
                <c:pt idx="152">
                  <c:v>2.7820000000000001E-2</c:v>
                </c:pt>
                <c:pt idx="153">
                  <c:v>2.5940000000000001E-2</c:v>
                </c:pt>
                <c:pt idx="154">
                  <c:v>2.4320000000000001E-2</c:v>
                </c:pt>
                <c:pt idx="155">
                  <c:v>2.164E-2</c:v>
                </c:pt>
                <c:pt idx="156">
                  <c:v>1.951E-2</c:v>
                </c:pt>
                <c:pt idx="157">
                  <c:v>1.779E-2</c:v>
                </c:pt>
                <c:pt idx="158">
                  <c:v>1.636E-2</c:v>
                </c:pt>
                <c:pt idx="159">
                  <c:v>1.515E-2</c:v>
                </c:pt>
                <c:pt idx="160">
                  <c:v>1.4120000000000001E-2</c:v>
                </c:pt>
                <c:pt idx="161">
                  <c:v>1.3220000000000001E-2</c:v>
                </c:pt>
                <c:pt idx="162">
                  <c:v>1.244E-2</c:v>
                </c:pt>
                <c:pt idx="163">
                  <c:v>1.175E-2</c:v>
                </c:pt>
                <c:pt idx="164">
                  <c:v>1.1129999999999999E-2</c:v>
                </c:pt>
                <c:pt idx="165">
                  <c:v>1.0580000000000001E-2</c:v>
                </c:pt>
                <c:pt idx="166">
                  <c:v>9.6360000000000005E-3</c:v>
                </c:pt>
                <c:pt idx="167">
                  <c:v>8.6770000000000007E-3</c:v>
                </c:pt>
                <c:pt idx="168">
                  <c:v>7.9000000000000008E-3</c:v>
                </c:pt>
                <c:pt idx="169">
                  <c:v>7.2560000000000003E-3</c:v>
                </c:pt>
                <c:pt idx="170">
                  <c:v>6.7130000000000002E-3</c:v>
                </c:pt>
                <c:pt idx="171">
                  <c:v>6.2490000000000002E-3</c:v>
                </c:pt>
                <c:pt idx="172">
                  <c:v>5.8479999999999999E-3</c:v>
                </c:pt>
                <c:pt idx="173">
                  <c:v>5.4970000000000001E-3</c:v>
                </c:pt>
                <c:pt idx="174">
                  <c:v>5.1879999999999999E-3</c:v>
                </c:pt>
                <c:pt idx="175">
                  <c:v>4.6680000000000003E-3</c:v>
                </c:pt>
                <c:pt idx="176">
                  <c:v>4.2459999999999998E-3</c:v>
                </c:pt>
                <c:pt idx="177">
                  <c:v>3.8969999999999999E-3</c:v>
                </c:pt>
                <c:pt idx="178">
                  <c:v>3.6029999999999999E-3</c:v>
                </c:pt>
                <c:pt idx="179">
                  <c:v>3.3519999999999999E-3</c:v>
                </c:pt>
                <c:pt idx="180">
                  <c:v>3.1350000000000002E-3</c:v>
                </c:pt>
                <c:pt idx="181">
                  <c:v>2.7789999999999998E-3</c:v>
                </c:pt>
                <c:pt idx="182">
                  <c:v>2.4979999999999998E-3</c:v>
                </c:pt>
                <c:pt idx="183">
                  <c:v>2.271E-3</c:v>
                </c:pt>
                <c:pt idx="184">
                  <c:v>2.0830000000000002E-3</c:v>
                </c:pt>
                <c:pt idx="185">
                  <c:v>1.9250000000000001E-3</c:v>
                </c:pt>
                <c:pt idx="186">
                  <c:v>1.7899999999999999E-3</c:v>
                </c:pt>
                <c:pt idx="187">
                  <c:v>1.673E-3</c:v>
                </c:pt>
                <c:pt idx="188">
                  <c:v>1.5709999999999999E-3</c:v>
                </c:pt>
                <c:pt idx="189">
                  <c:v>1.482E-3</c:v>
                </c:pt>
                <c:pt idx="190">
                  <c:v>1.402E-3</c:v>
                </c:pt>
                <c:pt idx="191">
                  <c:v>1.3309999999999999E-3</c:v>
                </c:pt>
                <c:pt idx="192">
                  <c:v>1.209E-3</c:v>
                </c:pt>
                <c:pt idx="193">
                  <c:v>1.0859999999999999E-3</c:v>
                </c:pt>
                <c:pt idx="194">
                  <c:v>9.8639999999999991E-4</c:v>
                </c:pt>
                <c:pt idx="195">
                  <c:v>9.0410000000000002E-4</c:v>
                </c:pt>
                <c:pt idx="196">
                  <c:v>8.3489999999999997E-4</c:v>
                </c:pt>
                <c:pt idx="197">
                  <c:v>7.76E-4</c:v>
                </c:pt>
                <c:pt idx="198">
                  <c:v>7.2499999999999995E-4</c:v>
                </c:pt>
                <c:pt idx="199">
                  <c:v>6.8059999999999996E-4</c:v>
                </c:pt>
                <c:pt idx="200">
                  <c:v>6.4150000000000003E-4</c:v>
                </c:pt>
                <c:pt idx="201">
                  <c:v>5.7580000000000001E-4</c:v>
                </c:pt>
                <c:pt idx="202">
                  <c:v>5.2269999999999997E-4</c:v>
                </c:pt>
                <c:pt idx="203">
                  <c:v>4.7889999999999999E-4</c:v>
                </c:pt>
                <c:pt idx="204">
                  <c:v>4.4210000000000001E-4</c:v>
                </c:pt>
                <c:pt idx="205">
                  <c:v>4.1070000000000001E-4</c:v>
                </c:pt>
                <c:pt idx="206">
                  <c:v>3.836E-4</c:v>
                </c:pt>
                <c:pt idx="207">
                  <c:v>3.392E-4</c:v>
                </c:pt>
                <c:pt idx="208">
                  <c:v>3.2430000000000002E-4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0F-48A2-AECB-19095487E95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srim84Kr_Si!$D$20:$D$228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srim84Kr_Si!$G$20:$G$228</c:f>
              <c:numCache>
                <c:formatCode>0.000E+00</c:formatCode>
                <c:ptCount val="209"/>
                <c:pt idx="0">
                  <c:v>1.871</c:v>
                </c:pt>
                <c:pt idx="1">
                  <c:v>1.9657</c:v>
                </c:pt>
                <c:pt idx="2">
                  <c:v>2.0529999999999999</c:v>
                </c:pt>
                <c:pt idx="3">
                  <c:v>2.1360999999999999</c:v>
                </c:pt>
                <c:pt idx="4">
                  <c:v>2.2138999999999998</c:v>
                </c:pt>
                <c:pt idx="5">
                  <c:v>2.2873999999999999</c:v>
                </c:pt>
                <c:pt idx="6">
                  <c:v>2.3577999999999997</c:v>
                </c:pt>
                <c:pt idx="7">
                  <c:v>2.4239999999999999</c:v>
                </c:pt>
                <c:pt idx="8">
                  <c:v>2.4880999999999998</c:v>
                </c:pt>
                <c:pt idx="9">
                  <c:v>2.5499999999999998</c:v>
                </c:pt>
                <c:pt idx="10">
                  <c:v>2.6643999999999997</c:v>
                </c:pt>
                <c:pt idx="11">
                  <c:v>2.7975000000000003</c:v>
                </c:pt>
                <c:pt idx="12">
                  <c:v>2.919</c:v>
                </c:pt>
                <c:pt idx="13">
                  <c:v>3.0310999999999999</c:v>
                </c:pt>
                <c:pt idx="14">
                  <c:v>3.1356000000000002</c:v>
                </c:pt>
                <c:pt idx="15">
                  <c:v>3.2338</c:v>
                </c:pt>
                <c:pt idx="16">
                  <c:v>3.3256000000000001</c:v>
                </c:pt>
                <c:pt idx="17">
                  <c:v>3.4121000000000001</c:v>
                </c:pt>
                <c:pt idx="18">
                  <c:v>3.4933999999999998</c:v>
                </c:pt>
                <c:pt idx="19">
                  <c:v>3.6451000000000002</c:v>
                </c:pt>
                <c:pt idx="20">
                  <c:v>3.782</c:v>
                </c:pt>
                <c:pt idx="21">
                  <c:v>3.9081000000000001</c:v>
                </c:pt>
                <c:pt idx="22">
                  <c:v>4.0236999999999998</c:v>
                </c:pt>
                <c:pt idx="23">
                  <c:v>4.1316000000000006</c:v>
                </c:pt>
                <c:pt idx="24">
                  <c:v>4.2310999999999996</c:v>
                </c:pt>
                <c:pt idx="25">
                  <c:v>4.4128000000000007</c:v>
                </c:pt>
                <c:pt idx="26">
                  <c:v>4.5731000000000002</c:v>
                </c:pt>
                <c:pt idx="27">
                  <c:v>4.7171000000000003</c:v>
                </c:pt>
                <c:pt idx="28">
                  <c:v>4.8471000000000002</c:v>
                </c:pt>
                <c:pt idx="29">
                  <c:v>4.9652000000000003</c:v>
                </c:pt>
                <c:pt idx="30">
                  <c:v>5.0735999999999999</c:v>
                </c:pt>
                <c:pt idx="31">
                  <c:v>5.1731999999999996</c:v>
                </c:pt>
                <c:pt idx="32">
                  <c:v>5.2663000000000002</c:v>
                </c:pt>
                <c:pt idx="33">
                  <c:v>5.3517000000000001</c:v>
                </c:pt>
                <c:pt idx="34">
                  <c:v>5.4317000000000002</c:v>
                </c:pt>
                <c:pt idx="35">
                  <c:v>5.5062000000000006</c:v>
                </c:pt>
                <c:pt idx="36">
                  <c:v>5.6429999999999998</c:v>
                </c:pt>
                <c:pt idx="37">
                  <c:v>5.7920999999999996</c:v>
                </c:pt>
                <c:pt idx="38">
                  <c:v>5.9223999999999997</c:v>
                </c:pt>
                <c:pt idx="39">
                  <c:v>6.0371000000000006</c:v>
                </c:pt>
                <c:pt idx="40">
                  <c:v>6.1383000000000001</c:v>
                </c:pt>
                <c:pt idx="41">
                  <c:v>6.2302999999999997</c:v>
                </c:pt>
                <c:pt idx="42">
                  <c:v>6.3121999999999998</c:v>
                </c:pt>
                <c:pt idx="43">
                  <c:v>6.3860999999999999</c:v>
                </c:pt>
                <c:pt idx="44">
                  <c:v>6.4542000000000002</c:v>
                </c:pt>
                <c:pt idx="45">
                  <c:v>6.5719000000000003</c:v>
                </c:pt>
                <c:pt idx="46">
                  <c:v>6.6709999999999994</c:v>
                </c:pt>
                <c:pt idx="47">
                  <c:v>6.7557999999999998</c:v>
                </c:pt>
                <c:pt idx="48">
                  <c:v>6.8280000000000003</c:v>
                </c:pt>
                <c:pt idx="49">
                  <c:v>6.891</c:v>
                </c:pt>
                <c:pt idx="50">
                  <c:v>6.9450000000000003</c:v>
                </c:pt>
                <c:pt idx="51">
                  <c:v>7.0330000000000004</c:v>
                </c:pt>
                <c:pt idx="52">
                  <c:v>7.1010000000000009</c:v>
                </c:pt>
                <c:pt idx="53">
                  <c:v>7.1539999999999999</c:v>
                </c:pt>
                <c:pt idx="54">
                  <c:v>7.1950000000000003</c:v>
                </c:pt>
                <c:pt idx="55">
                  <c:v>7.2280000000000006</c:v>
                </c:pt>
                <c:pt idx="56">
                  <c:v>7.2530000000000001</c:v>
                </c:pt>
                <c:pt idx="57">
                  <c:v>7.2720000000000002</c:v>
                </c:pt>
                <c:pt idx="58">
                  <c:v>7.2869999999999999</c:v>
                </c:pt>
                <c:pt idx="59">
                  <c:v>7.298</c:v>
                </c:pt>
                <c:pt idx="60">
                  <c:v>7.2690000000000001</c:v>
                </c:pt>
                <c:pt idx="61">
                  <c:v>7.1129999999999995</c:v>
                </c:pt>
                <c:pt idx="62">
                  <c:v>6.8919999999999995</c:v>
                </c:pt>
                <c:pt idx="63">
                  <c:v>6.7309999999999999</c:v>
                </c:pt>
                <c:pt idx="64">
                  <c:v>6.6470000000000002</c:v>
                </c:pt>
                <c:pt idx="65">
                  <c:v>6.6049999999999995</c:v>
                </c:pt>
                <c:pt idx="66">
                  <c:v>6.5849999999999991</c:v>
                </c:pt>
                <c:pt idx="67">
                  <c:v>6.5749999999999993</c:v>
                </c:pt>
                <c:pt idx="68">
                  <c:v>6.57</c:v>
                </c:pt>
                <c:pt idx="69">
                  <c:v>6.5659999999999998</c:v>
                </c:pt>
                <c:pt idx="70">
                  <c:v>6.5609999999999999</c:v>
                </c:pt>
                <c:pt idx="71">
                  <c:v>6.5449999999999999</c:v>
                </c:pt>
                <c:pt idx="72">
                  <c:v>6.52</c:v>
                </c:pt>
                <c:pt idx="73">
                  <c:v>6.488999999999999</c:v>
                </c:pt>
                <c:pt idx="74">
                  <c:v>6.4559999999999995</c:v>
                </c:pt>
                <c:pt idx="75">
                  <c:v>6.4210000000000003</c:v>
                </c:pt>
                <c:pt idx="76">
                  <c:v>6.3889999999999993</c:v>
                </c:pt>
                <c:pt idx="77">
                  <c:v>6.3369999999999997</c:v>
                </c:pt>
                <c:pt idx="78">
                  <c:v>6.3070000000000004</c:v>
                </c:pt>
                <c:pt idx="79">
                  <c:v>6.3</c:v>
                </c:pt>
                <c:pt idx="80">
                  <c:v>6.3149999999999995</c:v>
                </c:pt>
                <c:pt idx="81">
                  <c:v>6.351</c:v>
                </c:pt>
                <c:pt idx="82">
                  <c:v>6.4050000000000002</c:v>
                </c:pt>
                <c:pt idx="83">
                  <c:v>6.4749999999999996</c:v>
                </c:pt>
                <c:pt idx="84">
                  <c:v>6.5589999999999993</c:v>
                </c:pt>
                <c:pt idx="85">
                  <c:v>6.6549999999999994</c:v>
                </c:pt>
                <c:pt idx="86">
                  <c:v>6.76</c:v>
                </c:pt>
                <c:pt idx="87">
                  <c:v>6.8729999999999993</c:v>
                </c:pt>
                <c:pt idx="88">
                  <c:v>7.12</c:v>
                </c:pt>
                <c:pt idx="89">
                  <c:v>7.4510000000000005</c:v>
                </c:pt>
                <c:pt idx="90">
                  <c:v>7.7969999999999997</c:v>
                </c:pt>
                <c:pt idx="91">
                  <c:v>8.1479999999999997</c:v>
                </c:pt>
                <c:pt idx="92">
                  <c:v>8.4969999999999999</c:v>
                </c:pt>
                <c:pt idx="93">
                  <c:v>8.843</c:v>
                </c:pt>
                <c:pt idx="94">
                  <c:v>9.1820000000000004</c:v>
                </c:pt>
                <c:pt idx="95">
                  <c:v>9.5120000000000005</c:v>
                </c:pt>
                <c:pt idx="96">
                  <c:v>9.8320000000000007</c:v>
                </c:pt>
                <c:pt idx="97">
                  <c:v>10.444999999999999</c:v>
                </c:pt>
                <c:pt idx="98">
                  <c:v>11.023</c:v>
                </c:pt>
                <c:pt idx="99">
                  <c:v>11.569999999999999</c:v>
                </c:pt>
                <c:pt idx="100">
                  <c:v>12.09</c:v>
                </c:pt>
                <c:pt idx="101">
                  <c:v>12.579000000000001</c:v>
                </c:pt>
                <c:pt idx="102">
                  <c:v>13.055</c:v>
                </c:pt>
                <c:pt idx="103">
                  <c:v>13.9635</c:v>
                </c:pt>
                <c:pt idx="104">
                  <c:v>14.8187</c:v>
                </c:pt>
                <c:pt idx="105">
                  <c:v>15.6363</c:v>
                </c:pt>
                <c:pt idx="106">
                  <c:v>16.423400000000001</c:v>
                </c:pt>
                <c:pt idx="107">
                  <c:v>17.177799999999998</c:v>
                </c:pt>
                <c:pt idx="108">
                  <c:v>17.908100000000001</c:v>
                </c:pt>
                <c:pt idx="109">
                  <c:v>18.613199999999999</c:v>
                </c:pt>
                <c:pt idx="110">
                  <c:v>19.2822</c:v>
                </c:pt>
                <c:pt idx="111">
                  <c:v>19.9345</c:v>
                </c:pt>
                <c:pt idx="112">
                  <c:v>20.5595</c:v>
                </c:pt>
                <c:pt idx="113">
                  <c:v>21.166900000000002</c:v>
                </c:pt>
                <c:pt idx="114">
                  <c:v>22.307600000000001</c:v>
                </c:pt>
                <c:pt idx="115">
                  <c:v>23.597000000000001</c:v>
                </c:pt>
                <c:pt idx="116">
                  <c:v>24.773399999999999</c:v>
                </c:pt>
                <c:pt idx="117">
                  <c:v>25.835099999999997</c:v>
                </c:pt>
                <c:pt idx="118">
                  <c:v>26.800900000000002</c:v>
                </c:pt>
                <c:pt idx="119">
                  <c:v>27.69</c:v>
                </c:pt>
                <c:pt idx="120">
                  <c:v>28.491800000000001</c:v>
                </c:pt>
                <c:pt idx="121">
                  <c:v>29.2256</c:v>
                </c:pt>
                <c:pt idx="122">
                  <c:v>29.901299999999999</c:v>
                </c:pt>
                <c:pt idx="123">
                  <c:v>31.1068</c:v>
                </c:pt>
                <c:pt idx="124">
                  <c:v>32.146700000000003</c:v>
                </c:pt>
                <c:pt idx="125">
                  <c:v>33.059800000000003</c:v>
                </c:pt>
                <c:pt idx="126">
                  <c:v>33.855499999999999</c:v>
                </c:pt>
                <c:pt idx="127">
                  <c:v>34.563100000000006</c:v>
                </c:pt>
                <c:pt idx="128">
                  <c:v>35.192300000000003</c:v>
                </c:pt>
                <c:pt idx="129">
                  <c:v>36.284400000000005</c:v>
                </c:pt>
                <c:pt idx="130">
                  <c:v>37.17</c:v>
                </c:pt>
                <c:pt idx="131">
                  <c:v>37.918300000000002</c:v>
                </c:pt>
                <c:pt idx="132">
                  <c:v>38.548499999999997</c:v>
                </c:pt>
                <c:pt idx="133">
                  <c:v>39.080199999999998</c:v>
                </c:pt>
                <c:pt idx="134">
                  <c:v>39.543099999999995</c:v>
                </c:pt>
                <c:pt idx="135">
                  <c:v>39.926850000000002</c:v>
                </c:pt>
                <c:pt idx="136">
                  <c:v>40.261380000000003</c:v>
                </c:pt>
                <c:pt idx="137">
                  <c:v>40.54654</c:v>
                </c:pt>
                <c:pt idx="138">
                  <c:v>40.802219999999998</c:v>
                </c:pt>
                <c:pt idx="139">
                  <c:v>40.998339999999999</c:v>
                </c:pt>
                <c:pt idx="140">
                  <c:v>40.881640000000004</c:v>
                </c:pt>
                <c:pt idx="141">
                  <c:v>40.834810000000004</c:v>
                </c:pt>
                <c:pt idx="142">
                  <c:v>40.719239999999999</c:v>
                </c:pt>
                <c:pt idx="143">
                  <c:v>40.514600000000002</c:v>
                </c:pt>
                <c:pt idx="144">
                  <c:v>40.25067</c:v>
                </c:pt>
                <c:pt idx="145">
                  <c:v>39.9373</c:v>
                </c:pt>
                <c:pt idx="146">
                  <c:v>39.584379999999996</c:v>
                </c:pt>
                <c:pt idx="147">
                  <c:v>39.201819999999998</c:v>
                </c:pt>
                <c:pt idx="148">
                  <c:v>38.799549999999996</c:v>
                </c:pt>
                <c:pt idx="149">
                  <c:v>37.955719999999999</c:v>
                </c:pt>
                <c:pt idx="150">
                  <c:v>37.072600000000001</c:v>
                </c:pt>
                <c:pt idx="151">
                  <c:v>36.180009999999996</c:v>
                </c:pt>
                <c:pt idx="152">
                  <c:v>35.287819999999996</c:v>
                </c:pt>
                <c:pt idx="153">
                  <c:v>34.405940000000001</c:v>
                </c:pt>
                <c:pt idx="154">
                  <c:v>33.544320000000006</c:v>
                </c:pt>
                <c:pt idx="155">
                  <c:v>31.90164</c:v>
                </c:pt>
                <c:pt idx="156">
                  <c:v>30.35951</c:v>
                </c:pt>
                <c:pt idx="157">
                  <c:v>28.91779</c:v>
                </c:pt>
                <c:pt idx="158">
                  <c:v>27.586359999999999</c:v>
                </c:pt>
                <c:pt idx="159">
                  <c:v>26.355149999999998</c:v>
                </c:pt>
                <c:pt idx="160">
                  <c:v>25.214119999999998</c:v>
                </c:pt>
                <c:pt idx="161">
                  <c:v>24.163219999999999</c:v>
                </c:pt>
                <c:pt idx="162">
                  <c:v>23.182440000000003</c:v>
                </c:pt>
                <c:pt idx="163">
                  <c:v>22.281749999999999</c:v>
                </c:pt>
                <c:pt idx="164">
                  <c:v>21.451130000000003</c:v>
                </c:pt>
                <c:pt idx="165">
                  <c:v>20.690580000000001</c:v>
                </c:pt>
                <c:pt idx="166">
                  <c:v>19.339635999999999</c:v>
                </c:pt>
                <c:pt idx="167">
                  <c:v>17.968677</c:v>
                </c:pt>
                <c:pt idx="168">
                  <c:v>16.887899999999998</c:v>
                </c:pt>
                <c:pt idx="169">
                  <c:v>15.887256000000001</c:v>
                </c:pt>
                <c:pt idx="170">
                  <c:v>15.006713</c:v>
                </c:pt>
                <c:pt idx="171">
                  <c:v>14.226249000000001</c:v>
                </c:pt>
                <c:pt idx="172">
                  <c:v>13.525848</c:v>
                </c:pt>
                <c:pt idx="173">
                  <c:v>12.905497</c:v>
                </c:pt>
                <c:pt idx="174">
                  <c:v>12.355188</c:v>
                </c:pt>
                <c:pt idx="175">
                  <c:v>11.394668000000001</c:v>
                </c:pt>
                <c:pt idx="176">
                  <c:v>10.594246</c:v>
                </c:pt>
                <c:pt idx="177">
                  <c:v>9.9148969999999998</c:v>
                </c:pt>
                <c:pt idx="178">
                  <c:v>9.3346029999999995</c:v>
                </c:pt>
                <c:pt idx="179">
                  <c:v>8.831351999999999</c:v>
                </c:pt>
                <c:pt idx="180">
                  <c:v>8.3901350000000008</c:v>
                </c:pt>
                <c:pt idx="181">
                  <c:v>7.6547790000000004</c:v>
                </c:pt>
                <c:pt idx="182">
                  <c:v>7.0604979999999999</c:v>
                </c:pt>
                <c:pt idx="183">
                  <c:v>6.5652710000000001</c:v>
                </c:pt>
                <c:pt idx="184">
                  <c:v>6.1520830000000002</c:v>
                </c:pt>
                <c:pt idx="185">
                  <c:v>5.8029250000000001</c:v>
                </c:pt>
                <c:pt idx="186">
                  <c:v>5.5027900000000001</c:v>
                </c:pt>
                <c:pt idx="187">
                  <c:v>5.2426729999999999</c:v>
                </c:pt>
                <c:pt idx="188">
                  <c:v>5.0155710000000004</c:v>
                </c:pt>
                <c:pt idx="189">
                  <c:v>4.8144819999999999</c:v>
                </c:pt>
                <c:pt idx="190">
                  <c:v>4.6364019999999995</c:v>
                </c:pt>
                <c:pt idx="191">
                  <c:v>4.4763310000000001</c:v>
                </c:pt>
                <c:pt idx="192">
                  <c:v>4.2032090000000002</c:v>
                </c:pt>
                <c:pt idx="193">
                  <c:v>3.9270860000000001</c:v>
                </c:pt>
                <c:pt idx="194">
                  <c:v>3.7039863999999998</c:v>
                </c:pt>
                <c:pt idx="195">
                  <c:v>3.5219041</c:v>
                </c:pt>
                <c:pt idx="196">
                  <c:v>3.3688349</c:v>
                </c:pt>
                <c:pt idx="197">
                  <c:v>3.239776</c:v>
                </c:pt>
                <c:pt idx="198">
                  <c:v>3.1297250000000001</c:v>
                </c:pt>
                <c:pt idx="199">
                  <c:v>3.0346805999999997</c:v>
                </c:pt>
                <c:pt idx="200">
                  <c:v>2.9516415</c:v>
                </c:pt>
                <c:pt idx="201">
                  <c:v>2.8145758000000001</c:v>
                </c:pt>
                <c:pt idx="202">
                  <c:v>2.7065226999999998</c:v>
                </c:pt>
                <c:pt idx="203">
                  <c:v>2.6194789000000003</c:v>
                </c:pt>
                <c:pt idx="204">
                  <c:v>2.5484420999999999</c:v>
                </c:pt>
                <c:pt idx="205">
                  <c:v>2.4904107000000004</c:v>
                </c:pt>
                <c:pt idx="206">
                  <c:v>2.4413836</c:v>
                </c:pt>
                <c:pt idx="207">
                  <c:v>2.3663392000000001</c:v>
                </c:pt>
                <c:pt idx="208">
                  <c:v>2.3443242999999998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0F-48A2-AECB-19095487E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235560"/>
        <c:axId val="480232424"/>
      </c:scatterChart>
      <c:valAx>
        <c:axId val="4802355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232424"/>
        <c:crosses val="autoZero"/>
        <c:crossBetween val="midCat"/>
        <c:majorUnit val="10"/>
      </c:valAx>
      <c:valAx>
        <c:axId val="48023242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1048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02355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srim84Kr_Air!$P$5</c:f>
          <c:strCache>
            <c:ptCount val="1"/>
            <c:pt idx="0">
              <c:v>srim84Kr_Air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srim84Kr_Air!$D$20:$D$228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srim84Kr_Air!$J$20:$J$228</c:f>
              <c:numCache>
                <c:formatCode>0.00</c:formatCode>
                <c:ptCount val="209"/>
                <c:pt idx="0">
                  <c:v>5.56</c:v>
                </c:pt>
                <c:pt idx="1">
                  <c:v>5.84</c:v>
                </c:pt>
                <c:pt idx="2">
                  <c:v>6.11</c:v>
                </c:pt>
                <c:pt idx="3">
                  <c:v>6.37</c:v>
                </c:pt>
                <c:pt idx="4">
                  <c:v>6.62</c:v>
                </c:pt>
                <c:pt idx="5">
                  <c:v>6.86</c:v>
                </c:pt>
                <c:pt idx="6">
                  <c:v>7.09</c:v>
                </c:pt>
                <c:pt idx="7">
                  <c:v>7.32</c:v>
                </c:pt>
                <c:pt idx="8">
                  <c:v>7.55</c:v>
                </c:pt>
                <c:pt idx="9">
                  <c:v>7.76</c:v>
                </c:pt>
                <c:pt idx="10">
                  <c:v>8.19</c:v>
                </c:pt>
                <c:pt idx="11">
                  <c:v>8.69</c:v>
                </c:pt>
                <c:pt idx="12">
                  <c:v>9.18</c:v>
                </c:pt>
                <c:pt idx="13">
                  <c:v>9.65</c:v>
                </c:pt>
                <c:pt idx="14">
                  <c:v>10.1</c:v>
                </c:pt>
                <c:pt idx="15">
                  <c:v>10.54</c:v>
                </c:pt>
                <c:pt idx="16">
                  <c:v>10.97</c:v>
                </c:pt>
                <c:pt idx="17">
                  <c:v>11.39</c:v>
                </c:pt>
                <c:pt idx="18">
                  <c:v>11.79</c:v>
                </c:pt>
                <c:pt idx="19">
                  <c:v>12.59</c:v>
                </c:pt>
                <c:pt idx="20">
                  <c:v>13.35</c:v>
                </c:pt>
                <c:pt idx="21">
                  <c:v>14.09</c:v>
                </c:pt>
                <c:pt idx="22">
                  <c:v>14.82</c:v>
                </c:pt>
                <c:pt idx="23">
                  <c:v>15.52</c:v>
                </c:pt>
                <c:pt idx="24">
                  <c:v>16.21</c:v>
                </c:pt>
                <c:pt idx="25">
                  <c:v>17.55</c:v>
                </c:pt>
                <c:pt idx="26">
                  <c:v>18.84</c:v>
                </c:pt>
                <c:pt idx="27">
                  <c:v>20.100000000000001</c:v>
                </c:pt>
                <c:pt idx="28">
                  <c:v>21.32</c:v>
                </c:pt>
                <c:pt idx="29">
                  <c:v>22.52</c:v>
                </c:pt>
                <c:pt idx="30">
                  <c:v>23.7</c:v>
                </c:pt>
                <c:pt idx="31">
                  <c:v>24.85</c:v>
                </c:pt>
                <c:pt idx="32">
                  <c:v>25.99</c:v>
                </c:pt>
                <c:pt idx="33">
                  <c:v>27.11</c:v>
                </c:pt>
                <c:pt idx="34">
                  <c:v>28.22</c:v>
                </c:pt>
                <c:pt idx="35">
                  <c:v>29.31</c:v>
                </c:pt>
                <c:pt idx="36">
                  <c:v>31.47</c:v>
                </c:pt>
                <c:pt idx="37">
                  <c:v>34.1</c:v>
                </c:pt>
                <c:pt idx="38">
                  <c:v>36.69</c:v>
                </c:pt>
                <c:pt idx="39">
                  <c:v>39.229999999999997</c:v>
                </c:pt>
                <c:pt idx="40">
                  <c:v>41.74</c:v>
                </c:pt>
                <c:pt idx="41">
                  <c:v>44.22</c:v>
                </c:pt>
                <c:pt idx="42">
                  <c:v>46.68</c:v>
                </c:pt>
                <c:pt idx="43">
                  <c:v>49.11</c:v>
                </c:pt>
                <c:pt idx="44">
                  <c:v>51.52</c:v>
                </c:pt>
                <c:pt idx="45">
                  <c:v>56.3</c:v>
                </c:pt>
                <c:pt idx="46">
                  <c:v>61.02</c:v>
                </c:pt>
                <c:pt idx="47">
                  <c:v>65.7</c:v>
                </c:pt>
                <c:pt idx="48">
                  <c:v>70.349999999999994</c:v>
                </c:pt>
                <c:pt idx="49">
                  <c:v>74.98</c:v>
                </c:pt>
                <c:pt idx="50">
                  <c:v>79.58</c:v>
                </c:pt>
                <c:pt idx="51">
                  <c:v>88.74</c:v>
                </c:pt>
                <c:pt idx="52">
                  <c:v>97.85</c:v>
                </c:pt>
                <c:pt idx="53">
                  <c:v>106.95</c:v>
                </c:pt>
                <c:pt idx="54">
                  <c:v>116.03</c:v>
                </c:pt>
                <c:pt idx="55">
                  <c:v>125.11</c:v>
                </c:pt>
                <c:pt idx="56">
                  <c:v>134.19999999999999</c:v>
                </c:pt>
                <c:pt idx="57">
                  <c:v>143.30000000000001</c:v>
                </c:pt>
                <c:pt idx="58">
                  <c:v>152.41999999999999</c:v>
                </c:pt>
                <c:pt idx="59">
                  <c:v>161.56</c:v>
                </c:pt>
                <c:pt idx="60">
                  <c:v>170.74</c:v>
                </c:pt>
                <c:pt idx="61">
                  <c:v>180.09</c:v>
                </c:pt>
                <c:pt idx="62">
                  <c:v>199.45</c:v>
                </c:pt>
                <c:pt idx="63">
                  <c:v>224.58</c:v>
                </c:pt>
                <c:pt idx="64">
                  <c:v>250.39</c:v>
                </c:pt>
                <c:pt idx="65">
                  <c:v>276.63</c:v>
                </c:pt>
                <c:pt idx="66">
                  <c:v>303.14999999999998</c:v>
                </c:pt>
                <c:pt idx="67">
                  <c:v>329.87</c:v>
                </c:pt>
                <c:pt idx="68">
                  <c:v>356.74</c:v>
                </c:pt>
                <c:pt idx="69">
                  <c:v>383.73</c:v>
                </c:pt>
                <c:pt idx="70">
                  <c:v>410.83</c:v>
                </c:pt>
                <c:pt idx="71">
                  <c:v>465.33</c:v>
                </c:pt>
                <c:pt idx="72">
                  <c:v>520.23</c:v>
                </c:pt>
                <c:pt idx="73">
                  <c:v>575.5</c:v>
                </c:pt>
                <c:pt idx="74">
                  <c:v>631.15</c:v>
                </c:pt>
                <c:pt idx="75">
                  <c:v>687.17</c:v>
                </c:pt>
                <c:pt idx="76">
                  <c:v>743.55</c:v>
                </c:pt>
                <c:pt idx="77">
                  <c:v>857.28</c:v>
                </c:pt>
                <c:pt idx="78">
                  <c:v>972.03</c:v>
                </c:pt>
                <c:pt idx="79" formatCode="0.00E+00">
                  <c:v>1090</c:v>
                </c:pt>
                <c:pt idx="80" formatCode="0.00E+00">
                  <c:v>1200</c:v>
                </c:pt>
                <c:pt idx="81" formatCode="0.00E+00">
                  <c:v>1320</c:v>
                </c:pt>
                <c:pt idx="82" formatCode="0.00E+00">
                  <c:v>1440</c:v>
                </c:pt>
                <c:pt idx="83" formatCode="0.00E+00">
                  <c:v>1550</c:v>
                </c:pt>
                <c:pt idx="84" formatCode="0.00E+00">
                  <c:v>1670</c:v>
                </c:pt>
                <c:pt idx="85" formatCode="0.00E+00">
                  <c:v>1780</c:v>
                </c:pt>
                <c:pt idx="86" formatCode="0.00E+00">
                  <c:v>1890</c:v>
                </c:pt>
                <c:pt idx="87" formatCode="0.00E+00">
                  <c:v>2009.9999999999998</c:v>
                </c:pt>
                <c:pt idx="88" formatCode="0.00E+00">
                  <c:v>2230</c:v>
                </c:pt>
                <c:pt idx="89" formatCode="0.00E+00">
                  <c:v>2500</c:v>
                </c:pt>
                <c:pt idx="90" formatCode="0.00E+00">
                  <c:v>2760</c:v>
                </c:pt>
                <c:pt idx="91" formatCode="0.00E+00">
                  <c:v>3020</c:v>
                </c:pt>
                <c:pt idx="92" formatCode="0.00E+00">
                  <c:v>3270</c:v>
                </c:pt>
                <c:pt idx="93" formatCode="0.00E+00">
                  <c:v>3520</c:v>
                </c:pt>
                <c:pt idx="94" formatCode="0.00E+00">
                  <c:v>3760</c:v>
                </c:pt>
                <c:pt idx="95" formatCode="0.00E+00">
                  <c:v>3990</c:v>
                </c:pt>
                <c:pt idx="96" formatCode="0.00E+00">
                  <c:v>4210</c:v>
                </c:pt>
                <c:pt idx="97" formatCode="0.00E+00">
                  <c:v>4650</c:v>
                </c:pt>
                <c:pt idx="98" formatCode="0.00E+00">
                  <c:v>5060</c:v>
                </c:pt>
                <c:pt idx="99" formatCode="0.00E+00">
                  <c:v>5450</c:v>
                </c:pt>
                <c:pt idx="100" formatCode="0.00E+00">
                  <c:v>5820</c:v>
                </c:pt>
                <c:pt idx="101" formatCode="0.00E+00">
                  <c:v>6180</c:v>
                </c:pt>
                <c:pt idx="102" formatCode="0.00E+00">
                  <c:v>6510</c:v>
                </c:pt>
                <c:pt idx="103" formatCode="0.00E+00">
                  <c:v>7140</c:v>
                </c:pt>
                <c:pt idx="104" formatCode="0.00E+00">
                  <c:v>7710</c:v>
                </c:pt>
                <c:pt idx="105" formatCode="0.00E+00">
                  <c:v>8230</c:v>
                </c:pt>
                <c:pt idx="106" formatCode="0.00E+00">
                  <c:v>8710</c:v>
                </c:pt>
                <c:pt idx="107" formatCode="0.00E+00">
                  <c:v>9150</c:v>
                </c:pt>
                <c:pt idx="108" formatCode="0.00E+00">
                  <c:v>9570</c:v>
                </c:pt>
                <c:pt idx="109" formatCode="0.00E+00">
                  <c:v>9950</c:v>
                </c:pt>
                <c:pt idx="110" formatCode="0.00E+00">
                  <c:v>10320</c:v>
                </c:pt>
                <c:pt idx="111" formatCode="0.00E+00">
                  <c:v>10660</c:v>
                </c:pt>
                <c:pt idx="112" formatCode="0.00E+00">
                  <c:v>10980</c:v>
                </c:pt>
                <c:pt idx="113" formatCode="0.00E+00">
                  <c:v>11290</c:v>
                </c:pt>
                <c:pt idx="114" formatCode="0.00E+00">
                  <c:v>11880</c:v>
                </c:pt>
                <c:pt idx="115" formatCode="0.00E+00">
                  <c:v>12550</c:v>
                </c:pt>
                <c:pt idx="116" formatCode="0.00E+00">
                  <c:v>13170</c:v>
                </c:pt>
                <c:pt idx="117" formatCode="0.00E+00">
                  <c:v>13760</c:v>
                </c:pt>
                <c:pt idx="118" formatCode="0.00E+00">
                  <c:v>14320</c:v>
                </c:pt>
                <c:pt idx="119" formatCode="0.00E+00">
                  <c:v>14860</c:v>
                </c:pt>
                <c:pt idx="120" formatCode="0.00E+00">
                  <c:v>15380</c:v>
                </c:pt>
                <c:pt idx="121" formatCode="0.00E+00">
                  <c:v>15880</c:v>
                </c:pt>
                <c:pt idx="122" formatCode="0.00E+00">
                  <c:v>16379.999999999998</c:v>
                </c:pt>
                <c:pt idx="123" formatCode="0.00E+00">
                  <c:v>17340</c:v>
                </c:pt>
                <c:pt idx="124" formatCode="0.00E+00">
                  <c:v>18270</c:v>
                </c:pt>
                <c:pt idx="125" formatCode="0.00E+00">
                  <c:v>19180</c:v>
                </c:pt>
                <c:pt idx="126" formatCode="0.00E+00">
                  <c:v>20080</c:v>
                </c:pt>
                <c:pt idx="127" formatCode="0.00E+00">
                  <c:v>20960</c:v>
                </c:pt>
                <c:pt idx="128" formatCode="0.00E+00">
                  <c:v>21830</c:v>
                </c:pt>
                <c:pt idx="129" formatCode="0.00E+00">
                  <c:v>23560</c:v>
                </c:pt>
                <c:pt idx="130" formatCode="0.00E+00">
                  <c:v>25280</c:v>
                </c:pt>
                <c:pt idx="131" formatCode="0.00E+00">
                  <c:v>26990</c:v>
                </c:pt>
                <c:pt idx="132" formatCode="0.00E+00">
                  <c:v>28700</c:v>
                </c:pt>
                <c:pt idx="133" formatCode="0.00E+00">
                  <c:v>30420</c:v>
                </c:pt>
                <c:pt idx="134" formatCode="0.00E+00">
                  <c:v>32140</c:v>
                </c:pt>
                <c:pt idx="135" formatCode="0.00E+00">
                  <c:v>33860</c:v>
                </c:pt>
                <c:pt idx="136" formatCode="0.00E+00">
                  <c:v>35600</c:v>
                </c:pt>
                <c:pt idx="137" formatCode="0.00E+00">
                  <c:v>37350</c:v>
                </c:pt>
                <c:pt idx="138" formatCode="0.00E+00">
                  <c:v>39100</c:v>
                </c:pt>
                <c:pt idx="139" formatCode="0.00E+00">
                  <c:v>40860</c:v>
                </c:pt>
                <c:pt idx="140" formatCode="0.00E+00">
                  <c:v>44390</c:v>
                </c:pt>
                <c:pt idx="141" formatCode="0.00E+00">
                  <c:v>48840</c:v>
                </c:pt>
                <c:pt idx="142" formatCode="0.00E+00">
                  <c:v>53340</c:v>
                </c:pt>
                <c:pt idx="143" formatCode="0.00E+00">
                  <c:v>57870</c:v>
                </c:pt>
                <c:pt idx="144" formatCode="0.00E+00">
                  <c:v>62440</c:v>
                </c:pt>
                <c:pt idx="145" formatCode="0.00E+00">
                  <c:v>67050</c:v>
                </c:pt>
                <c:pt idx="146" formatCode="0.00E+00">
                  <c:v>71690</c:v>
                </c:pt>
                <c:pt idx="147" formatCode="0.00E+00">
                  <c:v>76370</c:v>
                </c:pt>
                <c:pt idx="148" formatCode="0.00E+00">
                  <c:v>81100</c:v>
                </c:pt>
                <c:pt idx="149" formatCode="0.00E+00">
                  <c:v>90680</c:v>
                </c:pt>
                <c:pt idx="150" formatCode="0.00E+00">
                  <c:v>100450</c:v>
                </c:pt>
                <c:pt idx="151" formatCode="0.00E+00">
                  <c:v>110420</c:v>
                </c:pt>
                <c:pt idx="152" formatCode="0.00E+00">
                  <c:v>120600</c:v>
                </c:pt>
                <c:pt idx="153" formatCode="0.00E+00">
                  <c:v>131020.00000000001</c:v>
                </c:pt>
                <c:pt idx="154" formatCode="0.00E+00">
                  <c:v>141680</c:v>
                </c:pt>
                <c:pt idx="155" formatCode="0.00E+00">
                  <c:v>163810</c:v>
                </c:pt>
                <c:pt idx="156" formatCode="0.00E+00">
                  <c:v>187090</c:v>
                </c:pt>
                <c:pt idx="157" formatCode="0.00E+00">
                  <c:v>211600</c:v>
                </c:pt>
                <c:pt idx="158" formatCode="0.00E+00">
                  <c:v>237420</c:v>
                </c:pt>
                <c:pt idx="159" formatCode="0.00E+00">
                  <c:v>264610</c:v>
                </c:pt>
                <c:pt idx="160" formatCode="0.00E+00">
                  <c:v>293200</c:v>
                </c:pt>
                <c:pt idx="161" formatCode="0.00E+00">
                  <c:v>323240</c:v>
                </c:pt>
                <c:pt idx="162" formatCode="0.00E+00">
                  <c:v>354730</c:v>
                </c:pt>
                <c:pt idx="163" formatCode="0.00E+00">
                  <c:v>387680</c:v>
                </c:pt>
                <c:pt idx="164" formatCode="0.00E+00">
                  <c:v>422060</c:v>
                </c:pt>
                <c:pt idx="165" formatCode="0.00E+00">
                  <c:v>457840</c:v>
                </c:pt>
                <c:pt idx="166" formatCode="0.00E+00">
                  <c:v>533370</c:v>
                </c:pt>
                <c:pt idx="167" formatCode="0.00E+00">
                  <c:v>634490</c:v>
                </c:pt>
                <c:pt idx="168" formatCode="0.00E+00">
                  <c:v>741720</c:v>
                </c:pt>
                <c:pt idx="169" formatCode="0.00E+00">
                  <c:v>855040</c:v>
                </c:pt>
                <c:pt idx="170" formatCode="0.00E+00">
                  <c:v>975410</c:v>
                </c:pt>
                <c:pt idx="171" formatCode="0.00E+00">
                  <c:v>1100000</c:v>
                </c:pt>
                <c:pt idx="172" formatCode="0.00E+00">
                  <c:v>1240000</c:v>
                </c:pt>
                <c:pt idx="173" formatCode="0.00E+00">
                  <c:v>1380000</c:v>
                </c:pt>
                <c:pt idx="174" formatCode="0.00E+00">
                  <c:v>1530000</c:v>
                </c:pt>
                <c:pt idx="175" formatCode="0.00E+00">
                  <c:v>1840000</c:v>
                </c:pt>
                <c:pt idx="176" formatCode="0.00E+00">
                  <c:v>2180000</c:v>
                </c:pt>
                <c:pt idx="177" formatCode="0.00E+00">
                  <c:v>2550000</c:v>
                </c:pt>
                <c:pt idx="178" formatCode="0.00E+00">
                  <c:v>2940000</c:v>
                </c:pt>
                <c:pt idx="179" formatCode="0.00E+00">
                  <c:v>3350000</c:v>
                </c:pt>
                <c:pt idx="180" formatCode="0.00E+00">
                  <c:v>3790000</c:v>
                </c:pt>
                <c:pt idx="181" formatCode="0.00E+00">
                  <c:v>4730000</c:v>
                </c:pt>
                <c:pt idx="182" formatCode="0.00E+00">
                  <c:v>5760000</c:v>
                </c:pt>
                <c:pt idx="183" formatCode="0.00E+00">
                  <c:v>6870000</c:v>
                </c:pt>
                <c:pt idx="184" formatCode="0.00E+00">
                  <c:v>8060000.0000000009</c:v>
                </c:pt>
                <c:pt idx="185" formatCode="0.00E+00">
                  <c:v>9330000</c:v>
                </c:pt>
                <c:pt idx="186" formatCode="0.00E+00">
                  <c:v>10670000</c:v>
                </c:pt>
                <c:pt idx="187" formatCode="0.00E+00">
                  <c:v>12090000</c:v>
                </c:pt>
                <c:pt idx="188" formatCode="0.00E+00">
                  <c:v>13570000</c:v>
                </c:pt>
                <c:pt idx="189" formatCode="0.00E+00">
                  <c:v>15110000</c:v>
                </c:pt>
                <c:pt idx="190" formatCode="0.00E+00">
                  <c:v>16719999.999999998</c:v>
                </c:pt>
                <c:pt idx="191" formatCode="0.00E+00">
                  <c:v>18390000</c:v>
                </c:pt>
                <c:pt idx="192" formatCode="0.00E+00">
                  <c:v>21900000</c:v>
                </c:pt>
                <c:pt idx="193" formatCode="0.00E+00">
                  <c:v>26590000</c:v>
                </c:pt>
                <c:pt idx="194" formatCode="0.00E+00">
                  <c:v>31580000</c:v>
                </c:pt>
                <c:pt idx="195" formatCode="0.00E+00">
                  <c:v>36860000</c:v>
                </c:pt>
                <c:pt idx="196" formatCode="0.00E+00">
                  <c:v>42400000</c:v>
                </c:pt>
                <c:pt idx="197" formatCode="0.00E+00">
                  <c:v>48170000</c:v>
                </c:pt>
                <c:pt idx="198" formatCode="0.00E+00">
                  <c:v>54170000</c:v>
                </c:pt>
                <c:pt idx="199" formatCode="0.00E+00">
                  <c:v>60360000</c:v>
                </c:pt>
                <c:pt idx="200" formatCode="0.00E+00">
                  <c:v>66739999.999999993</c:v>
                </c:pt>
                <c:pt idx="201" formatCode="0.00E+00">
                  <c:v>80000000</c:v>
                </c:pt>
                <c:pt idx="202" formatCode="0.00E+00">
                  <c:v>93840000</c:v>
                </c:pt>
                <c:pt idx="203" formatCode="0.00E+00">
                  <c:v>108200000</c:v>
                </c:pt>
                <c:pt idx="204" formatCode="0.00E+00">
                  <c:v>122990000</c:v>
                </c:pt>
                <c:pt idx="205" formatCode="0.00E+00">
                  <c:v>138170000</c:v>
                </c:pt>
                <c:pt idx="206" formatCode="0.00E+00">
                  <c:v>153670000</c:v>
                </c:pt>
                <c:pt idx="207" formatCode="0.00E+00">
                  <c:v>185480000</c:v>
                </c:pt>
                <c:pt idx="208" formatCode="0.00E+00">
                  <c:v>198460000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srim84Kr_Air!$D$20:$D$228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srim84Kr_Air!$M$20:$M$228</c:f>
              <c:numCache>
                <c:formatCode>0.000</c:formatCode>
                <c:ptCount val="209"/>
                <c:pt idx="0">
                  <c:v>1.72</c:v>
                </c:pt>
                <c:pt idx="1">
                  <c:v>1.8</c:v>
                </c:pt>
                <c:pt idx="2">
                  <c:v>1.87</c:v>
                </c:pt>
                <c:pt idx="3">
                  <c:v>1.94</c:v>
                </c:pt>
                <c:pt idx="4">
                  <c:v>2.0099999999999998</c:v>
                </c:pt>
                <c:pt idx="5">
                  <c:v>2.0699999999999998</c:v>
                </c:pt>
                <c:pt idx="6">
                  <c:v>2.14</c:v>
                </c:pt>
                <c:pt idx="7">
                  <c:v>2.2000000000000002</c:v>
                </c:pt>
                <c:pt idx="8">
                  <c:v>2.25</c:v>
                </c:pt>
                <c:pt idx="9">
                  <c:v>2.31</c:v>
                </c:pt>
                <c:pt idx="10">
                  <c:v>2.42</c:v>
                </c:pt>
                <c:pt idx="11">
                  <c:v>2.5499999999999998</c:v>
                </c:pt>
                <c:pt idx="12">
                  <c:v>2.67</c:v>
                </c:pt>
                <c:pt idx="13">
                  <c:v>2.79</c:v>
                </c:pt>
                <c:pt idx="14">
                  <c:v>2.9</c:v>
                </c:pt>
                <c:pt idx="15">
                  <c:v>3</c:v>
                </c:pt>
                <c:pt idx="16">
                  <c:v>3.11</c:v>
                </c:pt>
                <c:pt idx="17">
                  <c:v>3.21</c:v>
                </c:pt>
                <c:pt idx="18">
                  <c:v>3.3</c:v>
                </c:pt>
                <c:pt idx="19">
                  <c:v>3.49</c:v>
                </c:pt>
                <c:pt idx="20">
                  <c:v>3.66</c:v>
                </c:pt>
                <c:pt idx="21">
                  <c:v>3.83</c:v>
                </c:pt>
                <c:pt idx="22">
                  <c:v>4</c:v>
                </c:pt>
                <c:pt idx="23">
                  <c:v>4.16</c:v>
                </c:pt>
                <c:pt idx="24">
                  <c:v>4.3099999999999996</c:v>
                </c:pt>
                <c:pt idx="25">
                  <c:v>4.5999999999999996</c:v>
                </c:pt>
                <c:pt idx="26">
                  <c:v>4.88</c:v>
                </c:pt>
                <c:pt idx="27">
                  <c:v>5.15</c:v>
                </c:pt>
                <c:pt idx="28">
                  <c:v>5.41</c:v>
                </c:pt>
                <c:pt idx="29">
                  <c:v>5.66</c:v>
                </c:pt>
                <c:pt idx="30">
                  <c:v>5.91</c:v>
                </c:pt>
                <c:pt idx="31">
                  <c:v>6.15</c:v>
                </c:pt>
                <c:pt idx="32">
                  <c:v>6.38</c:v>
                </c:pt>
                <c:pt idx="33">
                  <c:v>6.61</c:v>
                </c:pt>
                <c:pt idx="34">
                  <c:v>6.83</c:v>
                </c:pt>
                <c:pt idx="35">
                  <c:v>7.05</c:v>
                </c:pt>
                <c:pt idx="36">
                  <c:v>7.48</c:v>
                </c:pt>
                <c:pt idx="37">
                  <c:v>8</c:v>
                </c:pt>
                <c:pt idx="38">
                  <c:v>8.51</c:v>
                </c:pt>
                <c:pt idx="39">
                  <c:v>9</c:v>
                </c:pt>
                <c:pt idx="40">
                  <c:v>9.48</c:v>
                </c:pt>
                <c:pt idx="41">
                  <c:v>9.9600000000000009</c:v>
                </c:pt>
                <c:pt idx="42">
                  <c:v>10.42</c:v>
                </c:pt>
                <c:pt idx="43">
                  <c:v>10.87</c:v>
                </c:pt>
                <c:pt idx="44">
                  <c:v>11.32</c:v>
                </c:pt>
                <c:pt idx="45">
                  <c:v>12.21</c:v>
                </c:pt>
                <c:pt idx="46">
                  <c:v>13.07</c:v>
                </c:pt>
                <c:pt idx="47">
                  <c:v>13.92</c:v>
                </c:pt>
                <c:pt idx="48">
                  <c:v>14.76</c:v>
                </c:pt>
                <c:pt idx="49">
                  <c:v>15.58</c:v>
                </c:pt>
                <c:pt idx="50">
                  <c:v>16.38</c:v>
                </c:pt>
                <c:pt idx="51">
                  <c:v>17.989999999999998</c:v>
                </c:pt>
                <c:pt idx="52">
                  <c:v>19.559999999999999</c:v>
                </c:pt>
                <c:pt idx="53">
                  <c:v>21.1</c:v>
                </c:pt>
                <c:pt idx="54">
                  <c:v>22.62</c:v>
                </c:pt>
                <c:pt idx="55">
                  <c:v>24.12</c:v>
                </c:pt>
                <c:pt idx="56">
                  <c:v>25.59</c:v>
                </c:pt>
                <c:pt idx="57">
                  <c:v>27.05</c:v>
                </c:pt>
                <c:pt idx="58">
                  <c:v>28.5</c:v>
                </c:pt>
                <c:pt idx="59">
                  <c:v>29.93</c:v>
                </c:pt>
                <c:pt idx="60">
                  <c:v>31.35</c:v>
                </c:pt>
                <c:pt idx="61">
                  <c:v>32.799999999999997</c:v>
                </c:pt>
                <c:pt idx="62">
                  <c:v>35.82</c:v>
                </c:pt>
                <c:pt idx="63">
                  <c:v>39.74</c:v>
                </c:pt>
                <c:pt idx="64">
                  <c:v>43.69</c:v>
                </c:pt>
                <c:pt idx="65">
                  <c:v>47.64</c:v>
                </c:pt>
                <c:pt idx="66">
                  <c:v>51.55</c:v>
                </c:pt>
                <c:pt idx="67">
                  <c:v>55.42</c:v>
                </c:pt>
                <c:pt idx="68">
                  <c:v>59.23</c:v>
                </c:pt>
                <c:pt idx="69">
                  <c:v>62.98</c:v>
                </c:pt>
                <c:pt idx="70">
                  <c:v>66.680000000000007</c:v>
                </c:pt>
                <c:pt idx="71">
                  <c:v>74.09</c:v>
                </c:pt>
                <c:pt idx="72">
                  <c:v>81.28</c:v>
                </c:pt>
                <c:pt idx="73">
                  <c:v>88.27</c:v>
                </c:pt>
                <c:pt idx="74">
                  <c:v>95.09</c:v>
                </c:pt>
                <c:pt idx="75">
                  <c:v>101.75</c:v>
                </c:pt>
                <c:pt idx="76">
                  <c:v>108.27</c:v>
                </c:pt>
                <c:pt idx="77">
                  <c:v>121.39</c:v>
                </c:pt>
                <c:pt idx="78">
                  <c:v>133.94</c:v>
                </c:pt>
                <c:pt idx="79">
                  <c:v>145.97</c:v>
                </c:pt>
                <c:pt idx="80">
                  <c:v>157.5</c:v>
                </c:pt>
                <c:pt idx="81">
                  <c:v>168.57</c:v>
                </c:pt>
                <c:pt idx="82">
                  <c:v>179.19</c:v>
                </c:pt>
                <c:pt idx="83">
                  <c:v>189.37</c:v>
                </c:pt>
                <c:pt idx="84">
                  <c:v>199.14</c:v>
                </c:pt>
                <c:pt idx="85">
                  <c:v>208.51</c:v>
                </c:pt>
                <c:pt idx="86">
                  <c:v>217.5</c:v>
                </c:pt>
                <c:pt idx="87">
                  <c:v>226.12</c:v>
                </c:pt>
                <c:pt idx="88">
                  <c:v>243.3</c:v>
                </c:pt>
                <c:pt idx="89">
                  <c:v>263.36</c:v>
                </c:pt>
                <c:pt idx="90">
                  <c:v>281.47000000000003</c:v>
                </c:pt>
                <c:pt idx="91">
                  <c:v>297.89999999999998</c:v>
                </c:pt>
                <c:pt idx="92">
                  <c:v>312.88</c:v>
                </c:pt>
                <c:pt idx="93">
                  <c:v>326.58999999999997</c:v>
                </c:pt>
                <c:pt idx="94">
                  <c:v>339.19</c:v>
                </c:pt>
                <c:pt idx="95">
                  <c:v>350.81</c:v>
                </c:pt>
                <c:pt idx="96">
                  <c:v>361.54</c:v>
                </c:pt>
                <c:pt idx="97">
                  <c:v>383.09</c:v>
                </c:pt>
                <c:pt idx="98">
                  <c:v>401.63</c:v>
                </c:pt>
                <c:pt idx="99">
                  <c:v>417.72</c:v>
                </c:pt>
                <c:pt idx="100">
                  <c:v>431.78</c:v>
                </c:pt>
                <c:pt idx="101">
                  <c:v>444.13</c:v>
                </c:pt>
                <c:pt idx="102">
                  <c:v>455.04</c:v>
                </c:pt>
                <c:pt idx="103">
                  <c:v>477.35</c:v>
                </c:pt>
                <c:pt idx="104">
                  <c:v>495.09</c:v>
                </c:pt>
                <c:pt idx="105">
                  <c:v>509.44</c:v>
                </c:pt>
                <c:pt idx="106">
                  <c:v>521.23</c:v>
                </c:pt>
                <c:pt idx="107">
                  <c:v>531.07000000000005</c:v>
                </c:pt>
                <c:pt idx="108">
                  <c:v>539.39</c:v>
                </c:pt>
                <c:pt idx="109">
                  <c:v>546.51</c:v>
                </c:pt>
                <c:pt idx="110">
                  <c:v>552.69000000000005</c:v>
                </c:pt>
                <c:pt idx="111">
                  <c:v>558.09</c:v>
                </c:pt>
                <c:pt idx="112">
                  <c:v>562.88</c:v>
                </c:pt>
                <c:pt idx="113">
                  <c:v>567.15</c:v>
                </c:pt>
                <c:pt idx="114">
                  <c:v>577.41</c:v>
                </c:pt>
                <c:pt idx="115">
                  <c:v>589.47</c:v>
                </c:pt>
                <c:pt idx="116">
                  <c:v>599.5</c:v>
                </c:pt>
                <c:pt idx="117">
                  <c:v>608.12</c:v>
                </c:pt>
                <c:pt idx="118">
                  <c:v>615.71</c:v>
                </c:pt>
                <c:pt idx="119">
                  <c:v>622.53</c:v>
                </c:pt>
                <c:pt idx="120">
                  <c:v>628.74</c:v>
                </c:pt>
                <c:pt idx="121">
                  <c:v>634.49</c:v>
                </c:pt>
                <c:pt idx="122">
                  <c:v>639.84</c:v>
                </c:pt>
                <c:pt idx="123">
                  <c:v>656.72</c:v>
                </c:pt>
                <c:pt idx="124">
                  <c:v>672.03</c:v>
                </c:pt>
                <c:pt idx="125">
                  <c:v>686.19</c:v>
                </c:pt>
                <c:pt idx="126">
                  <c:v>699.48</c:v>
                </c:pt>
                <c:pt idx="127">
                  <c:v>712.09</c:v>
                </c:pt>
                <c:pt idx="128">
                  <c:v>724.16</c:v>
                </c:pt>
                <c:pt idx="129">
                  <c:v>766.82</c:v>
                </c:pt>
                <c:pt idx="130">
                  <c:v>806.41</c:v>
                </c:pt>
                <c:pt idx="131">
                  <c:v>843.76</c:v>
                </c:pt>
                <c:pt idx="132">
                  <c:v>879.4</c:v>
                </c:pt>
                <c:pt idx="133">
                  <c:v>913.71</c:v>
                </c:pt>
                <c:pt idx="134">
                  <c:v>946.93</c:v>
                </c:pt>
                <c:pt idx="135">
                  <c:v>979.25</c:v>
                </c:pt>
                <c:pt idx="136" formatCode="0.00E+00">
                  <c:v>1010</c:v>
                </c:pt>
                <c:pt idx="137" formatCode="0.00E+00">
                  <c:v>1040</c:v>
                </c:pt>
                <c:pt idx="138" formatCode="0.00E+00">
                  <c:v>1070</c:v>
                </c:pt>
                <c:pt idx="139" formatCode="0.00E+00">
                  <c:v>1100</c:v>
                </c:pt>
                <c:pt idx="140" formatCode="0.00E+00">
                  <c:v>1210</c:v>
                </c:pt>
                <c:pt idx="141" formatCode="0.00E+00">
                  <c:v>1370</c:v>
                </c:pt>
                <c:pt idx="142" formatCode="0.00E+00">
                  <c:v>1510</c:v>
                </c:pt>
                <c:pt idx="143" formatCode="0.00E+00">
                  <c:v>1640</c:v>
                </c:pt>
                <c:pt idx="144" formatCode="0.00E+00">
                  <c:v>1770</c:v>
                </c:pt>
                <c:pt idx="145" formatCode="0.00E+00">
                  <c:v>1880</c:v>
                </c:pt>
                <c:pt idx="146" formatCode="0.00E+00">
                  <c:v>2000</c:v>
                </c:pt>
                <c:pt idx="147" formatCode="0.00E+00">
                  <c:v>2100</c:v>
                </c:pt>
                <c:pt idx="148" formatCode="0.00E+00">
                  <c:v>2210</c:v>
                </c:pt>
                <c:pt idx="149" formatCode="0.00E+00">
                  <c:v>2590</c:v>
                </c:pt>
                <c:pt idx="150" formatCode="0.00E+00">
                  <c:v>2940</c:v>
                </c:pt>
                <c:pt idx="151" formatCode="0.00E+00">
                  <c:v>3260</c:v>
                </c:pt>
                <c:pt idx="152" formatCode="0.00E+00">
                  <c:v>3570</c:v>
                </c:pt>
                <c:pt idx="153" formatCode="0.00E+00">
                  <c:v>3860</c:v>
                </c:pt>
                <c:pt idx="154" formatCode="0.00E+00">
                  <c:v>4150</c:v>
                </c:pt>
                <c:pt idx="155" formatCode="0.00E+00">
                  <c:v>5200</c:v>
                </c:pt>
                <c:pt idx="156" formatCode="0.00E+00">
                  <c:v>6160</c:v>
                </c:pt>
                <c:pt idx="157" formatCode="0.00E+00">
                  <c:v>7070</c:v>
                </c:pt>
                <c:pt idx="158" formatCode="0.00E+00">
                  <c:v>7960</c:v>
                </c:pt>
                <c:pt idx="159" formatCode="0.00E+00">
                  <c:v>8840</c:v>
                </c:pt>
                <c:pt idx="160" formatCode="0.00E+00">
                  <c:v>9720</c:v>
                </c:pt>
                <c:pt idx="161" formatCode="0.00E+00">
                  <c:v>10610</c:v>
                </c:pt>
                <c:pt idx="162" formatCode="0.00E+00">
                  <c:v>11510</c:v>
                </c:pt>
                <c:pt idx="163" formatCode="0.00E+00">
                  <c:v>12420</c:v>
                </c:pt>
                <c:pt idx="164" formatCode="0.00E+00">
                  <c:v>13340</c:v>
                </c:pt>
                <c:pt idx="165" formatCode="0.00E+00">
                  <c:v>14270</c:v>
                </c:pt>
                <c:pt idx="166" formatCode="0.00E+00">
                  <c:v>17830</c:v>
                </c:pt>
                <c:pt idx="167" formatCode="0.00E+00">
                  <c:v>22870</c:v>
                </c:pt>
                <c:pt idx="168" formatCode="0.00E+00">
                  <c:v>27440</c:v>
                </c:pt>
                <c:pt idx="169" formatCode="0.00E+00">
                  <c:v>31790</c:v>
                </c:pt>
                <c:pt idx="170" formatCode="0.00E+00">
                  <c:v>36060</c:v>
                </c:pt>
                <c:pt idx="171" formatCode="0.00E+00">
                  <c:v>40320</c:v>
                </c:pt>
                <c:pt idx="172" formatCode="0.00E+00">
                  <c:v>44580</c:v>
                </c:pt>
                <c:pt idx="173" formatCode="0.00E+00">
                  <c:v>48860</c:v>
                </c:pt>
                <c:pt idx="174" formatCode="0.00E+00">
                  <c:v>53160</c:v>
                </c:pt>
                <c:pt idx="175" formatCode="0.00E+00">
                  <c:v>69420</c:v>
                </c:pt>
                <c:pt idx="176" formatCode="0.00E+00">
                  <c:v>84570</c:v>
                </c:pt>
                <c:pt idx="177" formatCode="0.00E+00">
                  <c:v>99200</c:v>
                </c:pt>
                <c:pt idx="178" formatCode="0.00E+00">
                  <c:v>113570</c:v>
                </c:pt>
                <c:pt idx="179" formatCode="0.00E+00">
                  <c:v>127820</c:v>
                </c:pt>
                <c:pt idx="180" formatCode="0.00E+00">
                  <c:v>142040</c:v>
                </c:pt>
                <c:pt idx="181" formatCode="0.00E+00">
                  <c:v>194740</c:v>
                </c:pt>
                <c:pt idx="182" formatCode="0.00E+00">
                  <c:v>243050</c:v>
                </c:pt>
                <c:pt idx="183" formatCode="0.00E+00">
                  <c:v>289460</c:v>
                </c:pt>
                <c:pt idx="184" formatCode="0.00E+00">
                  <c:v>334980</c:v>
                </c:pt>
                <c:pt idx="185" formatCode="0.00E+00">
                  <c:v>380020</c:v>
                </c:pt>
                <c:pt idx="186" formatCode="0.00E+00">
                  <c:v>424830</c:v>
                </c:pt>
                <c:pt idx="187" formatCode="0.00E+00">
                  <c:v>469520</c:v>
                </c:pt>
                <c:pt idx="188" formatCode="0.00E+00">
                  <c:v>514159.99999999994</c:v>
                </c:pt>
                <c:pt idx="189" formatCode="0.00E+00">
                  <c:v>558770</c:v>
                </c:pt>
                <c:pt idx="190" formatCode="0.00E+00">
                  <c:v>603370</c:v>
                </c:pt>
                <c:pt idx="191" formatCode="0.00E+00">
                  <c:v>647960</c:v>
                </c:pt>
                <c:pt idx="192" formatCode="0.00E+00">
                  <c:v>816310</c:v>
                </c:pt>
                <c:pt idx="193" formatCode="0.00E+00">
                  <c:v>1050000</c:v>
                </c:pt>
                <c:pt idx="194" formatCode="0.00E+00">
                  <c:v>1270000</c:v>
                </c:pt>
                <c:pt idx="195" formatCode="0.00E+00">
                  <c:v>1470000</c:v>
                </c:pt>
                <c:pt idx="196" formatCode="0.00E+00">
                  <c:v>1670000</c:v>
                </c:pt>
                <c:pt idx="197" formatCode="0.00E+00">
                  <c:v>1860000</c:v>
                </c:pt>
                <c:pt idx="198" formatCode="0.00E+00">
                  <c:v>2040000</c:v>
                </c:pt>
                <c:pt idx="199" formatCode="0.00E+00">
                  <c:v>2220000</c:v>
                </c:pt>
                <c:pt idx="200" formatCode="0.00E+00">
                  <c:v>2400000</c:v>
                </c:pt>
                <c:pt idx="201" formatCode="0.00E+00">
                  <c:v>3040000</c:v>
                </c:pt>
                <c:pt idx="202" formatCode="0.00E+00">
                  <c:v>3620000</c:v>
                </c:pt>
                <c:pt idx="203" formatCode="0.00E+00">
                  <c:v>4150000.0000000005</c:v>
                </c:pt>
                <c:pt idx="204" formatCode="0.00E+00">
                  <c:v>4650000</c:v>
                </c:pt>
                <c:pt idx="205" formatCode="0.00E+00">
                  <c:v>5120000</c:v>
                </c:pt>
                <c:pt idx="206" formatCode="0.00E+00">
                  <c:v>5570000</c:v>
                </c:pt>
                <c:pt idx="207" formatCode="0.00E+00">
                  <c:v>7160000</c:v>
                </c:pt>
                <c:pt idx="208" formatCode="0.00E+00">
                  <c:v>7390000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srim84Kr_Air!$D$20:$D$228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srim84Kr_Air!$P$20:$P$228</c:f>
              <c:numCache>
                <c:formatCode>0.000</c:formatCode>
                <c:ptCount val="209"/>
                <c:pt idx="0">
                  <c:v>1.24</c:v>
                </c:pt>
                <c:pt idx="1">
                  <c:v>1.3</c:v>
                </c:pt>
                <c:pt idx="2">
                  <c:v>1.35</c:v>
                </c:pt>
                <c:pt idx="3">
                  <c:v>1.4</c:v>
                </c:pt>
                <c:pt idx="4">
                  <c:v>1.46</c:v>
                </c:pt>
                <c:pt idx="5">
                  <c:v>1.5</c:v>
                </c:pt>
                <c:pt idx="6">
                  <c:v>1.55</c:v>
                </c:pt>
                <c:pt idx="7">
                  <c:v>1.6</c:v>
                </c:pt>
                <c:pt idx="8">
                  <c:v>1.64</c:v>
                </c:pt>
                <c:pt idx="9">
                  <c:v>1.69</c:v>
                </c:pt>
                <c:pt idx="10">
                  <c:v>1.77</c:v>
                </c:pt>
                <c:pt idx="11">
                  <c:v>1.87</c:v>
                </c:pt>
                <c:pt idx="12">
                  <c:v>1.97</c:v>
                </c:pt>
                <c:pt idx="13">
                  <c:v>2.06</c:v>
                </c:pt>
                <c:pt idx="14">
                  <c:v>2.15</c:v>
                </c:pt>
                <c:pt idx="15">
                  <c:v>2.2400000000000002</c:v>
                </c:pt>
                <c:pt idx="16">
                  <c:v>2.3199999999999998</c:v>
                </c:pt>
                <c:pt idx="17">
                  <c:v>2.41</c:v>
                </c:pt>
                <c:pt idx="18">
                  <c:v>2.48</c:v>
                </c:pt>
                <c:pt idx="19">
                  <c:v>2.64</c:v>
                </c:pt>
                <c:pt idx="20">
                  <c:v>2.79</c:v>
                </c:pt>
                <c:pt idx="21">
                  <c:v>2.93</c:v>
                </c:pt>
                <c:pt idx="22">
                  <c:v>3.06</c:v>
                </c:pt>
                <c:pt idx="23">
                  <c:v>3.2</c:v>
                </c:pt>
                <c:pt idx="24">
                  <c:v>3.33</c:v>
                </c:pt>
                <c:pt idx="25">
                  <c:v>3.58</c:v>
                </c:pt>
                <c:pt idx="26">
                  <c:v>3.82</c:v>
                </c:pt>
                <c:pt idx="27">
                  <c:v>4.05</c:v>
                </c:pt>
                <c:pt idx="28">
                  <c:v>4.2699999999999996</c:v>
                </c:pt>
                <c:pt idx="29">
                  <c:v>4.49</c:v>
                </c:pt>
                <c:pt idx="30">
                  <c:v>4.7</c:v>
                </c:pt>
                <c:pt idx="31">
                  <c:v>4.9000000000000004</c:v>
                </c:pt>
                <c:pt idx="32">
                  <c:v>5.1100000000000003</c:v>
                </c:pt>
                <c:pt idx="33">
                  <c:v>5.3</c:v>
                </c:pt>
                <c:pt idx="34">
                  <c:v>5.5</c:v>
                </c:pt>
                <c:pt idx="35">
                  <c:v>5.69</c:v>
                </c:pt>
                <c:pt idx="36">
                  <c:v>6.06</c:v>
                </c:pt>
                <c:pt idx="37">
                  <c:v>6.52</c:v>
                </c:pt>
                <c:pt idx="38">
                  <c:v>6.96</c:v>
                </c:pt>
                <c:pt idx="39">
                  <c:v>7.39</c:v>
                </c:pt>
                <c:pt idx="40">
                  <c:v>7.81</c:v>
                </c:pt>
                <c:pt idx="41">
                  <c:v>8.2200000000000006</c:v>
                </c:pt>
                <c:pt idx="42">
                  <c:v>8.6199999999999992</c:v>
                </c:pt>
                <c:pt idx="43">
                  <c:v>9.02</c:v>
                </c:pt>
                <c:pt idx="44">
                  <c:v>9.41</c:v>
                </c:pt>
                <c:pt idx="45">
                  <c:v>10.17</c:v>
                </c:pt>
                <c:pt idx="46">
                  <c:v>10.92</c:v>
                </c:pt>
                <c:pt idx="47">
                  <c:v>11.66</c:v>
                </c:pt>
                <c:pt idx="48">
                  <c:v>12.38</c:v>
                </c:pt>
                <c:pt idx="49">
                  <c:v>13.09</c:v>
                </c:pt>
                <c:pt idx="50">
                  <c:v>13.79</c:v>
                </c:pt>
                <c:pt idx="51">
                  <c:v>15.17</c:v>
                </c:pt>
                <c:pt idx="52">
                  <c:v>16.52</c:v>
                </c:pt>
                <c:pt idx="53">
                  <c:v>17.84</c:v>
                </c:pt>
                <c:pt idx="54">
                  <c:v>19.149999999999999</c:v>
                </c:pt>
                <c:pt idx="55">
                  <c:v>20.45</c:v>
                </c:pt>
                <c:pt idx="56">
                  <c:v>21.73</c:v>
                </c:pt>
                <c:pt idx="57">
                  <c:v>23</c:v>
                </c:pt>
                <c:pt idx="58">
                  <c:v>24.26</c:v>
                </c:pt>
                <c:pt idx="59">
                  <c:v>25.51</c:v>
                </c:pt>
                <c:pt idx="60">
                  <c:v>26.75</c:v>
                </c:pt>
                <c:pt idx="61">
                  <c:v>28</c:v>
                </c:pt>
                <c:pt idx="62">
                  <c:v>30.53</c:v>
                </c:pt>
                <c:pt idx="63">
                  <c:v>33.76</c:v>
                </c:pt>
                <c:pt idx="64">
                  <c:v>37.049999999999997</c:v>
                </c:pt>
                <c:pt idx="65">
                  <c:v>40.380000000000003</c:v>
                </c:pt>
                <c:pt idx="66">
                  <c:v>43.74</c:v>
                </c:pt>
                <c:pt idx="67">
                  <c:v>47.12</c:v>
                </c:pt>
                <c:pt idx="68">
                  <c:v>50.52</c:v>
                </c:pt>
                <c:pt idx="69">
                  <c:v>53.92</c:v>
                </c:pt>
                <c:pt idx="70">
                  <c:v>57.32</c:v>
                </c:pt>
                <c:pt idx="71">
                  <c:v>64.12</c:v>
                </c:pt>
                <c:pt idx="72">
                  <c:v>70.900000000000006</c:v>
                </c:pt>
                <c:pt idx="73">
                  <c:v>77.650000000000006</c:v>
                </c:pt>
                <c:pt idx="74">
                  <c:v>84.36</c:v>
                </c:pt>
                <c:pt idx="75">
                  <c:v>91.04</c:v>
                </c:pt>
                <c:pt idx="76">
                  <c:v>97.68</c:v>
                </c:pt>
                <c:pt idx="77">
                  <c:v>110.87</c:v>
                </c:pt>
                <c:pt idx="78">
                  <c:v>123.89</c:v>
                </c:pt>
                <c:pt idx="79">
                  <c:v>136.74</c:v>
                </c:pt>
                <c:pt idx="80">
                  <c:v>149.4</c:v>
                </c:pt>
                <c:pt idx="81">
                  <c:v>161.84</c:v>
                </c:pt>
                <c:pt idx="82">
                  <c:v>174.05</c:v>
                </c:pt>
                <c:pt idx="83">
                  <c:v>186.03</c:v>
                </c:pt>
                <c:pt idx="84">
                  <c:v>197.75</c:v>
                </c:pt>
                <c:pt idx="85">
                  <c:v>209.21</c:v>
                </c:pt>
                <c:pt idx="86">
                  <c:v>220.41</c:v>
                </c:pt>
                <c:pt idx="87">
                  <c:v>231.35</c:v>
                </c:pt>
                <c:pt idx="88">
                  <c:v>252.45</c:v>
                </c:pt>
                <c:pt idx="89">
                  <c:v>277.39</c:v>
                </c:pt>
                <c:pt idx="90">
                  <c:v>300.81</c:v>
                </c:pt>
                <c:pt idx="91">
                  <c:v>322.8</c:v>
                </c:pt>
                <c:pt idx="92">
                  <c:v>343.46</c:v>
                </c:pt>
                <c:pt idx="93">
                  <c:v>362.9</c:v>
                </c:pt>
                <c:pt idx="94">
                  <c:v>381.2</c:v>
                </c:pt>
                <c:pt idx="95">
                  <c:v>398.46</c:v>
                </c:pt>
                <c:pt idx="96">
                  <c:v>414.74</c:v>
                </c:pt>
                <c:pt idx="97">
                  <c:v>444.69</c:v>
                </c:pt>
                <c:pt idx="98">
                  <c:v>471.52</c:v>
                </c:pt>
                <c:pt idx="99">
                  <c:v>495.64</c:v>
                </c:pt>
                <c:pt idx="100">
                  <c:v>517.41</c:v>
                </c:pt>
                <c:pt idx="101">
                  <c:v>537.1</c:v>
                </c:pt>
                <c:pt idx="102">
                  <c:v>554.95000000000005</c:v>
                </c:pt>
                <c:pt idx="103">
                  <c:v>585.98</c:v>
                </c:pt>
                <c:pt idx="104">
                  <c:v>611.89</c:v>
                </c:pt>
                <c:pt idx="105">
                  <c:v>633.74</c:v>
                </c:pt>
                <c:pt idx="106">
                  <c:v>652.35</c:v>
                </c:pt>
                <c:pt idx="107">
                  <c:v>668.35</c:v>
                </c:pt>
                <c:pt idx="108">
                  <c:v>682.22</c:v>
                </c:pt>
                <c:pt idx="109">
                  <c:v>694.37</c:v>
                </c:pt>
                <c:pt idx="110">
                  <c:v>705.09</c:v>
                </c:pt>
                <c:pt idx="111">
                  <c:v>714.62</c:v>
                </c:pt>
                <c:pt idx="112">
                  <c:v>723.17</c:v>
                </c:pt>
                <c:pt idx="113">
                  <c:v>730.88</c:v>
                </c:pt>
                <c:pt idx="114">
                  <c:v>744.28</c:v>
                </c:pt>
                <c:pt idx="115">
                  <c:v>758.15</c:v>
                </c:pt>
                <c:pt idx="116">
                  <c:v>769.7</c:v>
                </c:pt>
                <c:pt idx="117">
                  <c:v>779.57</c:v>
                </c:pt>
                <c:pt idx="118">
                  <c:v>788.15</c:v>
                </c:pt>
                <c:pt idx="119">
                  <c:v>795.76</c:v>
                </c:pt>
                <c:pt idx="120">
                  <c:v>802.58</c:v>
                </c:pt>
                <c:pt idx="121">
                  <c:v>808.76</c:v>
                </c:pt>
                <c:pt idx="122">
                  <c:v>814.43</c:v>
                </c:pt>
                <c:pt idx="123">
                  <c:v>824.53</c:v>
                </c:pt>
                <c:pt idx="124">
                  <c:v>833.36</c:v>
                </c:pt>
                <c:pt idx="125">
                  <c:v>841.25</c:v>
                </c:pt>
                <c:pt idx="126">
                  <c:v>848.4</c:v>
                </c:pt>
                <c:pt idx="127">
                  <c:v>854.98</c:v>
                </c:pt>
                <c:pt idx="128">
                  <c:v>861.08</c:v>
                </c:pt>
                <c:pt idx="129">
                  <c:v>872.2</c:v>
                </c:pt>
                <c:pt idx="130">
                  <c:v>882.23</c:v>
                </c:pt>
                <c:pt idx="131">
                  <c:v>891.45</c:v>
                </c:pt>
                <c:pt idx="132">
                  <c:v>900.08</c:v>
                </c:pt>
                <c:pt idx="133">
                  <c:v>908.23</c:v>
                </c:pt>
                <c:pt idx="134">
                  <c:v>916.02</c:v>
                </c:pt>
                <c:pt idx="135">
                  <c:v>923.51</c:v>
                </c:pt>
                <c:pt idx="136">
                  <c:v>930.76</c:v>
                </c:pt>
                <c:pt idx="137">
                  <c:v>937.81</c:v>
                </c:pt>
                <c:pt idx="138">
                  <c:v>944.69</c:v>
                </c:pt>
                <c:pt idx="139">
                  <c:v>951.4</c:v>
                </c:pt>
                <c:pt idx="140">
                  <c:v>964.42</c:v>
                </c:pt>
                <c:pt idx="141">
                  <c:v>980.16</c:v>
                </c:pt>
                <c:pt idx="142">
                  <c:v>995.42</c:v>
                </c:pt>
                <c:pt idx="143" formatCode="0.00E+00">
                  <c:v>1010</c:v>
                </c:pt>
                <c:pt idx="144" formatCode="0.00E+00">
                  <c:v>1020</c:v>
                </c:pt>
                <c:pt idx="145" formatCode="0.00E+00">
                  <c:v>1040</c:v>
                </c:pt>
                <c:pt idx="146" formatCode="0.00E+00">
                  <c:v>1050</c:v>
                </c:pt>
                <c:pt idx="147" formatCode="0.00E+00">
                  <c:v>1070</c:v>
                </c:pt>
                <c:pt idx="148" formatCode="0.00E+00">
                  <c:v>1080</c:v>
                </c:pt>
                <c:pt idx="149" formatCode="0.00E+00">
                  <c:v>1110</c:v>
                </c:pt>
                <c:pt idx="150" formatCode="0.00E+00">
                  <c:v>1140</c:v>
                </c:pt>
                <c:pt idx="151" formatCode="0.00E+00">
                  <c:v>1170</c:v>
                </c:pt>
                <c:pt idx="152" formatCode="0.00E+00">
                  <c:v>1190</c:v>
                </c:pt>
                <c:pt idx="153" formatCode="0.00E+00">
                  <c:v>1220</c:v>
                </c:pt>
                <c:pt idx="154" formatCode="0.00E+00">
                  <c:v>1250</c:v>
                </c:pt>
                <c:pt idx="155" formatCode="0.00E+00">
                  <c:v>1310</c:v>
                </c:pt>
                <c:pt idx="156" formatCode="0.00E+00">
                  <c:v>1380</c:v>
                </c:pt>
                <c:pt idx="157" formatCode="0.00E+00">
                  <c:v>1440</c:v>
                </c:pt>
                <c:pt idx="158" formatCode="0.00E+00">
                  <c:v>1510</c:v>
                </c:pt>
                <c:pt idx="159" formatCode="0.00E+00">
                  <c:v>1590</c:v>
                </c:pt>
                <c:pt idx="160" formatCode="0.00E+00">
                  <c:v>1660</c:v>
                </c:pt>
                <c:pt idx="161" formatCode="0.00E+00">
                  <c:v>1750</c:v>
                </c:pt>
                <c:pt idx="162" formatCode="0.00E+00">
                  <c:v>1830</c:v>
                </c:pt>
                <c:pt idx="163" formatCode="0.00E+00">
                  <c:v>1920</c:v>
                </c:pt>
                <c:pt idx="164" formatCode="0.00E+00">
                  <c:v>2020</c:v>
                </c:pt>
                <c:pt idx="165" formatCode="0.00E+00">
                  <c:v>2120</c:v>
                </c:pt>
                <c:pt idx="166" formatCode="0.00E+00">
                  <c:v>2330</c:v>
                </c:pt>
                <c:pt idx="167" formatCode="0.00E+00">
                  <c:v>2620</c:v>
                </c:pt>
                <c:pt idx="168" formatCode="0.00E+00">
                  <c:v>2930</c:v>
                </c:pt>
                <c:pt idx="169" formatCode="0.00E+00">
                  <c:v>3260</c:v>
                </c:pt>
                <c:pt idx="170" formatCode="0.00E+00">
                  <c:v>3600</c:v>
                </c:pt>
                <c:pt idx="171" formatCode="0.00E+00">
                  <c:v>3970</c:v>
                </c:pt>
                <c:pt idx="172" formatCode="0.00E+00">
                  <c:v>4350</c:v>
                </c:pt>
                <c:pt idx="173" formatCode="0.00E+00">
                  <c:v>4750</c:v>
                </c:pt>
                <c:pt idx="174" formatCode="0.00E+00">
                  <c:v>5170</c:v>
                </c:pt>
                <c:pt idx="175" formatCode="0.00E+00">
                  <c:v>6060</c:v>
                </c:pt>
                <c:pt idx="176" formatCode="0.00E+00">
                  <c:v>7020</c:v>
                </c:pt>
                <c:pt idx="177" formatCode="0.00E+00">
                  <c:v>8039.9999999999991</c:v>
                </c:pt>
                <c:pt idx="178" formatCode="0.00E+00">
                  <c:v>9120</c:v>
                </c:pt>
                <c:pt idx="179" formatCode="0.00E+00">
                  <c:v>10260</c:v>
                </c:pt>
                <c:pt idx="180" formatCode="0.00E+00">
                  <c:v>11460</c:v>
                </c:pt>
                <c:pt idx="181" formatCode="0.00E+00">
                  <c:v>14010</c:v>
                </c:pt>
                <c:pt idx="182" formatCode="0.00E+00">
                  <c:v>16770</c:v>
                </c:pt>
                <c:pt idx="183" formatCode="0.00E+00">
                  <c:v>19720</c:v>
                </c:pt>
                <c:pt idx="184" formatCode="0.00E+00">
                  <c:v>22860</c:v>
                </c:pt>
                <c:pt idx="185" formatCode="0.00E+00">
                  <c:v>26170</c:v>
                </c:pt>
                <c:pt idx="186" formatCode="0.00E+00">
                  <c:v>29640</c:v>
                </c:pt>
                <c:pt idx="187" formatCode="0.00E+00">
                  <c:v>33270</c:v>
                </c:pt>
                <c:pt idx="188" formatCode="0.00E+00">
                  <c:v>37050</c:v>
                </c:pt>
                <c:pt idx="189" formatCode="0.00E+00">
                  <c:v>40960</c:v>
                </c:pt>
                <c:pt idx="190" formatCode="0.00E+00">
                  <c:v>45000</c:v>
                </c:pt>
                <c:pt idx="191" formatCode="0.00E+00">
                  <c:v>49160</c:v>
                </c:pt>
                <c:pt idx="192" formatCode="0.00E+00">
                  <c:v>57830</c:v>
                </c:pt>
                <c:pt idx="193" formatCode="0.00E+00">
                  <c:v>69250</c:v>
                </c:pt>
                <c:pt idx="194" formatCode="0.00E+00">
                  <c:v>81230</c:v>
                </c:pt>
                <c:pt idx="195" formatCode="0.00E+00">
                  <c:v>93690</c:v>
                </c:pt>
                <c:pt idx="196" formatCode="0.00E+00">
                  <c:v>106570</c:v>
                </c:pt>
                <c:pt idx="197" formatCode="0.00E+00">
                  <c:v>119820</c:v>
                </c:pt>
                <c:pt idx="198" formatCode="0.00E+00">
                  <c:v>133370</c:v>
                </c:pt>
                <c:pt idx="199" formatCode="0.00E+00">
                  <c:v>147200</c:v>
                </c:pt>
                <c:pt idx="200" formatCode="0.00E+00">
                  <c:v>161250</c:v>
                </c:pt>
                <c:pt idx="201" formatCode="0.00E+00">
                  <c:v>189900</c:v>
                </c:pt>
                <c:pt idx="202" formatCode="0.00E+00">
                  <c:v>219100</c:v>
                </c:pt>
                <c:pt idx="203" formatCode="0.00E+00">
                  <c:v>248660</c:v>
                </c:pt>
                <c:pt idx="204" formatCode="0.00E+00">
                  <c:v>278430</c:v>
                </c:pt>
                <c:pt idx="205" formatCode="0.00E+00">
                  <c:v>308290</c:v>
                </c:pt>
                <c:pt idx="206" formatCode="0.00E+00">
                  <c:v>338150</c:v>
                </c:pt>
                <c:pt idx="207" formatCode="0.00E+00">
                  <c:v>397610</c:v>
                </c:pt>
                <c:pt idx="208" formatCode="0.00E+00">
                  <c:v>421200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467680"/>
        <c:axId val="489465720"/>
      </c:scatterChart>
      <c:valAx>
        <c:axId val="4894676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9465720"/>
        <c:crosses val="autoZero"/>
        <c:crossBetween val="midCat"/>
        <c:majorUnit val="10"/>
      </c:valAx>
      <c:valAx>
        <c:axId val="48946572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94676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srim84Kr_Kapton!$P$5</c:f>
          <c:strCache>
            <c:ptCount val="1"/>
            <c:pt idx="0">
              <c:v>srim84Kr_Kapton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srim84Kr_Kapton!$D$20:$D$228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srim84Kr_Kapton!$E$20:$E$228</c:f>
              <c:numCache>
                <c:formatCode>0.000E+00</c:formatCode>
                <c:ptCount val="209"/>
                <c:pt idx="0">
                  <c:v>0.1928</c:v>
                </c:pt>
                <c:pt idx="1">
                  <c:v>0.20319999999999999</c:v>
                </c:pt>
                <c:pt idx="2">
                  <c:v>0.21310000000000001</c:v>
                </c:pt>
                <c:pt idx="3">
                  <c:v>0.22259999999999999</c:v>
                </c:pt>
                <c:pt idx="4">
                  <c:v>0.23169999999999999</c:v>
                </c:pt>
                <c:pt idx="5">
                  <c:v>0.2404</c:v>
                </c:pt>
                <c:pt idx="6">
                  <c:v>0.24890000000000001</c:v>
                </c:pt>
                <c:pt idx="7">
                  <c:v>0.25700000000000001</c:v>
                </c:pt>
                <c:pt idx="8">
                  <c:v>0.26490000000000002</c:v>
                </c:pt>
                <c:pt idx="9">
                  <c:v>0.27260000000000001</c:v>
                </c:pt>
                <c:pt idx="10">
                  <c:v>0.28739999999999999</c:v>
                </c:pt>
                <c:pt idx="11">
                  <c:v>0.30480000000000002</c:v>
                </c:pt>
                <c:pt idx="12">
                  <c:v>0.32129999999999997</c:v>
                </c:pt>
                <c:pt idx="13">
                  <c:v>0.33700000000000002</c:v>
                </c:pt>
                <c:pt idx="14">
                  <c:v>0.35199999999999998</c:v>
                </c:pt>
                <c:pt idx="15">
                  <c:v>0.36630000000000001</c:v>
                </c:pt>
                <c:pt idx="16">
                  <c:v>0.38019999999999998</c:v>
                </c:pt>
                <c:pt idx="17">
                  <c:v>0.39350000000000002</c:v>
                </c:pt>
                <c:pt idx="18">
                  <c:v>0.40639999999999998</c:v>
                </c:pt>
                <c:pt idx="19">
                  <c:v>0.43109999999999998</c:v>
                </c:pt>
                <c:pt idx="20">
                  <c:v>0.45440000000000003</c:v>
                </c:pt>
                <c:pt idx="21">
                  <c:v>0.47660000000000002</c:v>
                </c:pt>
                <c:pt idx="22">
                  <c:v>0.49769999999999998</c:v>
                </c:pt>
                <c:pt idx="23">
                  <c:v>0.5181</c:v>
                </c:pt>
                <c:pt idx="24">
                  <c:v>0.53759999999999997</c:v>
                </c:pt>
                <c:pt idx="25">
                  <c:v>0.57479999999999998</c:v>
                </c:pt>
                <c:pt idx="26">
                  <c:v>0.60960000000000003</c:v>
                </c:pt>
                <c:pt idx="27">
                  <c:v>0.64259999999999995</c:v>
                </c:pt>
                <c:pt idx="28">
                  <c:v>0.67400000000000004</c:v>
                </c:pt>
                <c:pt idx="29">
                  <c:v>0.70389999999999997</c:v>
                </c:pt>
                <c:pt idx="30">
                  <c:v>0.73270000000000002</c:v>
                </c:pt>
                <c:pt idx="31">
                  <c:v>0.76029999999999998</c:v>
                </c:pt>
                <c:pt idx="32">
                  <c:v>0.78700000000000003</c:v>
                </c:pt>
                <c:pt idx="33">
                  <c:v>0.81279999999999997</c:v>
                </c:pt>
                <c:pt idx="34">
                  <c:v>0.83779999999999999</c:v>
                </c:pt>
                <c:pt idx="35">
                  <c:v>0.86209999999999998</c:v>
                </c:pt>
                <c:pt idx="36">
                  <c:v>0.90880000000000005</c:v>
                </c:pt>
                <c:pt idx="37">
                  <c:v>0.96389999999999998</c:v>
                </c:pt>
                <c:pt idx="38">
                  <c:v>1.016</c:v>
                </c:pt>
                <c:pt idx="39">
                  <c:v>1.0660000000000001</c:v>
                </c:pt>
                <c:pt idx="40">
                  <c:v>1.113</c:v>
                </c:pt>
                <c:pt idx="41">
                  <c:v>1.1579999999999999</c:v>
                </c:pt>
                <c:pt idx="42">
                  <c:v>1.202</c:v>
                </c:pt>
                <c:pt idx="43">
                  <c:v>1.244</c:v>
                </c:pt>
                <c:pt idx="44">
                  <c:v>1.2849999999999999</c:v>
                </c:pt>
                <c:pt idx="45">
                  <c:v>1.363</c:v>
                </c:pt>
                <c:pt idx="46">
                  <c:v>1.4370000000000001</c:v>
                </c:pt>
                <c:pt idx="47">
                  <c:v>1.5069999999999999</c:v>
                </c:pt>
                <c:pt idx="48">
                  <c:v>1.5740000000000001</c:v>
                </c:pt>
                <c:pt idx="49">
                  <c:v>1.6379999999999999</c:v>
                </c:pt>
                <c:pt idx="50">
                  <c:v>1.7</c:v>
                </c:pt>
                <c:pt idx="51">
                  <c:v>1.8180000000000001</c:v>
                </c:pt>
                <c:pt idx="52">
                  <c:v>1.9279999999999999</c:v>
                </c:pt>
                <c:pt idx="53">
                  <c:v>2.032</c:v>
                </c:pt>
                <c:pt idx="54">
                  <c:v>2.1309999999999998</c:v>
                </c:pt>
                <c:pt idx="55">
                  <c:v>2.226</c:v>
                </c:pt>
                <c:pt idx="56">
                  <c:v>2.3170000000000002</c:v>
                </c:pt>
                <c:pt idx="57">
                  <c:v>2.4049999999999998</c:v>
                </c:pt>
                <c:pt idx="58">
                  <c:v>2.4889999999999999</c:v>
                </c:pt>
                <c:pt idx="59">
                  <c:v>2.5710000000000002</c:v>
                </c:pt>
                <c:pt idx="60">
                  <c:v>2.5710000000000002</c:v>
                </c:pt>
                <c:pt idx="61">
                  <c:v>2.3149999999999999</c:v>
                </c:pt>
                <c:pt idx="62">
                  <c:v>2.016</c:v>
                </c:pt>
                <c:pt idx="63">
                  <c:v>1.881</c:v>
                </c:pt>
                <c:pt idx="64">
                  <c:v>1.8879999999999999</c:v>
                </c:pt>
                <c:pt idx="65">
                  <c:v>1.966</c:v>
                </c:pt>
                <c:pt idx="66">
                  <c:v>2.0790000000000002</c:v>
                </c:pt>
                <c:pt idx="67">
                  <c:v>2.2069999999999999</c:v>
                </c:pt>
                <c:pt idx="68">
                  <c:v>2.339</c:v>
                </c:pt>
                <c:pt idx="69">
                  <c:v>2.4689999999999999</c:v>
                </c:pt>
                <c:pt idx="70">
                  <c:v>2.593</c:v>
                </c:pt>
                <c:pt idx="71">
                  <c:v>2.819</c:v>
                </c:pt>
                <c:pt idx="72">
                  <c:v>3.016</c:v>
                </c:pt>
                <c:pt idx="73">
                  <c:v>3.1859999999999999</c:v>
                </c:pt>
                <c:pt idx="74">
                  <c:v>3.335</c:v>
                </c:pt>
                <c:pt idx="75">
                  <c:v>3.4670000000000001</c:v>
                </c:pt>
                <c:pt idx="76">
                  <c:v>3.585</c:v>
                </c:pt>
                <c:pt idx="77">
                  <c:v>3.7949999999999999</c:v>
                </c:pt>
                <c:pt idx="78">
                  <c:v>3.9830000000000001</c:v>
                </c:pt>
                <c:pt idx="79">
                  <c:v>4.16</c:v>
                </c:pt>
                <c:pt idx="80">
                  <c:v>4.3319999999999999</c:v>
                </c:pt>
                <c:pt idx="81">
                  <c:v>4.5030000000000001</c:v>
                </c:pt>
                <c:pt idx="82">
                  <c:v>4.6760000000000002</c:v>
                </c:pt>
                <c:pt idx="83">
                  <c:v>4.8529999999999998</c:v>
                </c:pt>
                <c:pt idx="84">
                  <c:v>5.0330000000000004</c:v>
                </c:pt>
                <c:pt idx="85">
                  <c:v>5.2160000000000002</c:v>
                </c:pt>
                <c:pt idx="86">
                  <c:v>5.4009999999999998</c:v>
                </c:pt>
                <c:pt idx="87">
                  <c:v>5.5890000000000004</c:v>
                </c:pt>
                <c:pt idx="88">
                  <c:v>5.9669999999999996</c:v>
                </c:pt>
                <c:pt idx="89">
                  <c:v>6.4409999999999998</c:v>
                </c:pt>
                <c:pt idx="90">
                  <c:v>6.9089999999999998</c:v>
                </c:pt>
                <c:pt idx="91">
                  <c:v>7.367</c:v>
                </c:pt>
                <c:pt idx="92">
                  <c:v>7.8140000000000001</c:v>
                </c:pt>
                <c:pt idx="93">
                  <c:v>8.2490000000000006</c:v>
                </c:pt>
                <c:pt idx="94">
                  <c:v>8.6720000000000006</c:v>
                </c:pt>
                <c:pt idx="95">
                  <c:v>9.0839999999999996</c:v>
                </c:pt>
                <c:pt idx="96">
                  <c:v>9.4860000000000007</c:v>
                </c:pt>
                <c:pt idx="97">
                  <c:v>10.26</c:v>
                </c:pt>
                <c:pt idx="98">
                  <c:v>11.01</c:v>
                </c:pt>
                <c:pt idx="99">
                  <c:v>11.74</c:v>
                </c:pt>
                <c:pt idx="100">
                  <c:v>12.46</c:v>
                </c:pt>
                <c:pt idx="101">
                  <c:v>13.17</c:v>
                </c:pt>
                <c:pt idx="102">
                  <c:v>13.86</c:v>
                </c:pt>
                <c:pt idx="103">
                  <c:v>15.25</c:v>
                </c:pt>
                <c:pt idx="104">
                  <c:v>16.62</c:v>
                </c:pt>
                <c:pt idx="105">
                  <c:v>17.989999999999998</c:v>
                </c:pt>
                <c:pt idx="106">
                  <c:v>19.34</c:v>
                </c:pt>
                <c:pt idx="107">
                  <c:v>20.67</c:v>
                </c:pt>
                <c:pt idx="108">
                  <c:v>21.99</c:v>
                </c:pt>
                <c:pt idx="109">
                  <c:v>23.28</c:v>
                </c:pt>
                <c:pt idx="110">
                  <c:v>24.53</c:v>
                </c:pt>
                <c:pt idx="111">
                  <c:v>25.75</c:v>
                </c:pt>
                <c:pt idx="112">
                  <c:v>26.94</c:v>
                </c:pt>
                <c:pt idx="113">
                  <c:v>28.08</c:v>
                </c:pt>
                <c:pt idx="114">
                  <c:v>30.25</c:v>
                </c:pt>
                <c:pt idx="115">
                  <c:v>32.75</c:v>
                </c:pt>
                <c:pt idx="116">
                  <c:v>35</c:v>
                </c:pt>
                <c:pt idx="117">
                  <c:v>37.04</c:v>
                </c:pt>
                <c:pt idx="118">
                  <c:v>38.880000000000003</c:v>
                </c:pt>
                <c:pt idx="119">
                  <c:v>40.54</c:v>
                </c:pt>
                <c:pt idx="120">
                  <c:v>42.03</c:v>
                </c:pt>
                <c:pt idx="121">
                  <c:v>43.38</c:v>
                </c:pt>
                <c:pt idx="122">
                  <c:v>44.58</c:v>
                </c:pt>
                <c:pt idx="123">
                  <c:v>46.61</c:v>
                </c:pt>
                <c:pt idx="124">
                  <c:v>48.22</c:v>
                </c:pt>
                <c:pt idx="125">
                  <c:v>49.48</c:v>
                </c:pt>
                <c:pt idx="126">
                  <c:v>50.47</c:v>
                </c:pt>
                <c:pt idx="127">
                  <c:v>51.23</c:v>
                </c:pt>
                <c:pt idx="128">
                  <c:v>51.82</c:v>
                </c:pt>
                <c:pt idx="129">
                  <c:v>52.6</c:v>
                </c:pt>
                <c:pt idx="130">
                  <c:v>53.02</c:v>
                </c:pt>
                <c:pt idx="131">
                  <c:v>53.21</c:v>
                </c:pt>
                <c:pt idx="132">
                  <c:v>53.24</c:v>
                </c:pt>
                <c:pt idx="133">
                  <c:v>53.18</c:v>
                </c:pt>
                <c:pt idx="134">
                  <c:v>53.04</c:v>
                </c:pt>
                <c:pt idx="135">
                  <c:v>52.86</c:v>
                </c:pt>
                <c:pt idx="136">
                  <c:v>52.64</c:v>
                </c:pt>
                <c:pt idx="137">
                  <c:v>52.4</c:v>
                </c:pt>
                <c:pt idx="138">
                  <c:v>52.25</c:v>
                </c:pt>
                <c:pt idx="139">
                  <c:v>52.37</c:v>
                </c:pt>
                <c:pt idx="140">
                  <c:v>52.06</c:v>
                </c:pt>
                <c:pt idx="141">
                  <c:v>51.42</c:v>
                </c:pt>
                <c:pt idx="142">
                  <c:v>50.8</c:v>
                </c:pt>
                <c:pt idx="143">
                  <c:v>50.19</c:v>
                </c:pt>
                <c:pt idx="144">
                  <c:v>49.59</c:v>
                </c:pt>
                <c:pt idx="145">
                  <c:v>48.99</c:v>
                </c:pt>
                <c:pt idx="146">
                  <c:v>48.39</c:v>
                </c:pt>
                <c:pt idx="147">
                  <c:v>47.8</c:v>
                </c:pt>
                <c:pt idx="148">
                  <c:v>47.21</c:v>
                </c:pt>
                <c:pt idx="149">
                  <c:v>46.04</c:v>
                </c:pt>
                <c:pt idx="150">
                  <c:v>44.88</c:v>
                </c:pt>
                <c:pt idx="151">
                  <c:v>43.73</c:v>
                </c:pt>
                <c:pt idx="152">
                  <c:v>42.61</c:v>
                </c:pt>
                <c:pt idx="153">
                  <c:v>41.52</c:v>
                </c:pt>
                <c:pt idx="154">
                  <c:v>40.450000000000003</c:v>
                </c:pt>
                <c:pt idx="155">
                  <c:v>38.4</c:v>
                </c:pt>
                <c:pt idx="156">
                  <c:v>36.49</c:v>
                </c:pt>
                <c:pt idx="157">
                  <c:v>34.700000000000003</c:v>
                </c:pt>
                <c:pt idx="158">
                  <c:v>33.04</c:v>
                </c:pt>
                <c:pt idx="159">
                  <c:v>31.51</c:v>
                </c:pt>
                <c:pt idx="160">
                  <c:v>30.09</c:v>
                </c:pt>
                <c:pt idx="161">
                  <c:v>28.78</c:v>
                </c:pt>
                <c:pt idx="162">
                  <c:v>27.57</c:v>
                </c:pt>
                <c:pt idx="163">
                  <c:v>26.46</c:v>
                </c:pt>
                <c:pt idx="164">
                  <c:v>25.44</c:v>
                </c:pt>
                <c:pt idx="165">
                  <c:v>24.5</c:v>
                </c:pt>
                <c:pt idx="166">
                  <c:v>22.85</c:v>
                </c:pt>
                <c:pt idx="167">
                  <c:v>21.17</c:v>
                </c:pt>
                <c:pt idx="168">
                  <c:v>19.84</c:v>
                </c:pt>
                <c:pt idx="169">
                  <c:v>18.62</c:v>
                </c:pt>
                <c:pt idx="170">
                  <c:v>17.55</c:v>
                </c:pt>
                <c:pt idx="171">
                  <c:v>16.61</c:v>
                </c:pt>
                <c:pt idx="172">
                  <c:v>15.77</c:v>
                </c:pt>
                <c:pt idx="173">
                  <c:v>15.03</c:v>
                </c:pt>
                <c:pt idx="174">
                  <c:v>14.36</c:v>
                </c:pt>
                <c:pt idx="175">
                  <c:v>13.22</c:v>
                </c:pt>
                <c:pt idx="176">
                  <c:v>12.26</c:v>
                </c:pt>
                <c:pt idx="177">
                  <c:v>11.46</c:v>
                </c:pt>
                <c:pt idx="178">
                  <c:v>10.77</c:v>
                </c:pt>
                <c:pt idx="179">
                  <c:v>10.18</c:v>
                </c:pt>
                <c:pt idx="180">
                  <c:v>9.6609999999999996</c:v>
                </c:pt>
                <c:pt idx="181">
                  <c:v>8.7970000000000006</c:v>
                </c:pt>
                <c:pt idx="182">
                  <c:v>8.1010000000000009</c:v>
                </c:pt>
                <c:pt idx="183">
                  <c:v>7.5220000000000002</c:v>
                </c:pt>
                <c:pt idx="184">
                  <c:v>7.04</c:v>
                </c:pt>
                <c:pt idx="185">
                  <c:v>6.6319999999999997</c:v>
                </c:pt>
                <c:pt idx="186">
                  <c:v>6.2830000000000004</c:v>
                </c:pt>
                <c:pt idx="187">
                  <c:v>5.9809999999999999</c:v>
                </c:pt>
                <c:pt idx="188">
                  <c:v>5.7160000000000002</c:v>
                </c:pt>
                <c:pt idx="189">
                  <c:v>5.4829999999999997</c:v>
                </c:pt>
                <c:pt idx="190">
                  <c:v>5.2759999999999998</c:v>
                </c:pt>
                <c:pt idx="191">
                  <c:v>5.0910000000000002</c:v>
                </c:pt>
                <c:pt idx="192">
                  <c:v>4.774</c:v>
                </c:pt>
                <c:pt idx="193">
                  <c:v>4.4539999999999997</c:v>
                </c:pt>
                <c:pt idx="194">
                  <c:v>4.1970000000000001</c:v>
                </c:pt>
                <c:pt idx="195">
                  <c:v>3.9860000000000002</c:v>
                </c:pt>
                <c:pt idx="196">
                  <c:v>3.8090000000000002</c:v>
                </c:pt>
                <c:pt idx="197">
                  <c:v>3.66</c:v>
                </c:pt>
                <c:pt idx="198">
                  <c:v>3.532</c:v>
                </c:pt>
                <c:pt idx="199">
                  <c:v>3.4220000000000002</c:v>
                </c:pt>
                <c:pt idx="200">
                  <c:v>3.3260000000000001</c:v>
                </c:pt>
                <c:pt idx="201">
                  <c:v>3.1669999999999998</c:v>
                </c:pt>
                <c:pt idx="202">
                  <c:v>3.0409999999999999</c:v>
                </c:pt>
                <c:pt idx="203">
                  <c:v>2.94</c:v>
                </c:pt>
                <c:pt idx="204">
                  <c:v>2.8580000000000001</c:v>
                </c:pt>
                <c:pt idx="205">
                  <c:v>2.7890000000000001</c:v>
                </c:pt>
                <c:pt idx="206">
                  <c:v>2.7320000000000002</c:v>
                </c:pt>
                <c:pt idx="207">
                  <c:v>2.6429999999999998</c:v>
                </c:pt>
                <c:pt idx="208">
                  <c:v>2.617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33-408C-9A89-5667658D767F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srim84Kr_Kapton!$D$20:$D$228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srim84Kr_Kapton!$F$20:$F$228</c:f>
              <c:numCache>
                <c:formatCode>0.000E+00</c:formatCode>
                <c:ptCount val="209"/>
                <c:pt idx="0">
                  <c:v>2.4900000000000002</c:v>
                </c:pt>
                <c:pt idx="1">
                  <c:v>2.6110000000000002</c:v>
                </c:pt>
                <c:pt idx="2">
                  <c:v>2.7229999999999999</c:v>
                </c:pt>
                <c:pt idx="3">
                  <c:v>2.8279999999999998</c:v>
                </c:pt>
                <c:pt idx="4">
                  <c:v>2.927</c:v>
                </c:pt>
                <c:pt idx="5">
                  <c:v>3.0209999999999999</c:v>
                </c:pt>
                <c:pt idx="6">
                  <c:v>3.109</c:v>
                </c:pt>
                <c:pt idx="7">
                  <c:v>3.194</c:v>
                </c:pt>
                <c:pt idx="8">
                  <c:v>3.274</c:v>
                </c:pt>
                <c:pt idx="9">
                  <c:v>3.351</c:v>
                </c:pt>
                <c:pt idx="10">
                  <c:v>3.4940000000000002</c:v>
                </c:pt>
                <c:pt idx="11">
                  <c:v>3.6589999999999998</c:v>
                </c:pt>
                <c:pt idx="12">
                  <c:v>3.8079999999999998</c:v>
                </c:pt>
                <c:pt idx="13">
                  <c:v>3.9460000000000002</c:v>
                </c:pt>
                <c:pt idx="14">
                  <c:v>4.0739999999999998</c:v>
                </c:pt>
                <c:pt idx="15">
                  <c:v>4.1920000000000002</c:v>
                </c:pt>
                <c:pt idx="16">
                  <c:v>4.3029999999999999</c:v>
                </c:pt>
                <c:pt idx="17">
                  <c:v>4.4059999999999997</c:v>
                </c:pt>
                <c:pt idx="18">
                  <c:v>4.5039999999999996</c:v>
                </c:pt>
                <c:pt idx="19">
                  <c:v>4.6829999999999998</c:v>
                </c:pt>
                <c:pt idx="20">
                  <c:v>4.8449999999999998</c:v>
                </c:pt>
                <c:pt idx="21">
                  <c:v>4.9909999999999997</c:v>
                </c:pt>
                <c:pt idx="22">
                  <c:v>5.125</c:v>
                </c:pt>
                <c:pt idx="23">
                  <c:v>5.2480000000000002</c:v>
                </c:pt>
                <c:pt idx="24">
                  <c:v>5.3609999999999998</c:v>
                </c:pt>
                <c:pt idx="25">
                  <c:v>5.5640000000000001</c:v>
                </c:pt>
                <c:pt idx="26">
                  <c:v>5.742</c:v>
                </c:pt>
                <c:pt idx="27">
                  <c:v>5.8979999999999997</c:v>
                </c:pt>
                <c:pt idx="28">
                  <c:v>6.0369999999999999</c:v>
                </c:pt>
                <c:pt idx="29">
                  <c:v>6.1619999999999999</c:v>
                </c:pt>
                <c:pt idx="30">
                  <c:v>6.274</c:v>
                </c:pt>
                <c:pt idx="31">
                  <c:v>6.3760000000000003</c:v>
                </c:pt>
                <c:pt idx="32">
                  <c:v>6.4690000000000003</c:v>
                </c:pt>
                <c:pt idx="33">
                  <c:v>6.5549999999999997</c:v>
                </c:pt>
                <c:pt idx="34">
                  <c:v>6.633</c:v>
                </c:pt>
                <c:pt idx="35">
                  <c:v>6.7050000000000001</c:v>
                </c:pt>
                <c:pt idx="36">
                  <c:v>6.8330000000000002</c:v>
                </c:pt>
                <c:pt idx="37">
                  <c:v>6.968</c:v>
                </c:pt>
                <c:pt idx="38">
                  <c:v>7.08</c:v>
                </c:pt>
                <c:pt idx="39">
                  <c:v>7.1760000000000002</c:v>
                </c:pt>
                <c:pt idx="40">
                  <c:v>7.2560000000000002</c:v>
                </c:pt>
                <c:pt idx="41">
                  <c:v>7.3250000000000002</c:v>
                </c:pt>
                <c:pt idx="42">
                  <c:v>7.383</c:v>
                </c:pt>
                <c:pt idx="43">
                  <c:v>7.4320000000000004</c:v>
                </c:pt>
                <c:pt idx="44">
                  <c:v>7.4749999999999996</c:v>
                </c:pt>
                <c:pt idx="45">
                  <c:v>7.5410000000000004</c:v>
                </c:pt>
                <c:pt idx="46">
                  <c:v>7.5869999999999997</c:v>
                </c:pt>
                <c:pt idx="47">
                  <c:v>7.6180000000000003</c:v>
                </c:pt>
                <c:pt idx="48">
                  <c:v>7.6379999999999999</c:v>
                </c:pt>
                <c:pt idx="49">
                  <c:v>7.6470000000000002</c:v>
                </c:pt>
                <c:pt idx="50">
                  <c:v>7.649</c:v>
                </c:pt>
                <c:pt idx="51">
                  <c:v>7.6340000000000003</c:v>
                </c:pt>
                <c:pt idx="52">
                  <c:v>7.601</c:v>
                </c:pt>
                <c:pt idx="53">
                  <c:v>7.556</c:v>
                </c:pt>
                <c:pt idx="54">
                  <c:v>7.5030000000000001</c:v>
                </c:pt>
                <c:pt idx="55">
                  <c:v>7.444</c:v>
                </c:pt>
                <c:pt idx="56">
                  <c:v>7.38</c:v>
                </c:pt>
                <c:pt idx="57">
                  <c:v>7.3140000000000001</c:v>
                </c:pt>
                <c:pt idx="58">
                  <c:v>7.2450000000000001</c:v>
                </c:pt>
                <c:pt idx="59">
                  <c:v>7.1760000000000002</c:v>
                </c:pt>
                <c:pt idx="60">
                  <c:v>7.1059999999999999</c:v>
                </c:pt>
                <c:pt idx="61">
                  <c:v>7.0369999999999999</c:v>
                </c:pt>
                <c:pt idx="62">
                  <c:v>6.8979999999999997</c:v>
                </c:pt>
                <c:pt idx="63">
                  <c:v>6.7279999999999998</c:v>
                </c:pt>
                <c:pt idx="64">
                  <c:v>6.5640000000000001</c:v>
                </c:pt>
                <c:pt idx="65">
                  <c:v>6.407</c:v>
                </c:pt>
                <c:pt idx="66">
                  <c:v>6.2569999999999997</c:v>
                </c:pt>
                <c:pt idx="67">
                  <c:v>6.1130000000000004</c:v>
                </c:pt>
                <c:pt idx="68">
                  <c:v>5.9770000000000003</c:v>
                </c:pt>
                <c:pt idx="69">
                  <c:v>5.8470000000000004</c:v>
                </c:pt>
                <c:pt idx="70">
                  <c:v>5.7229999999999999</c:v>
                </c:pt>
                <c:pt idx="71">
                  <c:v>5.492</c:v>
                </c:pt>
                <c:pt idx="72">
                  <c:v>5.2809999999999997</c:v>
                </c:pt>
                <c:pt idx="73">
                  <c:v>5.0880000000000001</c:v>
                </c:pt>
                <c:pt idx="74">
                  <c:v>4.9109999999999996</c:v>
                </c:pt>
                <c:pt idx="75">
                  <c:v>4.7480000000000002</c:v>
                </c:pt>
                <c:pt idx="76">
                  <c:v>4.5970000000000004</c:v>
                </c:pt>
                <c:pt idx="77">
                  <c:v>4.327</c:v>
                </c:pt>
                <c:pt idx="78">
                  <c:v>4.0919999999999996</c:v>
                </c:pt>
                <c:pt idx="79">
                  <c:v>3.8849999999999998</c:v>
                </c:pt>
                <c:pt idx="80">
                  <c:v>3.7010000000000001</c:v>
                </c:pt>
                <c:pt idx="81">
                  <c:v>3.5369999999999999</c:v>
                </c:pt>
                <c:pt idx="82">
                  <c:v>3.3889999999999998</c:v>
                </c:pt>
                <c:pt idx="83">
                  <c:v>3.2549999999999999</c:v>
                </c:pt>
                <c:pt idx="84">
                  <c:v>3.1320000000000001</c:v>
                </c:pt>
                <c:pt idx="85">
                  <c:v>3.02</c:v>
                </c:pt>
                <c:pt idx="86">
                  <c:v>2.9169999999999998</c:v>
                </c:pt>
                <c:pt idx="87">
                  <c:v>2.8220000000000001</c:v>
                </c:pt>
                <c:pt idx="88">
                  <c:v>2.6520000000000001</c:v>
                </c:pt>
                <c:pt idx="89">
                  <c:v>2.4700000000000002</c:v>
                </c:pt>
                <c:pt idx="90">
                  <c:v>2.3140000000000001</c:v>
                </c:pt>
                <c:pt idx="91">
                  <c:v>2.1800000000000002</c:v>
                </c:pt>
                <c:pt idx="92">
                  <c:v>2.0619999999999998</c:v>
                </c:pt>
                <c:pt idx="93">
                  <c:v>1.958</c:v>
                </c:pt>
                <c:pt idx="94">
                  <c:v>1.865</c:v>
                </c:pt>
                <c:pt idx="95">
                  <c:v>1.782</c:v>
                </c:pt>
                <c:pt idx="96">
                  <c:v>1.7070000000000001</c:v>
                </c:pt>
                <c:pt idx="97">
                  <c:v>1.577</c:v>
                </c:pt>
                <c:pt idx="98">
                  <c:v>1.4670000000000001</c:v>
                </c:pt>
                <c:pt idx="99">
                  <c:v>1.373</c:v>
                </c:pt>
                <c:pt idx="100">
                  <c:v>1.292</c:v>
                </c:pt>
                <c:pt idx="101">
                  <c:v>1.2210000000000001</c:v>
                </c:pt>
                <c:pt idx="102">
                  <c:v>1.1579999999999999</c:v>
                </c:pt>
                <c:pt idx="103">
                  <c:v>1.0509999999999999</c:v>
                </c:pt>
                <c:pt idx="104">
                  <c:v>0.96489999999999998</c:v>
                </c:pt>
                <c:pt idx="105">
                  <c:v>0.89280000000000004</c:v>
                </c:pt>
                <c:pt idx="106">
                  <c:v>0.83179999999999998</c:v>
                </c:pt>
                <c:pt idx="107">
                  <c:v>0.77929999999999999</c:v>
                </c:pt>
                <c:pt idx="108">
                  <c:v>0.73370000000000002</c:v>
                </c:pt>
                <c:pt idx="109">
                  <c:v>0.69359999999999999</c:v>
                </c:pt>
                <c:pt idx="110">
                  <c:v>0.65810000000000002</c:v>
                </c:pt>
                <c:pt idx="111">
                  <c:v>0.62639999999999996</c:v>
                </c:pt>
                <c:pt idx="112">
                  <c:v>0.59789999999999999</c:v>
                </c:pt>
                <c:pt idx="113">
                  <c:v>0.57210000000000005</c:v>
                </c:pt>
                <c:pt idx="114">
                  <c:v>0.5272</c:v>
                </c:pt>
                <c:pt idx="115">
                  <c:v>0.48089999999999999</c:v>
                </c:pt>
                <c:pt idx="116">
                  <c:v>0.44259999999999999</c:v>
                </c:pt>
                <c:pt idx="117">
                  <c:v>0.41049999999999998</c:v>
                </c:pt>
                <c:pt idx="118">
                  <c:v>0.3831</c:v>
                </c:pt>
                <c:pt idx="119">
                  <c:v>0.3594</c:v>
                </c:pt>
                <c:pt idx="120">
                  <c:v>0.3387</c:v>
                </c:pt>
                <c:pt idx="121">
                  <c:v>0.32040000000000002</c:v>
                </c:pt>
                <c:pt idx="122">
                  <c:v>0.30420000000000003</c:v>
                </c:pt>
                <c:pt idx="123">
                  <c:v>0.27650000000000002</c:v>
                </c:pt>
                <c:pt idx="124">
                  <c:v>0.25380000000000003</c:v>
                </c:pt>
                <c:pt idx="125">
                  <c:v>0.23480000000000001</c:v>
                </c:pt>
                <c:pt idx="126">
                  <c:v>0.21859999999999999</c:v>
                </c:pt>
                <c:pt idx="127">
                  <c:v>0.20469999999999999</c:v>
                </c:pt>
                <c:pt idx="128">
                  <c:v>0.1925</c:v>
                </c:pt>
                <c:pt idx="129">
                  <c:v>0.1724</c:v>
                </c:pt>
                <c:pt idx="130">
                  <c:v>0.15629999999999999</c:v>
                </c:pt>
                <c:pt idx="131">
                  <c:v>0.1431</c:v>
                </c:pt>
                <c:pt idx="132">
                  <c:v>0.1321</c:v>
                </c:pt>
                <c:pt idx="133">
                  <c:v>0.12280000000000001</c:v>
                </c:pt>
                <c:pt idx="134">
                  <c:v>0.1148</c:v>
                </c:pt>
                <c:pt idx="135">
                  <c:v>0.10780000000000001</c:v>
                </c:pt>
                <c:pt idx="136">
                  <c:v>0.1017</c:v>
                </c:pt>
                <c:pt idx="137">
                  <c:v>9.6310000000000007E-2</c:v>
                </c:pt>
                <c:pt idx="138">
                  <c:v>9.1480000000000006E-2</c:v>
                </c:pt>
                <c:pt idx="139">
                  <c:v>8.7139999999999995E-2</c:v>
                </c:pt>
                <c:pt idx="140">
                  <c:v>7.9649999999999999E-2</c:v>
                </c:pt>
                <c:pt idx="141">
                  <c:v>7.2020000000000001E-2</c:v>
                </c:pt>
                <c:pt idx="142">
                  <c:v>6.5799999999999997E-2</c:v>
                </c:pt>
                <c:pt idx="143">
                  <c:v>6.0630000000000003E-2</c:v>
                </c:pt>
                <c:pt idx="144">
                  <c:v>5.6250000000000001E-2</c:v>
                </c:pt>
                <c:pt idx="145">
                  <c:v>5.2499999999999998E-2</c:v>
                </c:pt>
                <c:pt idx="146">
                  <c:v>4.9239999999999999E-2</c:v>
                </c:pt>
                <c:pt idx="147">
                  <c:v>4.6390000000000001E-2</c:v>
                </c:pt>
                <c:pt idx="148">
                  <c:v>4.3860000000000003E-2</c:v>
                </c:pt>
                <c:pt idx="149">
                  <c:v>3.9600000000000003E-2</c:v>
                </c:pt>
                <c:pt idx="150">
                  <c:v>3.6130000000000002E-2</c:v>
                </c:pt>
                <c:pt idx="151">
                  <c:v>3.3250000000000002E-2</c:v>
                </c:pt>
                <c:pt idx="152">
                  <c:v>3.0810000000000001E-2</c:v>
                </c:pt>
                <c:pt idx="153">
                  <c:v>2.8729999999999999E-2</c:v>
                </c:pt>
                <c:pt idx="154">
                  <c:v>2.6919999999999999E-2</c:v>
                </c:pt>
                <c:pt idx="155">
                  <c:v>2.3939999999999999E-2</c:v>
                </c:pt>
                <c:pt idx="156">
                  <c:v>2.1590000000000002E-2</c:v>
                </c:pt>
                <c:pt idx="157">
                  <c:v>1.967E-2</c:v>
                </c:pt>
                <c:pt idx="158">
                  <c:v>1.8089999999999998E-2</c:v>
                </c:pt>
                <c:pt idx="159">
                  <c:v>1.6750000000000001E-2</c:v>
                </c:pt>
                <c:pt idx="160">
                  <c:v>1.5599999999999999E-2</c:v>
                </c:pt>
                <c:pt idx="161">
                  <c:v>1.461E-2</c:v>
                </c:pt>
                <c:pt idx="162">
                  <c:v>1.374E-2</c:v>
                </c:pt>
                <c:pt idx="163">
                  <c:v>1.298E-2</c:v>
                </c:pt>
                <c:pt idx="164">
                  <c:v>1.23E-2</c:v>
                </c:pt>
                <c:pt idx="165">
                  <c:v>1.1690000000000001E-2</c:v>
                </c:pt>
                <c:pt idx="166">
                  <c:v>1.064E-2</c:v>
                </c:pt>
                <c:pt idx="167">
                  <c:v>9.5790000000000007E-3</c:v>
                </c:pt>
                <c:pt idx="168">
                  <c:v>8.7180000000000001E-3</c:v>
                </c:pt>
                <c:pt idx="169">
                  <c:v>8.0059999999999992E-3</c:v>
                </c:pt>
                <c:pt idx="170">
                  <c:v>7.4060000000000003E-3</c:v>
                </c:pt>
                <c:pt idx="171">
                  <c:v>6.8929999999999998E-3</c:v>
                </c:pt>
                <c:pt idx="172">
                  <c:v>6.45E-3</c:v>
                </c:pt>
                <c:pt idx="173">
                  <c:v>6.0619999999999997E-3</c:v>
                </c:pt>
                <c:pt idx="174">
                  <c:v>5.7210000000000004E-3</c:v>
                </c:pt>
                <c:pt idx="175">
                  <c:v>5.1460000000000004E-3</c:v>
                </c:pt>
                <c:pt idx="176">
                  <c:v>4.6800000000000001E-3</c:v>
                </c:pt>
                <c:pt idx="177">
                  <c:v>4.2940000000000001E-3</c:v>
                </c:pt>
                <c:pt idx="178">
                  <c:v>3.9699999999999996E-3</c:v>
                </c:pt>
                <c:pt idx="179">
                  <c:v>3.6930000000000001E-3</c:v>
                </c:pt>
                <c:pt idx="180">
                  <c:v>3.454E-3</c:v>
                </c:pt>
                <c:pt idx="181">
                  <c:v>3.0609999999999999E-3</c:v>
                </c:pt>
                <c:pt idx="182">
                  <c:v>2.751E-3</c:v>
                </c:pt>
                <c:pt idx="183">
                  <c:v>2.5000000000000001E-3</c:v>
                </c:pt>
                <c:pt idx="184">
                  <c:v>2.2929999999999999E-3</c:v>
                </c:pt>
                <c:pt idx="185">
                  <c:v>2.1180000000000001E-3</c:v>
                </c:pt>
                <c:pt idx="186">
                  <c:v>1.97E-3</c:v>
                </c:pt>
                <c:pt idx="187">
                  <c:v>1.841E-3</c:v>
                </c:pt>
                <c:pt idx="188">
                  <c:v>1.7290000000000001E-3</c:v>
                </c:pt>
                <c:pt idx="189">
                  <c:v>1.6299999999999999E-3</c:v>
                </c:pt>
                <c:pt idx="190">
                  <c:v>1.5430000000000001E-3</c:v>
                </c:pt>
                <c:pt idx="191">
                  <c:v>1.464E-3</c:v>
                </c:pt>
                <c:pt idx="192">
                  <c:v>1.33E-3</c:v>
                </c:pt>
                <c:pt idx="193">
                  <c:v>1.194E-3</c:v>
                </c:pt>
                <c:pt idx="194">
                  <c:v>1.0839999999999999E-3</c:v>
                </c:pt>
                <c:pt idx="195">
                  <c:v>9.9390000000000004E-4</c:v>
                </c:pt>
                <c:pt idx="196">
                  <c:v>9.1770000000000003E-4</c:v>
                </c:pt>
                <c:pt idx="197">
                  <c:v>8.5280000000000002E-4</c:v>
                </c:pt>
                <c:pt idx="198">
                  <c:v>7.9679999999999996E-4</c:v>
                </c:pt>
                <c:pt idx="199">
                  <c:v>7.4790000000000002E-4</c:v>
                </c:pt>
                <c:pt idx="200">
                  <c:v>7.0489999999999995E-4</c:v>
                </c:pt>
                <c:pt idx="201">
                  <c:v>6.3259999999999998E-4</c:v>
                </c:pt>
                <c:pt idx="202">
                  <c:v>5.7419999999999997E-4</c:v>
                </c:pt>
                <c:pt idx="203">
                  <c:v>5.2599999999999999E-4</c:v>
                </c:pt>
                <c:pt idx="204">
                  <c:v>4.8549999999999998E-4</c:v>
                </c:pt>
                <c:pt idx="205">
                  <c:v>4.5100000000000001E-4</c:v>
                </c:pt>
                <c:pt idx="206">
                  <c:v>4.2119999999999999E-4</c:v>
                </c:pt>
                <c:pt idx="207">
                  <c:v>3.724E-4</c:v>
                </c:pt>
                <c:pt idx="208">
                  <c:v>3.5599999999999998E-4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33-408C-9A89-5667658D767F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srim84Kr_Kapton!$D$20:$D$228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srim84Kr_Kapton!$G$20:$G$228</c:f>
              <c:numCache>
                <c:formatCode>0.000E+00</c:formatCode>
                <c:ptCount val="209"/>
                <c:pt idx="0">
                  <c:v>2.6828000000000003</c:v>
                </c:pt>
                <c:pt idx="1">
                  <c:v>2.8142</c:v>
                </c:pt>
                <c:pt idx="2">
                  <c:v>2.9360999999999997</c:v>
                </c:pt>
                <c:pt idx="3">
                  <c:v>3.0505999999999998</c:v>
                </c:pt>
                <c:pt idx="4">
                  <c:v>3.1587000000000001</c:v>
                </c:pt>
                <c:pt idx="5">
                  <c:v>3.2614000000000001</c:v>
                </c:pt>
                <c:pt idx="6">
                  <c:v>3.3578999999999999</c:v>
                </c:pt>
                <c:pt idx="7">
                  <c:v>3.4510000000000001</c:v>
                </c:pt>
                <c:pt idx="8">
                  <c:v>3.5388999999999999</c:v>
                </c:pt>
                <c:pt idx="9">
                  <c:v>3.6236000000000002</c:v>
                </c:pt>
                <c:pt idx="10">
                  <c:v>3.7814000000000001</c:v>
                </c:pt>
                <c:pt idx="11">
                  <c:v>3.9638</c:v>
                </c:pt>
                <c:pt idx="12">
                  <c:v>4.1292999999999997</c:v>
                </c:pt>
                <c:pt idx="13">
                  <c:v>4.2830000000000004</c:v>
                </c:pt>
                <c:pt idx="14">
                  <c:v>4.4260000000000002</c:v>
                </c:pt>
                <c:pt idx="15">
                  <c:v>4.5583</c:v>
                </c:pt>
                <c:pt idx="16">
                  <c:v>4.6832000000000003</c:v>
                </c:pt>
                <c:pt idx="17">
                  <c:v>4.7995000000000001</c:v>
                </c:pt>
                <c:pt idx="18">
                  <c:v>4.9103999999999992</c:v>
                </c:pt>
                <c:pt idx="19">
                  <c:v>5.1140999999999996</c:v>
                </c:pt>
                <c:pt idx="20">
                  <c:v>5.2993999999999994</c:v>
                </c:pt>
                <c:pt idx="21">
                  <c:v>5.4676</c:v>
                </c:pt>
                <c:pt idx="22">
                  <c:v>5.6227</c:v>
                </c:pt>
                <c:pt idx="23">
                  <c:v>5.7660999999999998</c:v>
                </c:pt>
                <c:pt idx="24">
                  <c:v>5.8986000000000001</c:v>
                </c:pt>
                <c:pt idx="25">
                  <c:v>6.1387999999999998</c:v>
                </c:pt>
                <c:pt idx="26">
                  <c:v>6.3516000000000004</c:v>
                </c:pt>
                <c:pt idx="27">
                  <c:v>6.5405999999999995</c:v>
                </c:pt>
                <c:pt idx="28">
                  <c:v>6.7110000000000003</c:v>
                </c:pt>
                <c:pt idx="29">
                  <c:v>6.8658999999999999</c:v>
                </c:pt>
                <c:pt idx="30">
                  <c:v>7.0067000000000004</c:v>
                </c:pt>
                <c:pt idx="31">
                  <c:v>7.1363000000000003</c:v>
                </c:pt>
                <c:pt idx="32">
                  <c:v>7.2560000000000002</c:v>
                </c:pt>
                <c:pt idx="33">
                  <c:v>7.3677999999999999</c:v>
                </c:pt>
                <c:pt idx="34">
                  <c:v>7.4707999999999997</c:v>
                </c:pt>
                <c:pt idx="35">
                  <c:v>7.5670999999999999</c:v>
                </c:pt>
                <c:pt idx="36">
                  <c:v>7.7418000000000005</c:v>
                </c:pt>
                <c:pt idx="37">
                  <c:v>7.9318999999999997</c:v>
                </c:pt>
                <c:pt idx="38">
                  <c:v>8.0960000000000001</c:v>
                </c:pt>
                <c:pt idx="39">
                  <c:v>8.2420000000000009</c:v>
                </c:pt>
                <c:pt idx="40">
                  <c:v>8.3689999999999998</c:v>
                </c:pt>
                <c:pt idx="41">
                  <c:v>8.4830000000000005</c:v>
                </c:pt>
                <c:pt idx="42">
                  <c:v>8.5850000000000009</c:v>
                </c:pt>
                <c:pt idx="43">
                  <c:v>8.6760000000000002</c:v>
                </c:pt>
                <c:pt idx="44">
                  <c:v>8.76</c:v>
                </c:pt>
                <c:pt idx="45">
                  <c:v>8.9039999999999999</c:v>
                </c:pt>
                <c:pt idx="46">
                  <c:v>9.0239999999999991</c:v>
                </c:pt>
                <c:pt idx="47">
                  <c:v>9.125</c:v>
                </c:pt>
                <c:pt idx="48">
                  <c:v>9.2119999999999997</c:v>
                </c:pt>
                <c:pt idx="49">
                  <c:v>9.2850000000000001</c:v>
                </c:pt>
                <c:pt idx="50">
                  <c:v>9.3490000000000002</c:v>
                </c:pt>
                <c:pt idx="51">
                  <c:v>9.452</c:v>
                </c:pt>
                <c:pt idx="52">
                  <c:v>9.5289999999999999</c:v>
                </c:pt>
                <c:pt idx="53">
                  <c:v>9.588000000000001</c:v>
                </c:pt>
                <c:pt idx="54">
                  <c:v>9.6340000000000003</c:v>
                </c:pt>
                <c:pt idx="55">
                  <c:v>9.67</c:v>
                </c:pt>
                <c:pt idx="56">
                  <c:v>9.6969999999999992</c:v>
                </c:pt>
                <c:pt idx="57">
                  <c:v>9.7189999999999994</c:v>
                </c:pt>
                <c:pt idx="58">
                  <c:v>9.734</c:v>
                </c:pt>
                <c:pt idx="59">
                  <c:v>9.7469999999999999</c:v>
                </c:pt>
                <c:pt idx="60">
                  <c:v>9.6769999999999996</c:v>
                </c:pt>
                <c:pt idx="61">
                  <c:v>9.3520000000000003</c:v>
                </c:pt>
                <c:pt idx="62">
                  <c:v>8.9139999999999997</c:v>
                </c:pt>
                <c:pt idx="63">
                  <c:v>8.609</c:v>
                </c:pt>
                <c:pt idx="64">
                  <c:v>8.452</c:v>
                </c:pt>
                <c:pt idx="65">
                  <c:v>8.3729999999999993</c:v>
                </c:pt>
                <c:pt idx="66">
                  <c:v>8.3360000000000003</c:v>
                </c:pt>
                <c:pt idx="67">
                  <c:v>8.32</c:v>
                </c:pt>
                <c:pt idx="68">
                  <c:v>8.3160000000000007</c:v>
                </c:pt>
                <c:pt idx="69">
                  <c:v>8.3160000000000007</c:v>
                </c:pt>
                <c:pt idx="70">
                  <c:v>8.3159999999999989</c:v>
                </c:pt>
                <c:pt idx="71">
                  <c:v>8.3109999999999999</c:v>
                </c:pt>
                <c:pt idx="72">
                  <c:v>8.2970000000000006</c:v>
                </c:pt>
                <c:pt idx="73">
                  <c:v>8.2740000000000009</c:v>
                </c:pt>
                <c:pt idx="74">
                  <c:v>8.2459999999999987</c:v>
                </c:pt>
                <c:pt idx="75">
                  <c:v>8.2149999999999999</c:v>
                </c:pt>
                <c:pt idx="76">
                  <c:v>8.1820000000000004</c:v>
                </c:pt>
                <c:pt idx="77">
                  <c:v>8.1219999999999999</c:v>
                </c:pt>
                <c:pt idx="78">
                  <c:v>8.0749999999999993</c:v>
                </c:pt>
                <c:pt idx="79">
                  <c:v>8.0449999999999999</c:v>
                </c:pt>
                <c:pt idx="80">
                  <c:v>8.0329999999999995</c:v>
                </c:pt>
                <c:pt idx="81">
                  <c:v>8.0399999999999991</c:v>
                </c:pt>
                <c:pt idx="82">
                  <c:v>8.0649999999999995</c:v>
                </c:pt>
                <c:pt idx="83">
                  <c:v>8.1080000000000005</c:v>
                </c:pt>
                <c:pt idx="84">
                  <c:v>8.1650000000000009</c:v>
                </c:pt>
                <c:pt idx="85">
                  <c:v>8.2360000000000007</c:v>
                </c:pt>
                <c:pt idx="86">
                  <c:v>8.3179999999999996</c:v>
                </c:pt>
                <c:pt idx="87">
                  <c:v>8.4110000000000014</c:v>
                </c:pt>
                <c:pt idx="88">
                  <c:v>8.6189999999999998</c:v>
                </c:pt>
                <c:pt idx="89">
                  <c:v>8.9109999999999996</c:v>
                </c:pt>
                <c:pt idx="90">
                  <c:v>9.222999999999999</c:v>
                </c:pt>
                <c:pt idx="91">
                  <c:v>9.5470000000000006</c:v>
                </c:pt>
                <c:pt idx="92">
                  <c:v>9.8759999999999994</c:v>
                </c:pt>
                <c:pt idx="93">
                  <c:v>10.207000000000001</c:v>
                </c:pt>
                <c:pt idx="94">
                  <c:v>10.537000000000001</c:v>
                </c:pt>
                <c:pt idx="95">
                  <c:v>10.866</c:v>
                </c:pt>
                <c:pt idx="96">
                  <c:v>11.193000000000001</c:v>
                </c:pt>
                <c:pt idx="97">
                  <c:v>11.837</c:v>
                </c:pt>
                <c:pt idx="98">
                  <c:v>12.477</c:v>
                </c:pt>
                <c:pt idx="99">
                  <c:v>13.113</c:v>
                </c:pt>
                <c:pt idx="100">
                  <c:v>13.752000000000001</c:v>
                </c:pt>
                <c:pt idx="101">
                  <c:v>14.391</c:v>
                </c:pt>
                <c:pt idx="102">
                  <c:v>15.017999999999999</c:v>
                </c:pt>
                <c:pt idx="103">
                  <c:v>16.300999999999998</c:v>
                </c:pt>
                <c:pt idx="104">
                  <c:v>17.584900000000001</c:v>
                </c:pt>
                <c:pt idx="105">
                  <c:v>18.8828</c:v>
                </c:pt>
                <c:pt idx="106">
                  <c:v>20.171800000000001</c:v>
                </c:pt>
                <c:pt idx="107">
                  <c:v>21.449300000000001</c:v>
                </c:pt>
                <c:pt idx="108">
                  <c:v>22.723699999999997</c:v>
                </c:pt>
                <c:pt idx="109">
                  <c:v>23.973600000000001</c:v>
                </c:pt>
                <c:pt idx="110">
                  <c:v>25.188100000000002</c:v>
                </c:pt>
                <c:pt idx="111">
                  <c:v>26.3764</c:v>
                </c:pt>
                <c:pt idx="112">
                  <c:v>27.5379</c:v>
                </c:pt>
                <c:pt idx="113">
                  <c:v>28.652099999999997</c:v>
                </c:pt>
                <c:pt idx="114">
                  <c:v>30.777200000000001</c:v>
                </c:pt>
                <c:pt idx="115">
                  <c:v>33.230899999999998</c:v>
                </c:pt>
                <c:pt idx="116">
                  <c:v>35.442599999999999</c:v>
                </c:pt>
                <c:pt idx="117">
                  <c:v>37.450499999999998</c:v>
                </c:pt>
                <c:pt idx="118">
                  <c:v>39.263100000000001</c:v>
                </c:pt>
                <c:pt idx="119">
                  <c:v>40.8994</c:v>
                </c:pt>
                <c:pt idx="120">
                  <c:v>42.368700000000004</c:v>
                </c:pt>
                <c:pt idx="121">
                  <c:v>43.700400000000002</c:v>
                </c:pt>
                <c:pt idx="122">
                  <c:v>44.8842</c:v>
                </c:pt>
                <c:pt idx="123">
                  <c:v>46.886499999999998</c:v>
                </c:pt>
                <c:pt idx="124">
                  <c:v>48.473799999999997</c:v>
                </c:pt>
                <c:pt idx="125">
                  <c:v>49.714799999999997</c:v>
                </c:pt>
                <c:pt idx="126">
                  <c:v>50.688600000000001</c:v>
                </c:pt>
                <c:pt idx="127">
                  <c:v>51.434699999999999</c:v>
                </c:pt>
                <c:pt idx="128">
                  <c:v>52.012500000000003</c:v>
                </c:pt>
                <c:pt idx="129">
                  <c:v>52.772400000000005</c:v>
                </c:pt>
                <c:pt idx="130">
                  <c:v>53.176300000000005</c:v>
                </c:pt>
                <c:pt idx="131">
                  <c:v>53.353099999999998</c:v>
                </c:pt>
                <c:pt idx="132">
                  <c:v>53.372100000000003</c:v>
                </c:pt>
                <c:pt idx="133">
                  <c:v>53.302799999999998</c:v>
                </c:pt>
                <c:pt idx="134">
                  <c:v>53.154800000000002</c:v>
                </c:pt>
                <c:pt idx="135">
                  <c:v>52.967799999999997</c:v>
                </c:pt>
                <c:pt idx="136">
                  <c:v>52.741700000000002</c:v>
                </c:pt>
                <c:pt idx="137">
                  <c:v>52.496310000000001</c:v>
                </c:pt>
                <c:pt idx="138">
                  <c:v>52.341479999999997</c:v>
                </c:pt>
                <c:pt idx="139">
                  <c:v>52.457139999999995</c:v>
                </c:pt>
                <c:pt idx="140">
                  <c:v>52.139650000000003</c:v>
                </c:pt>
                <c:pt idx="141">
                  <c:v>51.492020000000004</c:v>
                </c:pt>
                <c:pt idx="142">
                  <c:v>50.8658</c:v>
                </c:pt>
                <c:pt idx="143">
                  <c:v>50.250630000000001</c:v>
                </c:pt>
                <c:pt idx="144">
                  <c:v>49.646250000000002</c:v>
                </c:pt>
                <c:pt idx="145">
                  <c:v>49.042500000000004</c:v>
                </c:pt>
                <c:pt idx="146">
                  <c:v>48.439239999999998</c:v>
                </c:pt>
                <c:pt idx="147">
                  <c:v>47.84639</c:v>
                </c:pt>
                <c:pt idx="148">
                  <c:v>47.253860000000003</c:v>
                </c:pt>
                <c:pt idx="149">
                  <c:v>46.079599999999999</c:v>
                </c:pt>
                <c:pt idx="150">
                  <c:v>44.916130000000003</c:v>
                </c:pt>
                <c:pt idx="151">
                  <c:v>43.763249999999999</c:v>
                </c:pt>
                <c:pt idx="152">
                  <c:v>42.640810000000002</c:v>
                </c:pt>
                <c:pt idx="153">
                  <c:v>41.548730000000006</c:v>
                </c:pt>
                <c:pt idx="154">
                  <c:v>40.47692</c:v>
                </c:pt>
                <c:pt idx="155">
                  <c:v>38.423940000000002</c:v>
                </c:pt>
                <c:pt idx="156">
                  <c:v>36.511590000000005</c:v>
                </c:pt>
                <c:pt idx="157">
                  <c:v>34.719670000000001</c:v>
                </c:pt>
                <c:pt idx="158">
                  <c:v>33.05809</c:v>
                </c:pt>
                <c:pt idx="159">
                  <c:v>31.52675</c:v>
                </c:pt>
                <c:pt idx="160">
                  <c:v>30.105599999999999</c:v>
                </c:pt>
                <c:pt idx="161">
                  <c:v>28.794610000000002</c:v>
                </c:pt>
                <c:pt idx="162">
                  <c:v>27.583739999999999</c:v>
                </c:pt>
                <c:pt idx="163">
                  <c:v>26.47298</c:v>
                </c:pt>
                <c:pt idx="164">
                  <c:v>25.452300000000001</c:v>
                </c:pt>
                <c:pt idx="165">
                  <c:v>24.511690000000002</c:v>
                </c:pt>
                <c:pt idx="166">
                  <c:v>22.86064</c:v>
                </c:pt>
                <c:pt idx="167">
                  <c:v>21.179579</c:v>
                </c:pt>
                <c:pt idx="168">
                  <c:v>19.848717999999998</c:v>
                </c:pt>
                <c:pt idx="169">
                  <c:v>18.628006000000003</c:v>
                </c:pt>
                <c:pt idx="170">
                  <c:v>17.557406</c:v>
                </c:pt>
                <c:pt idx="171">
                  <c:v>16.616893000000001</c:v>
                </c:pt>
                <c:pt idx="172">
                  <c:v>15.776449999999999</c:v>
                </c:pt>
                <c:pt idx="173">
                  <c:v>15.036061999999999</c:v>
                </c:pt>
                <c:pt idx="174">
                  <c:v>14.365720999999999</c:v>
                </c:pt>
                <c:pt idx="175">
                  <c:v>13.225146000000001</c:v>
                </c:pt>
                <c:pt idx="176">
                  <c:v>12.26468</c:v>
                </c:pt>
                <c:pt idx="177">
                  <c:v>11.464294000000001</c:v>
                </c:pt>
                <c:pt idx="178">
                  <c:v>10.77397</c:v>
                </c:pt>
                <c:pt idx="179">
                  <c:v>10.183693</c:v>
                </c:pt>
                <c:pt idx="180">
                  <c:v>9.6644539999999992</c:v>
                </c:pt>
                <c:pt idx="181">
                  <c:v>8.8000610000000012</c:v>
                </c:pt>
                <c:pt idx="182">
                  <c:v>8.1037510000000008</c:v>
                </c:pt>
                <c:pt idx="183">
                  <c:v>7.5245000000000006</c:v>
                </c:pt>
                <c:pt idx="184">
                  <c:v>7.0422929999999999</c:v>
                </c:pt>
                <c:pt idx="185">
                  <c:v>6.634118</c:v>
                </c:pt>
                <c:pt idx="186">
                  <c:v>6.2849700000000004</c:v>
                </c:pt>
                <c:pt idx="187">
                  <c:v>5.9828409999999996</c:v>
                </c:pt>
                <c:pt idx="188">
                  <c:v>5.7177290000000003</c:v>
                </c:pt>
                <c:pt idx="189">
                  <c:v>5.4846299999999992</c:v>
                </c:pt>
                <c:pt idx="190">
                  <c:v>5.2775429999999997</c:v>
                </c:pt>
                <c:pt idx="191">
                  <c:v>5.0924640000000005</c:v>
                </c:pt>
                <c:pt idx="192">
                  <c:v>4.7753300000000003</c:v>
                </c:pt>
                <c:pt idx="193">
                  <c:v>4.4551939999999997</c:v>
                </c:pt>
                <c:pt idx="194">
                  <c:v>4.1980839999999997</c:v>
                </c:pt>
                <c:pt idx="195">
                  <c:v>3.9869939000000003</c:v>
                </c:pt>
                <c:pt idx="196">
                  <c:v>3.8099177000000002</c:v>
                </c:pt>
                <c:pt idx="197">
                  <c:v>3.6608528000000002</c:v>
                </c:pt>
                <c:pt idx="198">
                  <c:v>3.5327967999999998</c:v>
                </c:pt>
                <c:pt idx="199">
                  <c:v>3.4227479000000001</c:v>
                </c:pt>
                <c:pt idx="200">
                  <c:v>3.3267049000000002</c:v>
                </c:pt>
                <c:pt idx="201">
                  <c:v>3.1676325999999997</c:v>
                </c:pt>
                <c:pt idx="202">
                  <c:v>3.0415741999999999</c:v>
                </c:pt>
                <c:pt idx="203">
                  <c:v>2.9405259999999998</c:v>
                </c:pt>
                <c:pt idx="204">
                  <c:v>2.8584855</c:v>
                </c:pt>
                <c:pt idx="205">
                  <c:v>2.7894510000000001</c:v>
                </c:pt>
                <c:pt idx="206">
                  <c:v>2.7324212000000001</c:v>
                </c:pt>
                <c:pt idx="207">
                  <c:v>2.6433723999999996</c:v>
                </c:pt>
                <c:pt idx="208">
                  <c:v>2.617356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33-408C-9A89-5667658D7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468464"/>
        <c:axId val="489466112"/>
      </c:scatterChart>
      <c:valAx>
        <c:axId val="4894684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9466112"/>
        <c:crosses val="autoZero"/>
        <c:crossBetween val="midCat"/>
        <c:majorUnit val="10"/>
      </c:valAx>
      <c:valAx>
        <c:axId val="489466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94684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2884788655153"/>
          <c:y val="0.57272026226440598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srim84Kr_Kapton!$P$5</c:f>
          <c:strCache>
            <c:ptCount val="1"/>
            <c:pt idx="0">
              <c:v>srim84Kr_Kapton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srim84Kr_Kapton!$D$20:$D$228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srim84Kr_Kapton!$J$20:$J$228</c:f>
              <c:numCache>
                <c:formatCode>0.000</c:formatCode>
                <c:ptCount val="209"/>
                <c:pt idx="0">
                  <c:v>4.3999999999999994E-3</c:v>
                </c:pt>
                <c:pt idx="1">
                  <c:v>4.5999999999999999E-3</c:v>
                </c:pt>
                <c:pt idx="2">
                  <c:v>4.8999999999999998E-3</c:v>
                </c:pt>
                <c:pt idx="3">
                  <c:v>5.0999999999999995E-3</c:v>
                </c:pt>
                <c:pt idx="4">
                  <c:v>5.3E-3</c:v>
                </c:pt>
                <c:pt idx="5">
                  <c:v>5.4999999999999997E-3</c:v>
                </c:pt>
                <c:pt idx="6">
                  <c:v>5.5999999999999999E-3</c:v>
                </c:pt>
                <c:pt idx="7">
                  <c:v>5.8000000000000005E-3</c:v>
                </c:pt>
                <c:pt idx="8">
                  <c:v>6.0000000000000001E-3</c:v>
                </c:pt>
                <c:pt idx="9">
                  <c:v>6.1999999999999998E-3</c:v>
                </c:pt>
                <c:pt idx="10">
                  <c:v>6.5000000000000006E-3</c:v>
                </c:pt>
                <c:pt idx="11">
                  <c:v>6.9000000000000008E-3</c:v>
                </c:pt>
                <c:pt idx="12">
                  <c:v>7.2999999999999992E-3</c:v>
                </c:pt>
                <c:pt idx="13">
                  <c:v>7.7000000000000002E-3</c:v>
                </c:pt>
                <c:pt idx="14">
                  <c:v>8.0000000000000002E-3</c:v>
                </c:pt>
                <c:pt idx="15">
                  <c:v>8.4000000000000012E-3</c:v>
                </c:pt>
                <c:pt idx="16">
                  <c:v>8.6999999999999994E-3</c:v>
                </c:pt>
                <c:pt idx="17">
                  <c:v>8.9999999999999993E-3</c:v>
                </c:pt>
                <c:pt idx="18">
                  <c:v>9.4000000000000004E-3</c:v>
                </c:pt>
                <c:pt idx="19">
                  <c:v>0.01</c:v>
                </c:pt>
                <c:pt idx="20">
                  <c:v>1.06E-2</c:v>
                </c:pt>
                <c:pt idx="21">
                  <c:v>1.12E-2</c:v>
                </c:pt>
                <c:pt idx="22">
                  <c:v>1.18E-2</c:v>
                </c:pt>
                <c:pt idx="23">
                  <c:v>1.23E-2</c:v>
                </c:pt>
                <c:pt idx="24">
                  <c:v>1.29E-2</c:v>
                </c:pt>
                <c:pt idx="25">
                  <c:v>1.3900000000000001E-2</c:v>
                </c:pt>
                <c:pt idx="26">
                  <c:v>1.49E-2</c:v>
                </c:pt>
                <c:pt idx="27">
                  <c:v>1.5900000000000001E-2</c:v>
                </c:pt>
                <c:pt idx="28">
                  <c:v>1.6900000000000002E-2</c:v>
                </c:pt>
                <c:pt idx="29">
                  <c:v>1.78E-2</c:v>
                </c:pt>
                <c:pt idx="30">
                  <c:v>1.8700000000000001E-2</c:v>
                </c:pt>
                <c:pt idx="31">
                  <c:v>1.9599999999999999E-2</c:v>
                </c:pt>
                <c:pt idx="32">
                  <c:v>2.0499999999999997E-2</c:v>
                </c:pt>
                <c:pt idx="33">
                  <c:v>2.1399999999999999E-2</c:v>
                </c:pt>
                <c:pt idx="34">
                  <c:v>2.23E-2</c:v>
                </c:pt>
                <c:pt idx="35">
                  <c:v>2.3100000000000002E-2</c:v>
                </c:pt>
                <c:pt idx="36">
                  <c:v>2.4799999999999999E-2</c:v>
                </c:pt>
                <c:pt idx="37">
                  <c:v>2.69E-2</c:v>
                </c:pt>
                <c:pt idx="38">
                  <c:v>2.8899999999999999E-2</c:v>
                </c:pt>
                <c:pt idx="39">
                  <c:v>3.09E-2</c:v>
                </c:pt>
                <c:pt idx="40">
                  <c:v>3.2800000000000003E-2</c:v>
                </c:pt>
                <c:pt idx="41">
                  <c:v>3.4699999999999995E-2</c:v>
                </c:pt>
                <c:pt idx="42">
                  <c:v>3.6600000000000001E-2</c:v>
                </c:pt>
                <c:pt idx="43">
                  <c:v>3.85E-2</c:v>
                </c:pt>
                <c:pt idx="44">
                  <c:v>4.0400000000000005E-2</c:v>
                </c:pt>
                <c:pt idx="45">
                  <c:v>4.41E-2</c:v>
                </c:pt>
                <c:pt idx="46">
                  <c:v>4.7699999999999999E-2</c:v>
                </c:pt>
                <c:pt idx="47">
                  <c:v>5.1299999999999998E-2</c:v>
                </c:pt>
                <c:pt idx="48">
                  <c:v>5.4900000000000004E-2</c:v>
                </c:pt>
                <c:pt idx="49">
                  <c:v>5.8399999999999994E-2</c:v>
                </c:pt>
                <c:pt idx="50">
                  <c:v>6.2E-2</c:v>
                </c:pt>
                <c:pt idx="51">
                  <c:v>6.8999999999999992E-2</c:v>
                </c:pt>
                <c:pt idx="52">
                  <c:v>7.5899999999999995E-2</c:v>
                </c:pt>
                <c:pt idx="53">
                  <c:v>8.2799999999999999E-2</c:v>
                </c:pt>
                <c:pt idx="54">
                  <c:v>8.9700000000000002E-2</c:v>
                </c:pt>
                <c:pt idx="55">
                  <c:v>9.6599999999999991E-2</c:v>
                </c:pt>
                <c:pt idx="56">
                  <c:v>0.10340000000000001</c:v>
                </c:pt>
                <c:pt idx="57">
                  <c:v>0.1103</c:v>
                </c:pt>
                <c:pt idx="58">
                  <c:v>0.11710000000000001</c:v>
                </c:pt>
                <c:pt idx="59">
                  <c:v>0.12390000000000001</c:v>
                </c:pt>
                <c:pt idx="60">
                  <c:v>0.1308</c:v>
                </c:pt>
                <c:pt idx="61">
                  <c:v>0.13779999999999998</c:v>
                </c:pt>
                <c:pt idx="62">
                  <c:v>0.1525</c:v>
                </c:pt>
                <c:pt idx="63">
                  <c:v>0.1716</c:v>
                </c:pt>
                <c:pt idx="64">
                  <c:v>0.19119999999999998</c:v>
                </c:pt>
                <c:pt idx="65">
                  <c:v>0.2112</c:v>
                </c:pt>
                <c:pt idx="66">
                  <c:v>0.23130000000000001</c:v>
                </c:pt>
                <c:pt idx="67">
                  <c:v>0.2515</c:v>
                </c:pt>
                <c:pt idx="68">
                  <c:v>0.2717</c:v>
                </c:pt>
                <c:pt idx="69">
                  <c:v>0.29189999999999999</c:v>
                </c:pt>
                <c:pt idx="70">
                  <c:v>0.31219999999999998</c:v>
                </c:pt>
                <c:pt idx="71">
                  <c:v>0.3528</c:v>
                </c:pt>
                <c:pt idx="72">
                  <c:v>0.39350000000000002</c:v>
                </c:pt>
                <c:pt idx="73">
                  <c:v>0.43430000000000002</c:v>
                </c:pt>
                <c:pt idx="74">
                  <c:v>0.47539999999999993</c:v>
                </c:pt>
                <c:pt idx="75">
                  <c:v>0.51660000000000006</c:v>
                </c:pt>
                <c:pt idx="76">
                  <c:v>0.55800000000000005</c:v>
                </c:pt>
                <c:pt idx="77">
                  <c:v>0.64149999999999996</c:v>
                </c:pt>
                <c:pt idx="78">
                  <c:v>0.72570000000000001</c:v>
                </c:pt>
                <c:pt idx="79">
                  <c:v>0.8103999999999999</c:v>
                </c:pt>
                <c:pt idx="80">
                  <c:v>0.89540000000000008</c:v>
                </c:pt>
                <c:pt idx="81">
                  <c:v>0.98059999999999992</c:v>
                </c:pt>
                <c:pt idx="82" formatCode="0.00">
                  <c:v>1.07</c:v>
                </c:pt>
                <c:pt idx="83" formatCode="0.00">
                  <c:v>1.1499999999999999</c:v>
                </c:pt>
                <c:pt idx="84" formatCode="0.00">
                  <c:v>1.23</c:v>
                </c:pt>
                <c:pt idx="85" formatCode="0.00">
                  <c:v>1.32</c:v>
                </c:pt>
                <c:pt idx="86" formatCode="0.00">
                  <c:v>1.4</c:v>
                </c:pt>
                <c:pt idx="87" formatCode="0.00">
                  <c:v>1.48</c:v>
                </c:pt>
                <c:pt idx="88" formatCode="0.00">
                  <c:v>1.65</c:v>
                </c:pt>
                <c:pt idx="89" formatCode="0.00">
                  <c:v>1.84</c:v>
                </c:pt>
                <c:pt idx="90" formatCode="0.00">
                  <c:v>2.0299999999999998</c:v>
                </c:pt>
                <c:pt idx="91" formatCode="0.00">
                  <c:v>2.2200000000000002</c:v>
                </c:pt>
                <c:pt idx="92" formatCode="0.00">
                  <c:v>2.4</c:v>
                </c:pt>
                <c:pt idx="93" formatCode="0.00">
                  <c:v>2.57</c:v>
                </c:pt>
                <c:pt idx="94" formatCode="0.00">
                  <c:v>2.74</c:v>
                </c:pt>
                <c:pt idx="95" formatCode="0.00">
                  <c:v>2.9</c:v>
                </c:pt>
                <c:pt idx="96" formatCode="0.00">
                  <c:v>3.05</c:v>
                </c:pt>
                <c:pt idx="97" formatCode="0.00">
                  <c:v>3.36</c:v>
                </c:pt>
                <c:pt idx="98" formatCode="0.00">
                  <c:v>3.64</c:v>
                </c:pt>
                <c:pt idx="99" formatCode="0.00">
                  <c:v>3.92</c:v>
                </c:pt>
                <c:pt idx="100" formatCode="0.00">
                  <c:v>4.17</c:v>
                </c:pt>
                <c:pt idx="101" formatCode="0.00">
                  <c:v>4.42</c:v>
                </c:pt>
                <c:pt idx="102" formatCode="0.00">
                  <c:v>4.66</c:v>
                </c:pt>
                <c:pt idx="103" formatCode="0.00">
                  <c:v>5.1100000000000003</c:v>
                </c:pt>
                <c:pt idx="104" formatCode="0.00">
                  <c:v>5.52</c:v>
                </c:pt>
                <c:pt idx="105" formatCode="0.00">
                  <c:v>5.9</c:v>
                </c:pt>
                <c:pt idx="106" formatCode="0.00">
                  <c:v>6.26</c:v>
                </c:pt>
                <c:pt idx="107" formatCode="0.00">
                  <c:v>6.6</c:v>
                </c:pt>
                <c:pt idx="108" formatCode="0.00">
                  <c:v>6.92</c:v>
                </c:pt>
                <c:pt idx="109" formatCode="0.00">
                  <c:v>7.22</c:v>
                </c:pt>
                <c:pt idx="110" formatCode="0.00">
                  <c:v>7.5</c:v>
                </c:pt>
                <c:pt idx="111" formatCode="0.00">
                  <c:v>7.77</c:v>
                </c:pt>
                <c:pt idx="112" formatCode="0.00">
                  <c:v>8.0399999999999991</c:v>
                </c:pt>
                <c:pt idx="113" formatCode="0.00">
                  <c:v>8.2899999999999991</c:v>
                </c:pt>
                <c:pt idx="114" formatCode="0.00">
                  <c:v>8.76</c:v>
                </c:pt>
                <c:pt idx="115" formatCode="0.00">
                  <c:v>9.31</c:v>
                </c:pt>
                <c:pt idx="116" formatCode="0.00">
                  <c:v>9.82</c:v>
                </c:pt>
                <c:pt idx="117" formatCode="0.00">
                  <c:v>10.3</c:v>
                </c:pt>
                <c:pt idx="118" formatCode="0.00">
                  <c:v>10.76</c:v>
                </c:pt>
                <c:pt idx="119" formatCode="0.00">
                  <c:v>11.2</c:v>
                </c:pt>
                <c:pt idx="120" formatCode="0.00">
                  <c:v>11.62</c:v>
                </c:pt>
                <c:pt idx="121" formatCode="0.00">
                  <c:v>12.03</c:v>
                </c:pt>
                <c:pt idx="122" formatCode="0.00">
                  <c:v>12.42</c:v>
                </c:pt>
                <c:pt idx="123" formatCode="0.00">
                  <c:v>13.19</c:v>
                </c:pt>
                <c:pt idx="124" formatCode="0.00">
                  <c:v>13.93</c:v>
                </c:pt>
                <c:pt idx="125" formatCode="0.00">
                  <c:v>14.65</c:v>
                </c:pt>
                <c:pt idx="126" formatCode="0.00">
                  <c:v>15.35</c:v>
                </c:pt>
                <c:pt idx="127" formatCode="0.00">
                  <c:v>16.04</c:v>
                </c:pt>
                <c:pt idx="128" formatCode="0.00">
                  <c:v>16.72</c:v>
                </c:pt>
                <c:pt idx="129" formatCode="0.00">
                  <c:v>18.059999999999999</c:v>
                </c:pt>
                <c:pt idx="130" formatCode="0.00">
                  <c:v>19.39</c:v>
                </c:pt>
                <c:pt idx="131" formatCode="0.00">
                  <c:v>20.71</c:v>
                </c:pt>
                <c:pt idx="132" formatCode="0.00">
                  <c:v>22.03</c:v>
                </c:pt>
                <c:pt idx="133" formatCode="0.00">
                  <c:v>23.35</c:v>
                </c:pt>
                <c:pt idx="134" formatCode="0.00">
                  <c:v>24.67</c:v>
                </c:pt>
                <c:pt idx="135" formatCode="0.00">
                  <c:v>26</c:v>
                </c:pt>
                <c:pt idx="136" formatCode="0.00">
                  <c:v>27.33</c:v>
                </c:pt>
                <c:pt idx="137" formatCode="0.00">
                  <c:v>28.67</c:v>
                </c:pt>
                <c:pt idx="138" formatCode="0.00">
                  <c:v>30.01</c:v>
                </c:pt>
                <c:pt idx="139" formatCode="0.00">
                  <c:v>31.36</c:v>
                </c:pt>
                <c:pt idx="140" formatCode="0.00">
                  <c:v>34.049999999999997</c:v>
                </c:pt>
                <c:pt idx="141" formatCode="0.00">
                  <c:v>37.450000000000003</c:v>
                </c:pt>
                <c:pt idx="142" formatCode="0.00">
                  <c:v>40.89</c:v>
                </c:pt>
                <c:pt idx="143" formatCode="0.00">
                  <c:v>44.37</c:v>
                </c:pt>
                <c:pt idx="144" formatCode="0.00">
                  <c:v>47.89</c:v>
                </c:pt>
                <c:pt idx="145" formatCode="0.00">
                  <c:v>51.46</c:v>
                </c:pt>
                <c:pt idx="146" formatCode="0.00">
                  <c:v>55.07</c:v>
                </c:pt>
                <c:pt idx="147" formatCode="0.00">
                  <c:v>58.73</c:v>
                </c:pt>
                <c:pt idx="148" formatCode="0.00">
                  <c:v>62.43</c:v>
                </c:pt>
                <c:pt idx="149" formatCode="0.00">
                  <c:v>69.98</c:v>
                </c:pt>
                <c:pt idx="150" formatCode="0.00">
                  <c:v>77.72</c:v>
                </c:pt>
                <c:pt idx="151" formatCode="0.00">
                  <c:v>85.67</c:v>
                </c:pt>
                <c:pt idx="152" formatCode="0.00">
                  <c:v>93.82</c:v>
                </c:pt>
                <c:pt idx="153" formatCode="0.00">
                  <c:v>102.19</c:v>
                </c:pt>
                <c:pt idx="154" formatCode="0.00">
                  <c:v>110.77</c:v>
                </c:pt>
                <c:pt idx="155" formatCode="0.00">
                  <c:v>128.63999999999999</c:v>
                </c:pt>
                <c:pt idx="156" formatCode="0.00">
                  <c:v>147.44</c:v>
                </c:pt>
                <c:pt idx="157" formatCode="0.00">
                  <c:v>167.23</c:v>
                </c:pt>
                <c:pt idx="158" formatCode="0.00">
                  <c:v>188.02</c:v>
                </c:pt>
                <c:pt idx="159" formatCode="0.00">
                  <c:v>209.85</c:v>
                </c:pt>
                <c:pt idx="160" formatCode="0.00">
                  <c:v>232.72</c:v>
                </c:pt>
                <c:pt idx="161" formatCode="0.00">
                  <c:v>256.64999999999998</c:v>
                </c:pt>
                <c:pt idx="162" formatCode="0.00">
                  <c:v>281.64</c:v>
                </c:pt>
                <c:pt idx="163" formatCode="0.00">
                  <c:v>307.70999999999998</c:v>
                </c:pt>
                <c:pt idx="164" formatCode="0.00">
                  <c:v>334.85</c:v>
                </c:pt>
                <c:pt idx="165" formatCode="0.00">
                  <c:v>363.06</c:v>
                </c:pt>
                <c:pt idx="166" formatCode="0.00">
                  <c:v>422.59</c:v>
                </c:pt>
                <c:pt idx="167" formatCode="0.00">
                  <c:v>502.64</c:v>
                </c:pt>
                <c:pt idx="168" formatCode="0.00">
                  <c:v>588.53</c:v>
                </c:pt>
                <c:pt idx="169" formatCode="0.00">
                  <c:v>680.11</c:v>
                </c:pt>
                <c:pt idx="170" formatCode="0.00">
                  <c:v>777.5</c:v>
                </c:pt>
                <c:pt idx="171" formatCode="0.00">
                  <c:v>880.63</c:v>
                </c:pt>
                <c:pt idx="172" formatCode="0.00">
                  <c:v>989.4</c:v>
                </c:pt>
                <c:pt idx="173" formatCode="0.0">
                  <c:v>1100</c:v>
                </c:pt>
                <c:pt idx="174" formatCode="0.0">
                  <c:v>1220</c:v>
                </c:pt>
                <c:pt idx="175" formatCode="0.0">
                  <c:v>1480</c:v>
                </c:pt>
                <c:pt idx="176" formatCode="0.0">
                  <c:v>1760</c:v>
                </c:pt>
                <c:pt idx="177" formatCode="0.0">
                  <c:v>2050</c:v>
                </c:pt>
                <c:pt idx="178" formatCode="0.0">
                  <c:v>2370</c:v>
                </c:pt>
                <c:pt idx="179" formatCode="0.0">
                  <c:v>2710</c:v>
                </c:pt>
                <c:pt idx="180" formatCode="0.0">
                  <c:v>3060</c:v>
                </c:pt>
                <c:pt idx="181" formatCode="0.0">
                  <c:v>3820</c:v>
                </c:pt>
                <c:pt idx="182" formatCode="0.0">
                  <c:v>4660</c:v>
                </c:pt>
                <c:pt idx="183" formatCode="0.0">
                  <c:v>5560</c:v>
                </c:pt>
                <c:pt idx="184" formatCode="0.0">
                  <c:v>6530</c:v>
                </c:pt>
                <c:pt idx="185" formatCode="0.0">
                  <c:v>7560</c:v>
                </c:pt>
                <c:pt idx="186" formatCode="0.0">
                  <c:v>8650</c:v>
                </c:pt>
                <c:pt idx="187" formatCode="0.0">
                  <c:v>9800</c:v>
                </c:pt>
                <c:pt idx="188" formatCode="0.0">
                  <c:v>11000</c:v>
                </c:pt>
                <c:pt idx="189" formatCode="0.0">
                  <c:v>12260</c:v>
                </c:pt>
                <c:pt idx="190" formatCode="0.0">
                  <c:v>13570</c:v>
                </c:pt>
                <c:pt idx="191" formatCode="0.0">
                  <c:v>14930</c:v>
                </c:pt>
                <c:pt idx="192" formatCode="0.0">
                  <c:v>17790</c:v>
                </c:pt>
                <c:pt idx="193" formatCode="0.0">
                  <c:v>21610</c:v>
                </c:pt>
                <c:pt idx="194" formatCode="0.0">
                  <c:v>25680</c:v>
                </c:pt>
                <c:pt idx="195" formatCode="0.0">
                  <c:v>29980</c:v>
                </c:pt>
                <c:pt idx="196" formatCode="0.0">
                  <c:v>34500</c:v>
                </c:pt>
                <c:pt idx="197" formatCode="0.0">
                  <c:v>39220</c:v>
                </c:pt>
                <c:pt idx="198" formatCode="0.0">
                  <c:v>44120</c:v>
                </c:pt>
                <c:pt idx="199" formatCode="0.0">
                  <c:v>49180</c:v>
                </c:pt>
                <c:pt idx="200" formatCode="0.0">
                  <c:v>54400</c:v>
                </c:pt>
                <c:pt idx="201" formatCode="0.0">
                  <c:v>65250</c:v>
                </c:pt>
                <c:pt idx="202" formatCode="0.0">
                  <c:v>76600</c:v>
                </c:pt>
                <c:pt idx="203" formatCode="0.0">
                  <c:v>88370</c:v>
                </c:pt>
                <c:pt idx="204" formatCode="0.0">
                  <c:v>100520</c:v>
                </c:pt>
                <c:pt idx="205" formatCode="0.0">
                  <c:v>112990</c:v>
                </c:pt>
                <c:pt idx="206" formatCode="0.0">
                  <c:v>125750</c:v>
                </c:pt>
                <c:pt idx="207" formatCode="0.0">
                  <c:v>151960</c:v>
                </c:pt>
                <c:pt idx="208" formatCode="0.0">
                  <c:v>162670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80-4596-96BA-9FA3795C6DED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srim84Kr_Kapton!$D$20:$D$228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srim84Kr_Kapton!$M$20:$M$228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1.4E-3</c:v>
                </c:pt>
                <c:pt idx="4">
                  <c:v>1.5E-3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3.0000000000000001E-3</c:v>
                </c:pt>
                <c:pt idx="24">
                  <c:v>3.0999999999999999E-3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3.6999999999999997E-3</c:v>
                </c:pt>
                <c:pt idx="28">
                  <c:v>3.8999999999999998E-3</c:v>
                </c:pt>
                <c:pt idx="29">
                  <c:v>4.1000000000000003E-3</c:v>
                </c:pt>
                <c:pt idx="30">
                  <c:v>4.2000000000000006E-3</c:v>
                </c:pt>
                <c:pt idx="31">
                  <c:v>4.3999999999999994E-3</c:v>
                </c:pt>
                <c:pt idx="32">
                  <c:v>4.5999999999999999E-3</c:v>
                </c:pt>
                <c:pt idx="33">
                  <c:v>4.7000000000000002E-3</c:v>
                </c:pt>
                <c:pt idx="34">
                  <c:v>4.8999999999999998E-3</c:v>
                </c:pt>
                <c:pt idx="35">
                  <c:v>5.0000000000000001E-3</c:v>
                </c:pt>
                <c:pt idx="36">
                  <c:v>5.3E-3</c:v>
                </c:pt>
                <c:pt idx="37">
                  <c:v>5.7000000000000002E-3</c:v>
                </c:pt>
                <c:pt idx="38">
                  <c:v>6.0000000000000001E-3</c:v>
                </c:pt>
                <c:pt idx="39">
                  <c:v>6.4000000000000003E-3</c:v>
                </c:pt>
                <c:pt idx="40">
                  <c:v>6.7000000000000002E-3</c:v>
                </c:pt>
                <c:pt idx="41">
                  <c:v>7.000000000000001E-3</c:v>
                </c:pt>
                <c:pt idx="42">
                  <c:v>7.3999999999999995E-3</c:v>
                </c:pt>
                <c:pt idx="43">
                  <c:v>7.7000000000000002E-3</c:v>
                </c:pt>
                <c:pt idx="44">
                  <c:v>8.0000000000000002E-3</c:v>
                </c:pt>
                <c:pt idx="45">
                  <c:v>8.6E-3</c:v>
                </c:pt>
                <c:pt idx="46">
                  <c:v>9.1999999999999998E-3</c:v>
                </c:pt>
                <c:pt idx="47">
                  <c:v>9.7999999999999997E-3</c:v>
                </c:pt>
                <c:pt idx="48">
                  <c:v>1.03E-2</c:v>
                </c:pt>
                <c:pt idx="49">
                  <c:v>1.09E-2</c:v>
                </c:pt>
                <c:pt idx="50">
                  <c:v>1.14E-2</c:v>
                </c:pt>
                <c:pt idx="51">
                  <c:v>1.2500000000000001E-2</c:v>
                </c:pt>
                <c:pt idx="52">
                  <c:v>1.3600000000000001E-2</c:v>
                </c:pt>
                <c:pt idx="53">
                  <c:v>1.4599999999999998E-2</c:v>
                </c:pt>
                <c:pt idx="54">
                  <c:v>1.5599999999999999E-2</c:v>
                </c:pt>
                <c:pt idx="55">
                  <c:v>1.66E-2</c:v>
                </c:pt>
                <c:pt idx="56">
                  <c:v>1.7599999999999998E-2</c:v>
                </c:pt>
                <c:pt idx="57">
                  <c:v>1.8499999999999999E-2</c:v>
                </c:pt>
                <c:pt idx="58">
                  <c:v>1.95E-2</c:v>
                </c:pt>
                <c:pt idx="59">
                  <c:v>2.0399999999999998E-2</c:v>
                </c:pt>
                <c:pt idx="60">
                  <c:v>2.1399999999999999E-2</c:v>
                </c:pt>
                <c:pt idx="61">
                  <c:v>2.23E-2</c:v>
                </c:pt>
                <c:pt idx="62">
                  <c:v>2.4299999999999999E-2</c:v>
                </c:pt>
                <c:pt idx="63">
                  <c:v>2.69E-2</c:v>
                </c:pt>
                <c:pt idx="64">
                  <c:v>2.9599999999999998E-2</c:v>
                </c:pt>
                <c:pt idx="65">
                  <c:v>3.2199999999999999E-2</c:v>
                </c:pt>
                <c:pt idx="66">
                  <c:v>3.4799999999999998E-2</c:v>
                </c:pt>
                <c:pt idx="67">
                  <c:v>3.73E-2</c:v>
                </c:pt>
                <c:pt idx="68">
                  <c:v>3.9800000000000002E-2</c:v>
                </c:pt>
                <c:pt idx="69">
                  <c:v>4.2299999999999997E-2</c:v>
                </c:pt>
                <c:pt idx="70">
                  <c:v>4.4700000000000004E-2</c:v>
                </c:pt>
                <c:pt idx="71">
                  <c:v>4.9500000000000002E-2</c:v>
                </c:pt>
                <c:pt idx="72">
                  <c:v>5.4100000000000002E-2</c:v>
                </c:pt>
                <c:pt idx="73">
                  <c:v>5.8599999999999999E-2</c:v>
                </c:pt>
                <c:pt idx="74">
                  <c:v>6.2899999999999998E-2</c:v>
                </c:pt>
                <c:pt idx="75">
                  <c:v>6.720000000000001E-2</c:v>
                </c:pt>
                <c:pt idx="76">
                  <c:v>7.1300000000000002E-2</c:v>
                </c:pt>
                <c:pt idx="77">
                  <c:v>7.9700000000000007E-2</c:v>
                </c:pt>
                <c:pt idx="78">
                  <c:v>8.77E-2</c:v>
                </c:pt>
                <c:pt idx="79">
                  <c:v>9.5299999999999996E-2</c:v>
                </c:pt>
                <c:pt idx="80">
                  <c:v>0.1026</c:v>
                </c:pt>
                <c:pt idx="81">
                  <c:v>0.1096</c:v>
                </c:pt>
                <c:pt idx="82">
                  <c:v>0.11639999999999999</c:v>
                </c:pt>
                <c:pt idx="83">
                  <c:v>0.12279999999999999</c:v>
                </c:pt>
                <c:pt idx="84">
                  <c:v>0.129</c:v>
                </c:pt>
                <c:pt idx="85">
                  <c:v>0.13489999999999999</c:v>
                </c:pt>
                <c:pt idx="86">
                  <c:v>0.1406</c:v>
                </c:pt>
                <c:pt idx="87">
                  <c:v>0.14599999999999999</c:v>
                </c:pt>
                <c:pt idx="88">
                  <c:v>0.15689999999999998</c:v>
                </c:pt>
                <c:pt idx="89">
                  <c:v>0.16970000000000002</c:v>
                </c:pt>
                <c:pt idx="90">
                  <c:v>0.18109999999999998</c:v>
                </c:pt>
                <c:pt idx="91">
                  <c:v>0.19119999999999998</c:v>
                </c:pt>
                <c:pt idx="92">
                  <c:v>0.20039999999999999</c:v>
                </c:pt>
                <c:pt idx="93">
                  <c:v>0.20880000000000001</c:v>
                </c:pt>
                <c:pt idx="94">
                  <c:v>0.21629999999999999</c:v>
                </c:pt>
                <c:pt idx="95">
                  <c:v>0.2233</c:v>
                </c:pt>
                <c:pt idx="96">
                  <c:v>0.22970000000000002</c:v>
                </c:pt>
                <c:pt idx="97">
                  <c:v>0.24289999999999998</c:v>
                </c:pt>
                <c:pt idx="98">
                  <c:v>0.25419999999999998</c:v>
                </c:pt>
                <c:pt idx="99">
                  <c:v>0.26400000000000001</c:v>
                </c:pt>
                <c:pt idx="100">
                  <c:v>0.27260000000000001</c:v>
                </c:pt>
                <c:pt idx="101">
                  <c:v>0.2802</c:v>
                </c:pt>
                <c:pt idx="102">
                  <c:v>0.28700000000000003</c:v>
                </c:pt>
                <c:pt idx="103">
                  <c:v>0.30179999999999996</c:v>
                </c:pt>
                <c:pt idx="104">
                  <c:v>0.31389999999999996</c:v>
                </c:pt>
                <c:pt idx="105">
                  <c:v>0.32389999999999997</c:v>
                </c:pt>
                <c:pt idx="106">
                  <c:v>0.33229999999999998</c:v>
                </c:pt>
                <c:pt idx="107">
                  <c:v>0.33950000000000002</c:v>
                </c:pt>
                <c:pt idx="108">
                  <c:v>0.34570000000000001</c:v>
                </c:pt>
                <c:pt idx="109">
                  <c:v>0.35120000000000001</c:v>
                </c:pt>
                <c:pt idx="110">
                  <c:v>0.35599999999999998</c:v>
                </c:pt>
                <c:pt idx="111">
                  <c:v>0.36030000000000001</c:v>
                </c:pt>
                <c:pt idx="112">
                  <c:v>0.36409999999999998</c:v>
                </c:pt>
                <c:pt idx="113">
                  <c:v>0.36760000000000004</c:v>
                </c:pt>
                <c:pt idx="114">
                  <c:v>0.37659999999999999</c:v>
                </c:pt>
                <c:pt idx="115">
                  <c:v>0.38750000000000001</c:v>
                </c:pt>
                <c:pt idx="116">
                  <c:v>0.3967</c:v>
                </c:pt>
                <c:pt idx="117">
                  <c:v>0.40460000000000002</c:v>
                </c:pt>
                <c:pt idx="118">
                  <c:v>0.41150000000000003</c:v>
                </c:pt>
                <c:pt idx="119">
                  <c:v>0.41760000000000003</c:v>
                </c:pt>
                <c:pt idx="120">
                  <c:v>0.42320000000000002</c:v>
                </c:pt>
                <c:pt idx="121">
                  <c:v>0.42830000000000001</c:v>
                </c:pt>
                <c:pt idx="122">
                  <c:v>0.433</c:v>
                </c:pt>
                <c:pt idx="123">
                  <c:v>0.44820000000000004</c:v>
                </c:pt>
                <c:pt idx="124">
                  <c:v>0.4617</c:v>
                </c:pt>
                <c:pt idx="125">
                  <c:v>0.47400000000000003</c:v>
                </c:pt>
                <c:pt idx="126">
                  <c:v>0.4854</c:v>
                </c:pt>
                <c:pt idx="127">
                  <c:v>0.49619999999999997</c:v>
                </c:pt>
                <c:pt idx="128">
                  <c:v>0.50629999999999997</c:v>
                </c:pt>
                <c:pt idx="129">
                  <c:v>0.54239999999999999</c:v>
                </c:pt>
                <c:pt idx="130">
                  <c:v>0.57539999999999991</c:v>
                </c:pt>
                <c:pt idx="131">
                  <c:v>0.60609999999999997</c:v>
                </c:pt>
                <c:pt idx="132">
                  <c:v>0.63529999999999998</c:v>
                </c:pt>
                <c:pt idx="133">
                  <c:v>0.66310000000000002</c:v>
                </c:pt>
                <c:pt idx="134">
                  <c:v>0.68979999999999997</c:v>
                </c:pt>
                <c:pt idx="135">
                  <c:v>0.7157</c:v>
                </c:pt>
                <c:pt idx="136">
                  <c:v>0.7409</c:v>
                </c:pt>
                <c:pt idx="137">
                  <c:v>0.76539999999999997</c:v>
                </c:pt>
                <c:pt idx="138">
                  <c:v>0.7893</c:v>
                </c:pt>
                <c:pt idx="139">
                  <c:v>0.8125</c:v>
                </c:pt>
                <c:pt idx="140">
                  <c:v>0.89839999999999998</c:v>
                </c:pt>
                <c:pt idx="141" formatCode="0.00">
                  <c:v>1.02</c:v>
                </c:pt>
                <c:pt idx="142" formatCode="0.00">
                  <c:v>1.1299999999999999</c:v>
                </c:pt>
                <c:pt idx="143" formatCode="0.00">
                  <c:v>1.23</c:v>
                </c:pt>
                <c:pt idx="144" formatCode="0.00">
                  <c:v>1.33</c:v>
                </c:pt>
                <c:pt idx="145" formatCode="0.00">
                  <c:v>1.43</c:v>
                </c:pt>
                <c:pt idx="146" formatCode="0.00">
                  <c:v>1.52</c:v>
                </c:pt>
                <c:pt idx="147" formatCode="0.00">
                  <c:v>1.6</c:v>
                </c:pt>
                <c:pt idx="148" formatCode="0.00">
                  <c:v>1.69</c:v>
                </c:pt>
                <c:pt idx="149" formatCode="0.00">
                  <c:v>2</c:v>
                </c:pt>
                <c:pt idx="150" formatCode="0.00">
                  <c:v>2.2799999999999998</c:v>
                </c:pt>
                <c:pt idx="151" formatCode="0.00">
                  <c:v>2.54</c:v>
                </c:pt>
                <c:pt idx="152" formatCode="0.00">
                  <c:v>2.79</c:v>
                </c:pt>
                <c:pt idx="153" formatCode="0.00">
                  <c:v>3.03</c:v>
                </c:pt>
                <c:pt idx="154" formatCode="0.00">
                  <c:v>3.27</c:v>
                </c:pt>
                <c:pt idx="155" formatCode="0.00">
                  <c:v>4.13</c:v>
                </c:pt>
                <c:pt idx="156" formatCode="0.00">
                  <c:v>4.92</c:v>
                </c:pt>
                <c:pt idx="157" formatCode="0.00">
                  <c:v>5.66</c:v>
                </c:pt>
                <c:pt idx="158" formatCode="0.00">
                  <c:v>6.38</c:v>
                </c:pt>
                <c:pt idx="159" formatCode="0.00">
                  <c:v>7.09</c:v>
                </c:pt>
                <c:pt idx="160" formatCode="0.00">
                  <c:v>7.79</c:v>
                </c:pt>
                <c:pt idx="161" formatCode="0.00">
                  <c:v>8.5</c:v>
                </c:pt>
                <c:pt idx="162" formatCode="0.00">
                  <c:v>9.1999999999999993</c:v>
                </c:pt>
                <c:pt idx="163" formatCode="0.00">
                  <c:v>9.92</c:v>
                </c:pt>
                <c:pt idx="164" formatCode="0.00">
                  <c:v>10.64</c:v>
                </c:pt>
                <c:pt idx="165" formatCode="0.00">
                  <c:v>11.36</c:v>
                </c:pt>
                <c:pt idx="166" formatCode="0.00">
                  <c:v>14.14</c:v>
                </c:pt>
                <c:pt idx="167" formatCode="0.00">
                  <c:v>18.12</c:v>
                </c:pt>
                <c:pt idx="168" formatCode="0.00">
                  <c:v>21.82</c:v>
                </c:pt>
                <c:pt idx="169" formatCode="0.00">
                  <c:v>25.38</c:v>
                </c:pt>
                <c:pt idx="170" formatCode="0.00">
                  <c:v>28.88</c:v>
                </c:pt>
                <c:pt idx="171" formatCode="0.00">
                  <c:v>32.36</c:v>
                </c:pt>
                <c:pt idx="172" formatCode="0.00">
                  <c:v>35.83</c:v>
                </c:pt>
                <c:pt idx="173" formatCode="0.00">
                  <c:v>39.32</c:v>
                </c:pt>
                <c:pt idx="174" formatCode="0.00">
                  <c:v>42.82</c:v>
                </c:pt>
                <c:pt idx="175" formatCode="0.00">
                  <c:v>56.05</c:v>
                </c:pt>
                <c:pt idx="176" formatCode="0.00">
                  <c:v>68.36</c:v>
                </c:pt>
                <c:pt idx="177" formatCode="0.00">
                  <c:v>80.25</c:v>
                </c:pt>
                <c:pt idx="178" formatCode="0.00">
                  <c:v>91.92</c:v>
                </c:pt>
                <c:pt idx="179" formatCode="0.00">
                  <c:v>103.5</c:v>
                </c:pt>
                <c:pt idx="180" formatCode="0.00">
                  <c:v>115.05</c:v>
                </c:pt>
                <c:pt idx="181" formatCode="0.00">
                  <c:v>157.88</c:v>
                </c:pt>
                <c:pt idx="182" formatCode="0.00">
                  <c:v>197.14</c:v>
                </c:pt>
                <c:pt idx="183" formatCode="0.00">
                  <c:v>234.87</c:v>
                </c:pt>
                <c:pt idx="184" formatCode="0.00">
                  <c:v>271.88</c:v>
                </c:pt>
                <c:pt idx="185" formatCode="0.00">
                  <c:v>308.52</c:v>
                </c:pt>
                <c:pt idx="186" formatCode="0.00">
                  <c:v>344.99</c:v>
                </c:pt>
                <c:pt idx="187" formatCode="0.00">
                  <c:v>381.36</c:v>
                </c:pt>
                <c:pt idx="188" formatCode="0.00">
                  <c:v>417.7</c:v>
                </c:pt>
                <c:pt idx="189" formatCode="0.00">
                  <c:v>454.04</c:v>
                </c:pt>
                <c:pt idx="190" formatCode="0.00">
                  <c:v>490.38</c:v>
                </c:pt>
                <c:pt idx="191" formatCode="0.00">
                  <c:v>526.71</c:v>
                </c:pt>
                <c:pt idx="192" formatCode="0.00">
                  <c:v>663.97</c:v>
                </c:pt>
                <c:pt idx="193" formatCode="0.00">
                  <c:v>855.99</c:v>
                </c:pt>
                <c:pt idx="194" formatCode="0.00">
                  <c:v>1030</c:v>
                </c:pt>
                <c:pt idx="195" formatCode="0.00">
                  <c:v>1200</c:v>
                </c:pt>
                <c:pt idx="196" formatCode="0.00">
                  <c:v>1360</c:v>
                </c:pt>
                <c:pt idx="197" formatCode="0.00">
                  <c:v>1510</c:v>
                </c:pt>
                <c:pt idx="198" formatCode="0.00">
                  <c:v>1660</c:v>
                </c:pt>
                <c:pt idx="199" formatCode="0.00">
                  <c:v>1810</c:v>
                </c:pt>
                <c:pt idx="200" formatCode="0.00">
                  <c:v>1960</c:v>
                </c:pt>
                <c:pt idx="201" formatCode="0.00">
                  <c:v>2490</c:v>
                </c:pt>
                <c:pt idx="202" formatCode="0.00">
                  <c:v>2960</c:v>
                </c:pt>
                <c:pt idx="203" formatCode="0.00">
                  <c:v>3400</c:v>
                </c:pt>
                <c:pt idx="204" formatCode="0.00">
                  <c:v>3810</c:v>
                </c:pt>
                <c:pt idx="205" formatCode="0.00">
                  <c:v>4200</c:v>
                </c:pt>
                <c:pt idx="206" formatCode="0.00">
                  <c:v>4570</c:v>
                </c:pt>
                <c:pt idx="207" formatCode="0.00">
                  <c:v>5880</c:v>
                </c:pt>
                <c:pt idx="208" formatCode="0.00">
                  <c:v>6070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80-4596-96BA-9FA3795C6DED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srim84Kr_Kapton!$D$20:$D$228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srim84Kr_Kapton!$P$20:$P$228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2.5999999999999999E-3</c:v>
                </c:pt>
                <c:pt idx="26">
                  <c:v>2.8E-3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4.7000000000000002E-3</c:v>
                </c:pt>
                <c:pt idx="38">
                  <c:v>5.0000000000000001E-3</c:v>
                </c:pt>
                <c:pt idx="39">
                  <c:v>5.3E-3</c:v>
                </c:pt>
                <c:pt idx="40">
                  <c:v>5.5999999999999999E-3</c:v>
                </c:pt>
                <c:pt idx="41">
                  <c:v>5.8999999999999999E-3</c:v>
                </c:pt>
                <c:pt idx="42">
                  <c:v>6.1999999999999998E-3</c:v>
                </c:pt>
                <c:pt idx="43">
                  <c:v>6.5000000000000006E-3</c:v>
                </c:pt>
                <c:pt idx="44">
                  <c:v>6.7000000000000002E-3</c:v>
                </c:pt>
                <c:pt idx="45">
                  <c:v>7.2999999999999992E-3</c:v>
                </c:pt>
                <c:pt idx="46">
                  <c:v>7.7999999999999996E-3</c:v>
                </c:pt>
                <c:pt idx="47">
                  <c:v>8.3000000000000001E-3</c:v>
                </c:pt>
                <c:pt idx="48">
                  <c:v>8.7999999999999988E-3</c:v>
                </c:pt>
                <c:pt idx="49">
                  <c:v>9.2999999999999992E-3</c:v>
                </c:pt>
                <c:pt idx="50">
                  <c:v>9.7999999999999997E-3</c:v>
                </c:pt>
                <c:pt idx="51">
                  <c:v>1.0699999999999999E-2</c:v>
                </c:pt>
                <c:pt idx="52">
                  <c:v>1.17E-2</c:v>
                </c:pt>
                <c:pt idx="53">
                  <c:v>1.26E-2</c:v>
                </c:pt>
                <c:pt idx="54">
                  <c:v>1.3500000000000002E-2</c:v>
                </c:pt>
                <c:pt idx="55">
                  <c:v>1.44E-2</c:v>
                </c:pt>
                <c:pt idx="56">
                  <c:v>1.52E-2</c:v>
                </c:pt>
                <c:pt idx="57">
                  <c:v>1.61E-2</c:v>
                </c:pt>
                <c:pt idx="58">
                  <c:v>1.7000000000000001E-2</c:v>
                </c:pt>
                <c:pt idx="59">
                  <c:v>1.78E-2</c:v>
                </c:pt>
                <c:pt idx="60">
                  <c:v>1.8599999999999998E-2</c:v>
                </c:pt>
                <c:pt idx="61">
                  <c:v>1.95E-2</c:v>
                </c:pt>
                <c:pt idx="62">
                  <c:v>2.12E-2</c:v>
                </c:pt>
                <c:pt idx="63">
                  <c:v>2.3400000000000001E-2</c:v>
                </c:pt>
                <c:pt idx="64">
                  <c:v>2.5600000000000001E-2</c:v>
                </c:pt>
                <c:pt idx="65">
                  <c:v>2.7900000000000001E-2</c:v>
                </c:pt>
                <c:pt idx="66">
                  <c:v>3.0199999999999998E-2</c:v>
                </c:pt>
                <c:pt idx="67">
                  <c:v>3.2500000000000001E-2</c:v>
                </c:pt>
                <c:pt idx="68">
                  <c:v>3.4799999999999998E-2</c:v>
                </c:pt>
                <c:pt idx="69">
                  <c:v>3.7100000000000001E-2</c:v>
                </c:pt>
                <c:pt idx="70">
                  <c:v>3.9400000000000004E-2</c:v>
                </c:pt>
                <c:pt idx="71">
                  <c:v>4.3900000000000002E-2</c:v>
                </c:pt>
                <c:pt idx="72">
                  <c:v>4.8399999999999999E-2</c:v>
                </c:pt>
                <c:pt idx="73">
                  <c:v>5.28E-2</c:v>
                </c:pt>
                <c:pt idx="74">
                  <c:v>5.7299999999999997E-2</c:v>
                </c:pt>
                <c:pt idx="75">
                  <c:v>6.1600000000000002E-2</c:v>
                </c:pt>
                <c:pt idx="76">
                  <c:v>6.6000000000000003E-2</c:v>
                </c:pt>
                <c:pt idx="77">
                  <c:v>7.4499999999999997E-2</c:v>
                </c:pt>
                <c:pt idx="78">
                  <c:v>8.2900000000000001E-2</c:v>
                </c:pt>
                <c:pt idx="79">
                  <c:v>9.1200000000000003E-2</c:v>
                </c:pt>
                <c:pt idx="80">
                  <c:v>9.9400000000000002E-2</c:v>
                </c:pt>
                <c:pt idx="81">
                  <c:v>0.10740000000000001</c:v>
                </c:pt>
                <c:pt idx="82">
                  <c:v>0.1153</c:v>
                </c:pt>
                <c:pt idx="83">
                  <c:v>0.123</c:v>
                </c:pt>
                <c:pt idx="84">
                  <c:v>0.1305</c:v>
                </c:pt>
                <c:pt idx="85">
                  <c:v>0.13789999999999999</c:v>
                </c:pt>
                <c:pt idx="86">
                  <c:v>0.14499999999999999</c:v>
                </c:pt>
                <c:pt idx="87">
                  <c:v>0.152</c:v>
                </c:pt>
                <c:pt idx="88">
                  <c:v>0.16550000000000001</c:v>
                </c:pt>
                <c:pt idx="89">
                  <c:v>0.1812</c:v>
                </c:pt>
                <c:pt idx="90">
                  <c:v>0.19590000000000002</c:v>
                </c:pt>
                <c:pt idx="91">
                  <c:v>0.20960000000000001</c:v>
                </c:pt>
                <c:pt idx="92">
                  <c:v>0.2223</c:v>
                </c:pt>
                <c:pt idx="93">
                  <c:v>0.23420000000000002</c:v>
                </c:pt>
                <c:pt idx="94">
                  <c:v>0.24529999999999999</c:v>
                </c:pt>
                <c:pt idx="95">
                  <c:v>0.25569999999999998</c:v>
                </c:pt>
                <c:pt idx="96">
                  <c:v>0.26549999999999996</c:v>
                </c:pt>
                <c:pt idx="97">
                  <c:v>0.2833</c:v>
                </c:pt>
                <c:pt idx="98">
                  <c:v>0.29920000000000002</c:v>
                </c:pt>
                <c:pt idx="99">
                  <c:v>0.3135</c:v>
                </c:pt>
                <c:pt idx="100">
                  <c:v>0.32639999999999997</c:v>
                </c:pt>
                <c:pt idx="101">
                  <c:v>0.33809999999999996</c:v>
                </c:pt>
                <c:pt idx="102">
                  <c:v>0.34870000000000001</c:v>
                </c:pt>
                <c:pt idx="103">
                  <c:v>0.3674</c:v>
                </c:pt>
                <c:pt idx="104">
                  <c:v>0.38319999999999999</c:v>
                </c:pt>
                <c:pt idx="105">
                  <c:v>0.39679999999999999</c:v>
                </c:pt>
                <c:pt idx="106">
                  <c:v>0.40860000000000002</c:v>
                </c:pt>
                <c:pt idx="107">
                  <c:v>0.41900000000000004</c:v>
                </c:pt>
                <c:pt idx="108">
                  <c:v>0.42809999999999998</c:v>
                </c:pt>
                <c:pt idx="109">
                  <c:v>0.43620000000000003</c:v>
                </c:pt>
                <c:pt idx="110">
                  <c:v>0.44340000000000002</c:v>
                </c:pt>
                <c:pt idx="111">
                  <c:v>0.45</c:v>
                </c:pt>
                <c:pt idx="112">
                  <c:v>0.45590000000000003</c:v>
                </c:pt>
                <c:pt idx="113">
                  <c:v>0.46130000000000004</c:v>
                </c:pt>
                <c:pt idx="114">
                  <c:v>0.47089999999999999</c:v>
                </c:pt>
                <c:pt idx="115">
                  <c:v>0.48089999999999999</c:v>
                </c:pt>
                <c:pt idx="116">
                  <c:v>0.4894</c:v>
                </c:pt>
                <c:pt idx="117">
                  <c:v>0.49669999999999997</c:v>
                </c:pt>
                <c:pt idx="118">
                  <c:v>0.503</c:v>
                </c:pt>
                <c:pt idx="119">
                  <c:v>0.50860000000000005</c:v>
                </c:pt>
                <c:pt idx="120">
                  <c:v>0.51369999999999993</c:v>
                </c:pt>
                <c:pt idx="121">
                  <c:v>0.51829999999999998</c:v>
                </c:pt>
                <c:pt idx="122">
                  <c:v>0.52249999999999996</c:v>
                </c:pt>
                <c:pt idx="123">
                  <c:v>0.52990000000000004</c:v>
                </c:pt>
                <c:pt idx="124">
                  <c:v>0.53639999999999999</c:v>
                </c:pt>
                <c:pt idx="125">
                  <c:v>0.54220000000000002</c:v>
                </c:pt>
                <c:pt idx="126">
                  <c:v>0.5474</c:v>
                </c:pt>
                <c:pt idx="127">
                  <c:v>0.55220000000000002</c:v>
                </c:pt>
                <c:pt idx="128">
                  <c:v>0.55659999999999998</c:v>
                </c:pt>
                <c:pt idx="129">
                  <c:v>0.56469999999999998</c:v>
                </c:pt>
                <c:pt idx="130">
                  <c:v>0.57190000000000007</c:v>
                </c:pt>
                <c:pt idx="131">
                  <c:v>0.5786</c:v>
                </c:pt>
                <c:pt idx="132">
                  <c:v>0.58479999999999999</c:v>
                </c:pt>
                <c:pt idx="133">
                  <c:v>0.5907</c:v>
                </c:pt>
                <c:pt idx="134">
                  <c:v>0.59619999999999995</c:v>
                </c:pt>
                <c:pt idx="135">
                  <c:v>0.60160000000000002</c:v>
                </c:pt>
                <c:pt idx="136">
                  <c:v>0.60680000000000001</c:v>
                </c:pt>
                <c:pt idx="137">
                  <c:v>0.61180000000000001</c:v>
                </c:pt>
                <c:pt idx="138">
                  <c:v>0.61670000000000003</c:v>
                </c:pt>
                <c:pt idx="139">
                  <c:v>0.62149999999999994</c:v>
                </c:pt>
                <c:pt idx="140">
                  <c:v>0.63070000000000004</c:v>
                </c:pt>
                <c:pt idx="141">
                  <c:v>0.64180000000000004</c:v>
                </c:pt>
                <c:pt idx="142">
                  <c:v>0.65259999999999996</c:v>
                </c:pt>
                <c:pt idx="143">
                  <c:v>0.66320000000000001</c:v>
                </c:pt>
                <c:pt idx="144">
                  <c:v>0.67359999999999998</c:v>
                </c:pt>
                <c:pt idx="145">
                  <c:v>0.68390000000000006</c:v>
                </c:pt>
                <c:pt idx="146">
                  <c:v>0.69420000000000004</c:v>
                </c:pt>
                <c:pt idx="147">
                  <c:v>0.70439999999999992</c:v>
                </c:pt>
                <c:pt idx="148">
                  <c:v>0.71449999999999991</c:v>
                </c:pt>
                <c:pt idx="149">
                  <c:v>0.73499999999999999</c:v>
                </c:pt>
                <c:pt idx="150">
                  <c:v>0.75549999999999995</c:v>
                </c:pt>
                <c:pt idx="151">
                  <c:v>0.77639999999999998</c:v>
                </c:pt>
                <c:pt idx="152">
                  <c:v>0.79759999999999998</c:v>
                </c:pt>
                <c:pt idx="153">
                  <c:v>0.81910000000000005</c:v>
                </c:pt>
                <c:pt idx="154">
                  <c:v>0.84120000000000006</c:v>
                </c:pt>
                <c:pt idx="155">
                  <c:v>0.88680000000000003</c:v>
                </c:pt>
                <c:pt idx="156">
                  <c:v>0.93459999999999999</c:v>
                </c:pt>
                <c:pt idx="157">
                  <c:v>0.9849</c:v>
                </c:pt>
                <c:pt idx="158" formatCode="0.00">
                  <c:v>1.04</c:v>
                </c:pt>
                <c:pt idx="159" formatCode="0.00">
                  <c:v>1.0900000000000001</c:v>
                </c:pt>
                <c:pt idx="160" formatCode="0.00">
                  <c:v>1.1499999999999999</c:v>
                </c:pt>
                <c:pt idx="161" formatCode="0.00">
                  <c:v>1.21</c:v>
                </c:pt>
                <c:pt idx="162" formatCode="0.00">
                  <c:v>1.28</c:v>
                </c:pt>
                <c:pt idx="163" formatCode="0.00">
                  <c:v>1.35</c:v>
                </c:pt>
                <c:pt idx="164" formatCode="0.00">
                  <c:v>1.42</c:v>
                </c:pt>
                <c:pt idx="165" formatCode="0.00">
                  <c:v>1.49</c:v>
                </c:pt>
                <c:pt idx="166" formatCode="0.00">
                  <c:v>1.64</c:v>
                </c:pt>
                <c:pt idx="167" formatCode="0.00">
                  <c:v>1.85</c:v>
                </c:pt>
                <c:pt idx="168" formatCode="0.00">
                  <c:v>2.08</c:v>
                </c:pt>
                <c:pt idx="169" formatCode="0.00">
                  <c:v>2.3199999999999998</c:v>
                </c:pt>
                <c:pt idx="170" formatCode="0.00">
                  <c:v>2.58</c:v>
                </c:pt>
                <c:pt idx="171" formatCode="0.00">
                  <c:v>2.85</c:v>
                </c:pt>
                <c:pt idx="172" formatCode="0.00">
                  <c:v>3.13</c:v>
                </c:pt>
                <c:pt idx="173" formatCode="0.00">
                  <c:v>3.43</c:v>
                </c:pt>
                <c:pt idx="174" formatCode="0.00">
                  <c:v>3.74</c:v>
                </c:pt>
                <c:pt idx="175" formatCode="0.00">
                  <c:v>4.4000000000000004</c:v>
                </c:pt>
                <c:pt idx="176" formatCode="0.00">
                  <c:v>5.1100000000000003</c:v>
                </c:pt>
                <c:pt idx="177" formatCode="0.00">
                  <c:v>5.87</c:v>
                </c:pt>
                <c:pt idx="178" formatCode="0.00">
                  <c:v>6.67</c:v>
                </c:pt>
                <c:pt idx="179" formatCode="0.00">
                  <c:v>7.52</c:v>
                </c:pt>
                <c:pt idx="180" formatCode="0.00">
                  <c:v>8.41</c:v>
                </c:pt>
                <c:pt idx="181" formatCode="0.00">
                  <c:v>10.31</c:v>
                </c:pt>
                <c:pt idx="182" formatCode="0.00">
                  <c:v>12.36</c:v>
                </c:pt>
                <c:pt idx="183" formatCode="0.00">
                  <c:v>14.56</c:v>
                </c:pt>
                <c:pt idx="184" formatCode="0.00">
                  <c:v>16.89</c:v>
                </c:pt>
                <c:pt idx="185" formatCode="0.00">
                  <c:v>19.350000000000001</c:v>
                </c:pt>
                <c:pt idx="186" formatCode="0.00">
                  <c:v>21.94</c:v>
                </c:pt>
                <c:pt idx="187" formatCode="0.00">
                  <c:v>24.64</c:v>
                </c:pt>
                <c:pt idx="188" formatCode="0.00">
                  <c:v>27.45</c:v>
                </c:pt>
                <c:pt idx="189" formatCode="0.00">
                  <c:v>30.37</c:v>
                </c:pt>
                <c:pt idx="190" formatCode="0.00">
                  <c:v>33.380000000000003</c:v>
                </c:pt>
                <c:pt idx="191" formatCode="0.00">
                  <c:v>36.479999999999997</c:v>
                </c:pt>
                <c:pt idx="192" formatCode="0.00">
                  <c:v>42.95</c:v>
                </c:pt>
                <c:pt idx="193" formatCode="0.00">
                  <c:v>51.47</c:v>
                </c:pt>
                <c:pt idx="194" formatCode="0.00">
                  <c:v>60.42</c:v>
                </c:pt>
                <c:pt idx="195" formatCode="0.00">
                  <c:v>69.73</c:v>
                </c:pt>
                <c:pt idx="196" formatCode="0.00">
                  <c:v>79.37</c:v>
                </c:pt>
                <c:pt idx="197" formatCode="0.00">
                  <c:v>89.28</c:v>
                </c:pt>
                <c:pt idx="198" formatCode="0.00">
                  <c:v>99.44</c:v>
                </c:pt>
                <c:pt idx="199" formatCode="0.00">
                  <c:v>109.8</c:v>
                </c:pt>
                <c:pt idx="200" formatCode="0.00">
                  <c:v>120.34</c:v>
                </c:pt>
                <c:pt idx="201" formatCode="0.00">
                  <c:v>141.86000000000001</c:v>
                </c:pt>
                <c:pt idx="202" formatCode="0.00">
                  <c:v>163.81</c:v>
                </c:pt>
                <c:pt idx="203" formatCode="0.00">
                  <c:v>186.07</c:v>
                </c:pt>
                <c:pt idx="204" formatCode="0.00">
                  <c:v>208.51</c:v>
                </c:pt>
                <c:pt idx="205" formatCode="0.00">
                  <c:v>231.06</c:v>
                </c:pt>
                <c:pt idx="206" formatCode="0.00">
                  <c:v>253.63</c:v>
                </c:pt>
                <c:pt idx="207" formatCode="0.00">
                  <c:v>298.67</c:v>
                </c:pt>
                <c:pt idx="208" formatCode="0.00">
                  <c:v>316.57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80-4596-96BA-9FA3795C6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464936"/>
        <c:axId val="489466896"/>
      </c:scatterChart>
      <c:valAx>
        <c:axId val="4894649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9466896"/>
        <c:crosses val="autoZero"/>
        <c:crossBetween val="midCat"/>
        <c:majorUnit val="10"/>
      </c:valAx>
      <c:valAx>
        <c:axId val="48946689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894649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srim84Kr_Mylar!$P$5</c:f>
          <c:strCache>
            <c:ptCount val="1"/>
            <c:pt idx="0">
              <c:v>srim84Kr_Mylar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srim84Kr_Mylar!$D$20:$D$228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srim84Kr_Mylar!$E$20:$E$228</c:f>
              <c:numCache>
                <c:formatCode>0.000E+00</c:formatCode>
                <c:ptCount val="209"/>
                <c:pt idx="0">
                  <c:v>0.19</c:v>
                </c:pt>
                <c:pt idx="1">
                  <c:v>0.20019999999999999</c:v>
                </c:pt>
                <c:pt idx="2">
                  <c:v>0.21</c:v>
                </c:pt>
                <c:pt idx="3">
                  <c:v>0.21940000000000001</c:v>
                </c:pt>
                <c:pt idx="4">
                  <c:v>0.2283</c:v>
                </c:pt>
                <c:pt idx="5">
                  <c:v>0.2369</c:v>
                </c:pt>
                <c:pt idx="6">
                  <c:v>0.2452</c:v>
                </c:pt>
                <c:pt idx="7">
                  <c:v>0.25330000000000003</c:v>
                </c:pt>
                <c:pt idx="8">
                  <c:v>0.2611</c:v>
                </c:pt>
                <c:pt idx="9">
                  <c:v>0.26869999999999999</c:v>
                </c:pt>
                <c:pt idx="10">
                  <c:v>0.28320000000000001</c:v>
                </c:pt>
                <c:pt idx="11">
                  <c:v>0.3004</c:v>
                </c:pt>
                <c:pt idx="12">
                  <c:v>0.31659999999999999</c:v>
                </c:pt>
                <c:pt idx="13">
                  <c:v>0.33210000000000001</c:v>
                </c:pt>
                <c:pt idx="14">
                  <c:v>0.3468</c:v>
                </c:pt>
                <c:pt idx="15">
                  <c:v>0.36099999999999999</c:v>
                </c:pt>
                <c:pt idx="16">
                  <c:v>0.37459999999999999</c:v>
                </c:pt>
                <c:pt idx="17">
                  <c:v>0.38779999999999998</c:v>
                </c:pt>
                <c:pt idx="18">
                  <c:v>0.40050000000000002</c:v>
                </c:pt>
                <c:pt idx="19">
                  <c:v>0.42480000000000001</c:v>
                </c:pt>
                <c:pt idx="20">
                  <c:v>0.44779999999999998</c:v>
                </c:pt>
                <c:pt idx="21">
                  <c:v>0.46960000000000002</c:v>
                </c:pt>
                <c:pt idx="22">
                  <c:v>0.49049999999999999</c:v>
                </c:pt>
                <c:pt idx="23">
                  <c:v>0.51049999999999995</c:v>
                </c:pt>
                <c:pt idx="24">
                  <c:v>0.52980000000000005</c:v>
                </c:pt>
                <c:pt idx="25">
                  <c:v>0.56640000000000001</c:v>
                </c:pt>
                <c:pt idx="26">
                  <c:v>0.60070000000000001</c:v>
                </c:pt>
                <c:pt idx="27">
                  <c:v>0.63319999999999999</c:v>
                </c:pt>
                <c:pt idx="28">
                  <c:v>0.66410000000000002</c:v>
                </c:pt>
                <c:pt idx="29">
                  <c:v>0.69369999999999998</c:v>
                </c:pt>
                <c:pt idx="30">
                  <c:v>0.72199999999999998</c:v>
                </c:pt>
                <c:pt idx="31">
                  <c:v>0.74929999999999997</c:v>
                </c:pt>
                <c:pt idx="32">
                  <c:v>0.77559999999999996</c:v>
                </c:pt>
                <c:pt idx="33">
                  <c:v>0.80100000000000005</c:v>
                </c:pt>
                <c:pt idx="34">
                  <c:v>0.8256</c:v>
                </c:pt>
                <c:pt idx="35">
                  <c:v>0.84960000000000002</c:v>
                </c:pt>
                <c:pt idx="36">
                  <c:v>0.89549999999999996</c:v>
                </c:pt>
                <c:pt idx="37">
                  <c:v>0.94989999999999997</c:v>
                </c:pt>
                <c:pt idx="38">
                  <c:v>1.0009999999999999</c:v>
                </c:pt>
                <c:pt idx="39">
                  <c:v>1.05</c:v>
                </c:pt>
                <c:pt idx="40">
                  <c:v>1.097</c:v>
                </c:pt>
                <c:pt idx="41">
                  <c:v>1.1419999999999999</c:v>
                </c:pt>
                <c:pt idx="42">
                  <c:v>1.1850000000000001</c:v>
                </c:pt>
                <c:pt idx="43">
                  <c:v>1.226</c:v>
                </c:pt>
                <c:pt idx="44">
                  <c:v>1.2669999999999999</c:v>
                </c:pt>
                <c:pt idx="45">
                  <c:v>1.343</c:v>
                </c:pt>
                <c:pt idx="46">
                  <c:v>1.4159999999999999</c:v>
                </c:pt>
                <c:pt idx="47">
                  <c:v>1.4850000000000001</c:v>
                </c:pt>
                <c:pt idx="48">
                  <c:v>1.5509999999999999</c:v>
                </c:pt>
                <c:pt idx="49">
                  <c:v>1.615</c:v>
                </c:pt>
                <c:pt idx="50">
                  <c:v>1.675</c:v>
                </c:pt>
                <c:pt idx="51">
                  <c:v>1.7909999999999999</c:v>
                </c:pt>
                <c:pt idx="52">
                  <c:v>1.9</c:v>
                </c:pt>
                <c:pt idx="53">
                  <c:v>2.0030000000000001</c:v>
                </c:pt>
                <c:pt idx="54">
                  <c:v>2.1</c:v>
                </c:pt>
                <c:pt idx="55">
                  <c:v>2.194</c:v>
                </c:pt>
                <c:pt idx="56">
                  <c:v>2.2829999999999999</c:v>
                </c:pt>
                <c:pt idx="57">
                  <c:v>2.37</c:v>
                </c:pt>
                <c:pt idx="58">
                  <c:v>2.4529999999999998</c:v>
                </c:pt>
                <c:pt idx="59">
                  <c:v>2.5329999999999999</c:v>
                </c:pt>
                <c:pt idx="60">
                  <c:v>2.5350000000000001</c:v>
                </c:pt>
                <c:pt idx="61">
                  <c:v>2.2850000000000001</c:v>
                </c:pt>
                <c:pt idx="62">
                  <c:v>1.992</c:v>
                </c:pt>
                <c:pt idx="63">
                  <c:v>1.86</c:v>
                </c:pt>
                <c:pt idx="64">
                  <c:v>1.867</c:v>
                </c:pt>
                <c:pt idx="65">
                  <c:v>1.9430000000000001</c:v>
                </c:pt>
                <c:pt idx="66">
                  <c:v>2.0529999999999999</c:v>
                </c:pt>
                <c:pt idx="67">
                  <c:v>2.1779999999999999</c:v>
                </c:pt>
                <c:pt idx="68">
                  <c:v>2.3069999999999999</c:v>
                </c:pt>
                <c:pt idx="69">
                  <c:v>2.4329999999999998</c:v>
                </c:pt>
                <c:pt idx="70">
                  <c:v>2.5539999999999998</c:v>
                </c:pt>
                <c:pt idx="71">
                  <c:v>2.7749999999999999</c:v>
                </c:pt>
                <c:pt idx="72">
                  <c:v>2.9670000000000001</c:v>
                </c:pt>
                <c:pt idx="73">
                  <c:v>3.1339999999999999</c:v>
                </c:pt>
                <c:pt idx="74">
                  <c:v>3.28</c:v>
                </c:pt>
                <c:pt idx="75">
                  <c:v>3.411</c:v>
                </c:pt>
                <c:pt idx="76">
                  <c:v>3.5289999999999999</c:v>
                </c:pt>
                <c:pt idx="77">
                  <c:v>3.7410000000000001</c:v>
                </c:pt>
                <c:pt idx="78">
                  <c:v>3.9329999999999998</c:v>
                </c:pt>
                <c:pt idx="79">
                  <c:v>4.1150000000000002</c:v>
                </c:pt>
                <c:pt idx="80">
                  <c:v>4.2939999999999996</c:v>
                </c:pt>
                <c:pt idx="81">
                  <c:v>4.4729999999999999</c:v>
                </c:pt>
                <c:pt idx="82">
                  <c:v>4.6539999999999999</c:v>
                </c:pt>
                <c:pt idx="83">
                  <c:v>4.8380000000000001</c:v>
                </c:pt>
                <c:pt idx="84">
                  <c:v>5.0259999999999998</c:v>
                </c:pt>
                <c:pt idx="85">
                  <c:v>5.2169999999999996</c:v>
                </c:pt>
                <c:pt idx="86">
                  <c:v>5.41</c:v>
                </c:pt>
                <c:pt idx="87">
                  <c:v>5.6059999999999999</c:v>
                </c:pt>
                <c:pt idx="88">
                  <c:v>6</c:v>
                </c:pt>
                <c:pt idx="89">
                  <c:v>6.4909999999999997</c:v>
                </c:pt>
                <c:pt idx="90">
                  <c:v>6.9770000000000003</c:v>
                </c:pt>
                <c:pt idx="91">
                  <c:v>7.452</c:v>
                </c:pt>
                <c:pt idx="92">
                  <c:v>7.9160000000000004</c:v>
                </c:pt>
                <c:pt idx="93">
                  <c:v>8.3670000000000009</c:v>
                </c:pt>
                <c:pt idx="94">
                  <c:v>8.8059999999999992</c:v>
                </c:pt>
                <c:pt idx="95">
                  <c:v>9.2330000000000005</c:v>
                </c:pt>
                <c:pt idx="96">
                  <c:v>9.6509999999999998</c:v>
                </c:pt>
                <c:pt idx="97">
                  <c:v>10.46</c:v>
                </c:pt>
                <c:pt idx="98">
                  <c:v>11.24</c:v>
                </c:pt>
                <c:pt idx="99">
                  <c:v>12</c:v>
                </c:pt>
                <c:pt idx="100">
                  <c:v>12.75</c:v>
                </c:pt>
                <c:pt idx="101">
                  <c:v>13.49</c:v>
                </c:pt>
                <c:pt idx="102">
                  <c:v>14.22</c:v>
                </c:pt>
                <c:pt idx="103">
                  <c:v>15.67</c:v>
                </c:pt>
                <c:pt idx="104">
                  <c:v>17.11</c:v>
                </c:pt>
                <c:pt idx="105">
                  <c:v>18.55</c:v>
                </c:pt>
                <c:pt idx="106">
                  <c:v>19.98</c:v>
                </c:pt>
                <c:pt idx="107">
                  <c:v>21.38</c:v>
                </c:pt>
                <c:pt idx="108">
                  <c:v>22.77</c:v>
                </c:pt>
                <c:pt idx="109">
                  <c:v>24.12</c:v>
                </c:pt>
                <c:pt idx="110">
                  <c:v>25.44</c:v>
                </c:pt>
                <c:pt idx="111">
                  <c:v>26.72</c:v>
                </c:pt>
                <c:pt idx="112">
                  <c:v>27.96</c:v>
                </c:pt>
                <c:pt idx="113">
                  <c:v>29.17</c:v>
                </c:pt>
                <c:pt idx="114">
                  <c:v>31.44</c:v>
                </c:pt>
                <c:pt idx="115">
                  <c:v>34.04</c:v>
                </c:pt>
                <c:pt idx="116">
                  <c:v>36.39</c:v>
                </c:pt>
                <c:pt idx="117">
                  <c:v>38.51</c:v>
                </c:pt>
                <c:pt idx="118">
                  <c:v>40.42</c:v>
                </c:pt>
                <c:pt idx="119">
                  <c:v>42.14</c:v>
                </c:pt>
                <c:pt idx="120">
                  <c:v>43.68</c:v>
                </c:pt>
                <c:pt idx="121">
                  <c:v>45.06</c:v>
                </c:pt>
                <c:pt idx="122">
                  <c:v>46.29</c:v>
                </c:pt>
                <c:pt idx="123">
                  <c:v>48.37</c:v>
                </c:pt>
                <c:pt idx="124">
                  <c:v>50</c:v>
                </c:pt>
                <c:pt idx="125">
                  <c:v>51.28</c:v>
                </c:pt>
                <c:pt idx="126">
                  <c:v>52.27</c:v>
                </c:pt>
                <c:pt idx="127">
                  <c:v>53.02</c:v>
                </c:pt>
                <c:pt idx="128">
                  <c:v>53.6</c:v>
                </c:pt>
                <c:pt idx="129">
                  <c:v>54.34</c:v>
                </c:pt>
                <c:pt idx="130">
                  <c:v>54.72</c:v>
                </c:pt>
                <c:pt idx="131">
                  <c:v>54.86</c:v>
                </c:pt>
                <c:pt idx="132">
                  <c:v>54.85</c:v>
                </c:pt>
                <c:pt idx="133">
                  <c:v>54.74</c:v>
                </c:pt>
                <c:pt idx="134">
                  <c:v>54.57</c:v>
                </c:pt>
                <c:pt idx="135">
                  <c:v>54.35</c:v>
                </c:pt>
                <c:pt idx="136">
                  <c:v>54.1</c:v>
                </c:pt>
                <c:pt idx="137">
                  <c:v>53.83</c:v>
                </c:pt>
                <c:pt idx="138">
                  <c:v>53.66</c:v>
                </c:pt>
                <c:pt idx="139">
                  <c:v>53.8</c:v>
                </c:pt>
                <c:pt idx="140">
                  <c:v>53.51</c:v>
                </c:pt>
                <c:pt idx="141">
                  <c:v>52.78</c:v>
                </c:pt>
                <c:pt idx="142">
                  <c:v>52.09</c:v>
                </c:pt>
                <c:pt idx="143">
                  <c:v>51.43</c:v>
                </c:pt>
                <c:pt idx="144">
                  <c:v>50.78</c:v>
                </c:pt>
                <c:pt idx="145">
                  <c:v>50.16</c:v>
                </c:pt>
                <c:pt idx="146">
                  <c:v>49.54</c:v>
                </c:pt>
                <c:pt idx="147">
                  <c:v>48.93</c:v>
                </c:pt>
                <c:pt idx="148">
                  <c:v>48.33</c:v>
                </c:pt>
                <c:pt idx="149">
                  <c:v>47.15</c:v>
                </c:pt>
                <c:pt idx="150">
                  <c:v>45.99</c:v>
                </c:pt>
                <c:pt idx="151">
                  <c:v>44.84</c:v>
                </c:pt>
                <c:pt idx="152">
                  <c:v>43.72</c:v>
                </c:pt>
                <c:pt idx="153">
                  <c:v>42.62</c:v>
                </c:pt>
                <c:pt idx="154">
                  <c:v>41.54</c:v>
                </c:pt>
                <c:pt idx="155">
                  <c:v>39.46</c:v>
                </c:pt>
                <c:pt idx="156">
                  <c:v>37.5</c:v>
                </c:pt>
                <c:pt idx="157">
                  <c:v>35.65</c:v>
                </c:pt>
                <c:pt idx="158">
                  <c:v>33.93</c:v>
                </c:pt>
                <c:pt idx="159">
                  <c:v>32.32</c:v>
                </c:pt>
                <c:pt idx="160">
                  <c:v>30.83</c:v>
                </c:pt>
                <c:pt idx="161">
                  <c:v>29.45</c:v>
                </c:pt>
                <c:pt idx="162">
                  <c:v>28.18</c:v>
                </c:pt>
                <c:pt idx="163">
                  <c:v>27.01</c:v>
                </c:pt>
                <c:pt idx="164">
                  <c:v>25.93</c:v>
                </c:pt>
                <c:pt idx="165">
                  <c:v>24.95</c:v>
                </c:pt>
                <c:pt idx="166">
                  <c:v>23.23</c:v>
                </c:pt>
                <c:pt idx="167">
                  <c:v>21.51</c:v>
                </c:pt>
                <c:pt idx="168">
                  <c:v>20.2</c:v>
                </c:pt>
                <c:pt idx="169">
                  <c:v>18.96</c:v>
                </c:pt>
                <c:pt idx="170">
                  <c:v>17.87</c:v>
                </c:pt>
                <c:pt idx="171">
                  <c:v>16.91</c:v>
                </c:pt>
                <c:pt idx="172">
                  <c:v>16.059999999999999</c:v>
                </c:pt>
                <c:pt idx="173">
                  <c:v>15.3</c:v>
                </c:pt>
                <c:pt idx="174">
                  <c:v>14.62</c:v>
                </c:pt>
                <c:pt idx="175">
                  <c:v>13.46</c:v>
                </c:pt>
                <c:pt idx="176">
                  <c:v>12.49</c:v>
                </c:pt>
                <c:pt idx="177">
                  <c:v>11.67</c:v>
                </c:pt>
                <c:pt idx="178">
                  <c:v>10.97</c:v>
                </c:pt>
                <c:pt idx="179">
                  <c:v>10.36</c:v>
                </c:pt>
                <c:pt idx="180">
                  <c:v>9.8350000000000009</c:v>
                </c:pt>
                <c:pt idx="181">
                  <c:v>8.9550000000000001</c:v>
                </c:pt>
                <c:pt idx="182">
                  <c:v>8.2460000000000004</c:v>
                </c:pt>
                <c:pt idx="183">
                  <c:v>7.6559999999999997</c:v>
                </c:pt>
                <c:pt idx="184">
                  <c:v>7.1660000000000004</c:v>
                </c:pt>
                <c:pt idx="185">
                  <c:v>6.7510000000000003</c:v>
                </c:pt>
                <c:pt idx="186">
                  <c:v>6.3959999999999999</c:v>
                </c:pt>
                <c:pt idx="187">
                  <c:v>6.0880000000000001</c:v>
                </c:pt>
                <c:pt idx="188">
                  <c:v>5.819</c:v>
                </c:pt>
                <c:pt idx="189">
                  <c:v>5.5810000000000004</c:v>
                </c:pt>
                <c:pt idx="190">
                  <c:v>5.37</c:v>
                </c:pt>
                <c:pt idx="191">
                  <c:v>5.1820000000000004</c:v>
                </c:pt>
                <c:pt idx="192">
                  <c:v>4.859</c:v>
                </c:pt>
                <c:pt idx="193">
                  <c:v>4.5339999999999998</c:v>
                </c:pt>
                <c:pt idx="194">
                  <c:v>4.2720000000000002</c:v>
                </c:pt>
                <c:pt idx="195">
                  <c:v>4.0570000000000004</c:v>
                </c:pt>
                <c:pt idx="196">
                  <c:v>3.8780000000000001</c:v>
                </c:pt>
                <c:pt idx="197">
                  <c:v>3.726</c:v>
                </c:pt>
                <c:pt idx="198">
                  <c:v>3.5960000000000001</c:v>
                </c:pt>
                <c:pt idx="199">
                  <c:v>3.484</c:v>
                </c:pt>
                <c:pt idx="200">
                  <c:v>3.3860000000000001</c:v>
                </c:pt>
                <c:pt idx="201">
                  <c:v>3.2240000000000002</c:v>
                </c:pt>
                <c:pt idx="202">
                  <c:v>3.097</c:v>
                </c:pt>
                <c:pt idx="203">
                  <c:v>2.9940000000000002</c:v>
                </c:pt>
                <c:pt idx="204">
                  <c:v>2.91</c:v>
                </c:pt>
                <c:pt idx="205">
                  <c:v>2.8410000000000002</c:v>
                </c:pt>
                <c:pt idx="206">
                  <c:v>2.7829999999999999</c:v>
                </c:pt>
                <c:pt idx="207">
                  <c:v>2.6920000000000002</c:v>
                </c:pt>
                <c:pt idx="208">
                  <c:v>2.6659999999999999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E3-4D76-870A-55E16FEE4FEE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srim84Kr_Mylar!$D$20:$D$228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srim84Kr_Mylar!$F$20:$F$228</c:f>
              <c:numCache>
                <c:formatCode>0.000E+00</c:formatCode>
                <c:ptCount val="209"/>
                <c:pt idx="0">
                  <c:v>2.5139999999999998</c:v>
                </c:pt>
                <c:pt idx="1">
                  <c:v>2.6360000000000001</c:v>
                </c:pt>
                <c:pt idx="2">
                  <c:v>2.75</c:v>
                </c:pt>
                <c:pt idx="3">
                  <c:v>2.8570000000000002</c:v>
                </c:pt>
                <c:pt idx="4">
                  <c:v>2.9569999999999999</c:v>
                </c:pt>
                <c:pt idx="5">
                  <c:v>3.052</c:v>
                </c:pt>
                <c:pt idx="6">
                  <c:v>3.1419999999999999</c:v>
                </c:pt>
                <c:pt idx="7">
                  <c:v>3.2269999999999999</c:v>
                </c:pt>
                <c:pt idx="8">
                  <c:v>3.3079999999999998</c:v>
                </c:pt>
                <c:pt idx="9">
                  <c:v>3.3860000000000001</c:v>
                </c:pt>
                <c:pt idx="10">
                  <c:v>3.532</c:v>
                </c:pt>
                <c:pt idx="11">
                  <c:v>3.6989999999999998</c:v>
                </c:pt>
                <c:pt idx="12">
                  <c:v>3.851</c:v>
                </c:pt>
                <c:pt idx="13">
                  <c:v>3.99</c:v>
                </c:pt>
                <c:pt idx="14">
                  <c:v>4.12</c:v>
                </c:pt>
                <c:pt idx="15">
                  <c:v>4.24</c:v>
                </c:pt>
                <c:pt idx="16">
                  <c:v>4.3529999999999998</c:v>
                </c:pt>
                <c:pt idx="17">
                  <c:v>4.4580000000000002</c:v>
                </c:pt>
                <c:pt idx="18">
                  <c:v>4.5570000000000004</c:v>
                </c:pt>
                <c:pt idx="19">
                  <c:v>4.74</c:v>
                </c:pt>
                <c:pt idx="20">
                  <c:v>4.9039999999999999</c:v>
                </c:pt>
                <c:pt idx="21">
                  <c:v>5.0529999999999999</c:v>
                </c:pt>
                <c:pt idx="22">
                  <c:v>5.1890000000000001</c:v>
                </c:pt>
                <c:pt idx="23">
                  <c:v>5.3140000000000001</c:v>
                </c:pt>
                <c:pt idx="24">
                  <c:v>5.43</c:v>
                </c:pt>
                <c:pt idx="25">
                  <c:v>5.6369999999999996</c:v>
                </c:pt>
                <c:pt idx="26">
                  <c:v>5.8179999999999996</c:v>
                </c:pt>
                <c:pt idx="27">
                  <c:v>5.9770000000000003</c:v>
                </c:pt>
                <c:pt idx="28">
                  <c:v>6.12</c:v>
                </c:pt>
                <c:pt idx="29">
                  <c:v>6.2469999999999999</c:v>
                </c:pt>
                <c:pt idx="30">
                  <c:v>6.3620000000000001</c:v>
                </c:pt>
                <c:pt idx="31">
                  <c:v>6.4669999999999996</c:v>
                </c:pt>
                <c:pt idx="32">
                  <c:v>6.5620000000000003</c:v>
                </c:pt>
                <c:pt idx="33">
                  <c:v>6.649</c:v>
                </c:pt>
                <c:pt idx="34">
                  <c:v>6.73</c:v>
                </c:pt>
                <c:pt idx="35">
                  <c:v>6.8040000000000003</c:v>
                </c:pt>
                <c:pt idx="36">
                  <c:v>6.9349999999999996</c:v>
                </c:pt>
                <c:pt idx="37">
                  <c:v>7.0739999999999998</c:v>
                </c:pt>
                <c:pt idx="38">
                  <c:v>7.19</c:v>
                </c:pt>
                <c:pt idx="39">
                  <c:v>7.2889999999999997</c:v>
                </c:pt>
                <c:pt idx="40">
                  <c:v>7.3719999999999999</c:v>
                </c:pt>
                <c:pt idx="41">
                  <c:v>7.4429999999999996</c:v>
                </c:pt>
                <c:pt idx="42">
                  <c:v>7.5039999999999996</c:v>
                </c:pt>
                <c:pt idx="43">
                  <c:v>7.556</c:v>
                </c:pt>
                <c:pt idx="44">
                  <c:v>7.6</c:v>
                </c:pt>
                <c:pt idx="45">
                  <c:v>7.67</c:v>
                </c:pt>
                <c:pt idx="46">
                  <c:v>7.7190000000000003</c:v>
                </c:pt>
                <c:pt idx="47">
                  <c:v>7.7530000000000001</c:v>
                </c:pt>
                <c:pt idx="48">
                  <c:v>7.7750000000000004</c:v>
                </c:pt>
                <c:pt idx="49">
                  <c:v>7.7859999999999996</c:v>
                </c:pt>
                <c:pt idx="50">
                  <c:v>7.79</c:v>
                </c:pt>
                <c:pt idx="51">
                  <c:v>7.7779999999999996</c:v>
                </c:pt>
                <c:pt idx="52">
                  <c:v>7.7480000000000002</c:v>
                </c:pt>
                <c:pt idx="53">
                  <c:v>7.7060000000000004</c:v>
                </c:pt>
                <c:pt idx="54">
                  <c:v>7.6539999999999999</c:v>
                </c:pt>
                <c:pt idx="55">
                  <c:v>7.5960000000000001</c:v>
                </c:pt>
                <c:pt idx="56">
                  <c:v>7.5330000000000004</c:v>
                </c:pt>
                <c:pt idx="57">
                  <c:v>7.468</c:v>
                </c:pt>
                <c:pt idx="58">
                  <c:v>7.4</c:v>
                </c:pt>
                <c:pt idx="59">
                  <c:v>7.3310000000000004</c:v>
                </c:pt>
                <c:pt idx="60">
                  <c:v>7.2619999999999996</c:v>
                </c:pt>
                <c:pt idx="61">
                  <c:v>7.1920000000000002</c:v>
                </c:pt>
                <c:pt idx="62">
                  <c:v>7.0540000000000003</c:v>
                </c:pt>
                <c:pt idx="63">
                  <c:v>6.883</c:v>
                </c:pt>
                <c:pt idx="64">
                  <c:v>6.7190000000000003</c:v>
                </c:pt>
                <c:pt idx="65">
                  <c:v>6.5609999999999999</c:v>
                </c:pt>
                <c:pt idx="66">
                  <c:v>6.4089999999999998</c:v>
                </c:pt>
                <c:pt idx="67">
                  <c:v>6.2649999999999997</c:v>
                </c:pt>
                <c:pt idx="68">
                  <c:v>6.1269999999999998</c:v>
                </c:pt>
                <c:pt idx="69">
                  <c:v>5.9950000000000001</c:v>
                </c:pt>
                <c:pt idx="70">
                  <c:v>5.87</c:v>
                </c:pt>
                <c:pt idx="71">
                  <c:v>5.6360000000000001</c:v>
                </c:pt>
                <c:pt idx="72">
                  <c:v>5.4219999999999997</c:v>
                </c:pt>
                <c:pt idx="73">
                  <c:v>5.226</c:v>
                </c:pt>
                <c:pt idx="74">
                  <c:v>5.0460000000000003</c:v>
                </c:pt>
                <c:pt idx="75">
                  <c:v>4.88</c:v>
                </c:pt>
                <c:pt idx="76">
                  <c:v>4.7270000000000003</c:v>
                </c:pt>
                <c:pt idx="77">
                  <c:v>4.4509999999999996</c:v>
                </c:pt>
                <c:pt idx="78">
                  <c:v>4.2110000000000003</c:v>
                </c:pt>
                <c:pt idx="79">
                  <c:v>4</c:v>
                </c:pt>
                <c:pt idx="80">
                  <c:v>3.8119999999999998</c:v>
                </c:pt>
                <c:pt idx="81">
                  <c:v>3.6440000000000001</c:v>
                </c:pt>
                <c:pt idx="82">
                  <c:v>3.492</c:v>
                </c:pt>
                <c:pt idx="83">
                  <c:v>3.355</c:v>
                </c:pt>
                <c:pt idx="84">
                  <c:v>3.23</c:v>
                </c:pt>
                <c:pt idx="85">
                  <c:v>3.1150000000000002</c:v>
                </c:pt>
                <c:pt idx="86">
                  <c:v>3.0089999999999999</c:v>
                </c:pt>
                <c:pt idx="87">
                  <c:v>2.911</c:v>
                </c:pt>
                <c:pt idx="88">
                  <c:v>2.7370000000000001</c:v>
                </c:pt>
                <c:pt idx="89">
                  <c:v>2.5499999999999998</c:v>
                </c:pt>
                <c:pt idx="90">
                  <c:v>2.39</c:v>
                </c:pt>
                <c:pt idx="91">
                  <c:v>2.2519999999999998</c:v>
                </c:pt>
                <c:pt idx="92">
                  <c:v>2.1309999999999998</c:v>
                </c:pt>
                <c:pt idx="93">
                  <c:v>2.024</c:v>
                </c:pt>
                <c:pt idx="94">
                  <c:v>1.9279999999999999</c:v>
                </c:pt>
                <c:pt idx="95">
                  <c:v>1.8420000000000001</c:v>
                </c:pt>
                <c:pt idx="96">
                  <c:v>1.7649999999999999</c:v>
                </c:pt>
                <c:pt idx="97">
                  <c:v>1.63</c:v>
                </c:pt>
                <c:pt idx="98">
                  <c:v>1.5169999999999999</c:v>
                </c:pt>
                <c:pt idx="99">
                  <c:v>1.42</c:v>
                </c:pt>
                <c:pt idx="100">
                  <c:v>1.337</c:v>
                </c:pt>
                <c:pt idx="101">
                  <c:v>1.2629999999999999</c:v>
                </c:pt>
                <c:pt idx="102">
                  <c:v>1.198</c:v>
                </c:pt>
                <c:pt idx="103">
                  <c:v>1.089</c:v>
                </c:pt>
                <c:pt idx="104">
                  <c:v>0.99919999999999998</c:v>
                </c:pt>
                <c:pt idx="105">
                  <c:v>0.92469999999999997</c:v>
                </c:pt>
                <c:pt idx="106">
                  <c:v>0.86160000000000003</c:v>
                </c:pt>
                <c:pt idx="107">
                  <c:v>0.80740000000000001</c:v>
                </c:pt>
                <c:pt idx="108">
                  <c:v>0.76019999999999999</c:v>
                </c:pt>
                <c:pt idx="109">
                  <c:v>0.71879999999999999</c:v>
                </c:pt>
                <c:pt idx="110">
                  <c:v>0.68210000000000004</c:v>
                </c:pt>
                <c:pt idx="111">
                  <c:v>0.6492</c:v>
                </c:pt>
                <c:pt idx="112">
                  <c:v>0.61970000000000003</c:v>
                </c:pt>
                <c:pt idx="113">
                  <c:v>0.59299999999999997</c:v>
                </c:pt>
                <c:pt idx="114">
                  <c:v>0.54659999999999997</c:v>
                </c:pt>
                <c:pt idx="115">
                  <c:v>0.49859999999999999</c:v>
                </c:pt>
                <c:pt idx="116">
                  <c:v>0.45900000000000002</c:v>
                </c:pt>
                <c:pt idx="117">
                  <c:v>0.42580000000000001</c:v>
                </c:pt>
                <c:pt idx="118">
                  <c:v>0.39739999999999998</c:v>
                </c:pt>
                <c:pt idx="119">
                  <c:v>0.37280000000000002</c:v>
                </c:pt>
                <c:pt idx="120">
                  <c:v>0.3513</c:v>
                </c:pt>
                <c:pt idx="121">
                  <c:v>0.33239999999999997</c:v>
                </c:pt>
                <c:pt idx="122">
                  <c:v>0.31559999999999999</c:v>
                </c:pt>
                <c:pt idx="123">
                  <c:v>0.28689999999999999</c:v>
                </c:pt>
                <c:pt idx="124">
                  <c:v>0.26340000000000002</c:v>
                </c:pt>
                <c:pt idx="125">
                  <c:v>0.2437</c:v>
                </c:pt>
                <c:pt idx="126">
                  <c:v>0.22689999999999999</c:v>
                </c:pt>
                <c:pt idx="127">
                  <c:v>0.21240000000000001</c:v>
                </c:pt>
                <c:pt idx="128">
                  <c:v>0.19989999999999999</c:v>
                </c:pt>
                <c:pt idx="129">
                  <c:v>0.1789</c:v>
                </c:pt>
                <c:pt idx="130">
                  <c:v>0.1623</c:v>
                </c:pt>
                <c:pt idx="131">
                  <c:v>0.14860000000000001</c:v>
                </c:pt>
                <c:pt idx="132">
                  <c:v>0.13719999999999999</c:v>
                </c:pt>
                <c:pt idx="133">
                  <c:v>0.1275</c:v>
                </c:pt>
                <c:pt idx="134">
                  <c:v>0.1192</c:v>
                </c:pt>
                <c:pt idx="135">
                  <c:v>0.112</c:v>
                </c:pt>
                <c:pt idx="136">
                  <c:v>0.1057</c:v>
                </c:pt>
                <c:pt idx="137">
                  <c:v>0.1</c:v>
                </c:pt>
                <c:pt idx="138">
                  <c:v>9.5019999999999993E-2</c:v>
                </c:pt>
                <c:pt idx="139">
                  <c:v>9.0509999999999993E-2</c:v>
                </c:pt>
                <c:pt idx="140">
                  <c:v>8.2739999999999994E-2</c:v>
                </c:pt>
                <c:pt idx="141">
                  <c:v>7.4819999999999998E-2</c:v>
                </c:pt>
                <c:pt idx="142">
                  <c:v>6.8360000000000004E-2</c:v>
                </c:pt>
                <c:pt idx="143">
                  <c:v>6.2990000000000004E-2</c:v>
                </c:pt>
                <c:pt idx="144">
                  <c:v>5.8450000000000002E-2</c:v>
                </c:pt>
                <c:pt idx="145">
                  <c:v>5.4550000000000001E-2</c:v>
                </c:pt>
                <c:pt idx="146">
                  <c:v>5.117E-2</c:v>
                </c:pt>
                <c:pt idx="147">
                  <c:v>4.82E-2</c:v>
                </c:pt>
                <c:pt idx="148">
                  <c:v>4.5580000000000002E-2</c:v>
                </c:pt>
                <c:pt idx="149">
                  <c:v>4.1149999999999999E-2</c:v>
                </c:pt>
                <c:pt idx="150">
                  <c:v>3.755E-2</c:v>
                </c:pt>
                <c:pt idx="151">
                  <c:v>3.4549999999999997E-2</c:v>
                </c:pt>
                <c:pt idx="152">
                  <c:v>3.2030000000000003E-2</c:v>
                </c:pt>
                <c:pt idx="153">
                  <c:v>2.9860000000000001E-2</c:v>
                </c:pt>
                <c:pt idx="154">
                  <c:v>2.7980000000000001E-2</c:v>
                </c:pt>
                <c:pt idx="155">
                  <c:v>2.4889999999999999E-2</c:v>
                </c:pt>
                <c:pt idx="156">
                  <c:v>2.2440000000000002E-2</c:v>
                </c:pt>
                <c:pt idx="157">
                  <c:v>2.0449999999999999E-2</c:v>
                </c:pt>
                <c:pt idx="158">
                  <c:v>1.8800000000000001E-2</c:v>
                </c:pt>
                <c:pt idx="159">
                  <c:v>1.7409999999999998E-2</c:v>
                </c:pt>
                <c:pt idx="160">
                  <c:v>1.6219999999999998E-2</c:v>
                </c:pt>
                <c:pt idx="161">
                  <c:v>1.519E-2</c:v>
                </c:pt>
                <c:pt idx="162">
                  <c:v>1.4290000000000001E-2</c:v>
                </c:pt>
                <c:pt idx="163">
                  <c:v>1.349E-2</c:v>
                </c:pt>
                <c:pt idx="164">
                  <c:v>1.2789999999999999E-2</c:v>
                </c:pt>
                <c:pt idx="165">
                  <c:v>1.2149999999999999E-2</c:v>
                </c:pt>
                <c:pt idx="166">
                  <c:v>1.106E-2</c:v>
                </c:pt>
                <c:pt idx="167">
                  <c:v>9.9609999999999994E-3</c:v>
                </c:pt>
                <c:pt idx="168">
                  <c:v>9.0659999999999994E-3</c:v>
                </c:pt>
                <c:pt idx="169">
                  <c:v>8.3260000000000001E-3</c:v>
                </c:pt>
                <c:pt idx="170">
                  <c:v>7.7019999999999996E-3</c:v>
                </c:pt>
                <c:pt idx="171">
                  <c:v>7.169E-3</c:v>
                </c:pt>
                <c:pt idx="172">
                  <c:v>6.7080000000000004E-3</c:v>
                </c:pt>
                <c:pt idx="173">
                  <c:v>6.3049999999999998E-3</c:v>
                </c:pt>
                <c:pt idx="174">
                  <c:v>5.9500000000000004E-3</c:v>
                </c:pt>
                <c:pt idx="175">
                  <c:v>5.352E-3</c:v>
                </c:pt>
                <c:pt idx="176">
                  <c:v>4.8669999999999998E-3</c:v>
                </c:pt>
                <c:pt idx="177">
                  <c:v>4.4669999999999996E-3</c:v>
                </c:pt>
                <c:pt idx="178">
                  <c:v>4.1289999999999999E-3</c:v>
                </c:pt>
                <c:pt idx="179">
                  <c:v>3.8409999999999998E-3</c:v>
                </c:pt>
                <c:pt idx="180">
                  <c:v>3.5920000000000001E-3</c:v>
                </c:pt>
                <c:pt idx="181">
                  <c:v>3.1840000000000002E-3</c:v>
                </c:pt>
                <c:pt idx="182">
                  <c:v>2.8609999999999998E-3</c:v>
                </c:pt>
                <c:pt idx="183">
                  <c:v>2.601E-3</c:v>
                </c:pt>
                <c:pt idx="184">
                  <c:v>2.385E-3</c:v>
                </c:pt>
                <c:pt idx="185">
                  <c:v>2.2039999999999998E-3</c:v>
                </c:pt>
                <c:pt idx="186">
                  <c:v>2.049E-3</c:v>
                </c:pt>
                <c:pt idx="187">
                  <c:v>1.915E-3</c:v>
                </c:pt>
                <c:pt idx="188">
                  <c:v>1.799E-3</c:v>
                </c:pt>
                <c:pt idx="189">
                  <c:v>1.696E-3</c:v>
                </c:pt>
                <c:pt idx="190">
                  <c:v>1.6050000000000001E-3</c:v>
                </c:pt>
                <c:pt idx="191">
                  <c:v>1.523E-3</c:v>
                </c:pt>
                <c:pt idx="192">
                  <c:v>1.384E-3</c:v>
                </c:pt>
                <c:pt idx="193">
                  <c:v>1.242E-3</c:v>
                </c:pt>
                <c:pt idx="194">
                  <c:v>1.1280000000000001E-3</c:v>
                </c:pt>
                <c:pt idx="195">
                  <c:v>1.034E-3</c:v>
                </c:pt>
                <c:pt idx="196">
                  <c:v>9.5489999999999995E-4</c:v>
                </c:pt>
                <c:pt idx="197">
                  <c:v>8.8739999999999999E-4</c:v>
                </c:pt>
                <c:pt idx="198">
                  <c:v>8.2910000000000004E-4</c:v>
                </c:pt>
                <c:pt idx="199">
                  <c:v>7.7820000000000005E-4</c:v>
                </c:pt>
                <c:pt idx="200">
                  <c:v>7.3349999999999999E-4</c:v>
                </c:pt>
                <c:pt idx="201">
                  <c:v>6.5830000000000001E-4</c:v>
                </c:pt>
                <c:pt idx="202">
                  <c:v>5.9750000000000005E-4</c:v>
                </c:pt>
                <c:pt idx="203">
                  <c:v>5.4730000000000002E-4</c:v>
                </c:pt>
                <c:pt idx="204">
                  <c:v>5.0520000000000003E-4</c:v>
                </c:pt>
                <c:pt idx="205">
                  <c:v>4.6930000000000002E-4</c:v>
                </c:pt>
                <c:pt idx="206">
                  <c:v>4.3829999999999997E-4</c:v>
                </c:pt>
                <c:pt idx="207">
                  <c:v>3.8749999999999999E-4</c:v>
                </c:pt>
                <c:pt idx="208">
                  <c:v>3.7050000000000001E-4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3-4D76-870A-55E16FEE4FEE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srim84Kr_Mylar!$D$20:$D$228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srim84Kr_Mylar!$G$20:$G$228</c:f>
              <c:numCache>
                <c:formatCode>0.000E+00</c:formatCode>
                <c:ptCount val="209"/>
                <c:pt idx="0">
                  <c:v>2.7039999999999997</c:v>
                </c:pt>
                <c:pt idx="1">
                  <c:v>2.8362000000000003</c:v>
                </c:pt>
                <c:pt idx="2">
                  <c:v>2.96</c:v>
                </c:pt>
                <c:pt idx="3">
                  <c:v>3.0764</c:v>
                </c:pt>
                <c:pt idx="4">
                  <c:v>3.1852999999999998</c:v>
                </c:pt>
                <c:pt idx="5">
                  <c:v>3.2888999999999999</c:v>
                </c:pt>
                <c:pt idx="6">
                  <c:v>3.3872</c:v>
                </c:pt>
                <c:pt idx="7">
                  <c:v>3.4802999999999997</c:v>
                </c:pt>
                <c:pt idx="8">
                  <c:v>3.5690999999999997</c:v>
                </c:pt>
                <c:pt idx="9">
                  <c:v>3.6547000000000001</c:v>
                </c:pt>
                <c:pt idx="10">
                  <c:v>3.8151999999999999</c:v>
                </c:pt>
                <c:pt idx="11">
                  <c:v>3.9993999999999996</c:v>
                </c:pt>
                <c:pt idx="12">
                  <c:v>4.1676000000000002</c:v>
                </c:pt>
                <c:pt idx="13">
                  <c:v>4.3220999999999998</c:v>
                </c:pt>
                <c:pt idx="14">
                  <c:v>4.4668000000000001</c:v>
                </c:pt>
                <c:pt idx="15">
                  <c:v>4.601</c:v>
                </c:pt>
                <c:pt idx="16">
                  <c:v>4.7275999999999998</c:v>
                </c:pt>
                <c:pt idx="17">
                  <c:v>4.8458000000000006</c:v>
                </c:pt>
                <c:pt idx="18">
                  <c:v>4.9575000000000005</c:v>
                </c:pt>
                <c:pt idx="19">
                  <c:v>5.1648000000000005</c:v>
                </c:pt>
                <c:pt idx="20">
                  <c:v>5.3517999999999999</c:v>
                </c:pt>
                <c:pt idx="21">
                  <c:v>5.5225999999999997</c:v>
                </c:pt>
                <c:pt idx="22">
                  <c:v>5.6795</c:v>
                </c:pt>
                <c:pt idx="23">
                  <c:v>5.8245000000000005</c:v>
                </c:pt>
                <c:pt idx="24">
                  <c:v>5.9597999999999995</c:v>
                </c:pt>
                <c:pt idx="25">
                  <c:v>6.2033999999999994</c:v>
                </c:pt>
                <c:pt idx="26">
                  <c:v>6.4186999999999994</c:v>
                </c:pt>
                <c:pt idx="27">
                  <c:v>6.6102000000000007</c:v>
                </c:pt>
                <c:pt idx="28">
                  <c:v>6.7841000000000005</c:v>
                </c:pt>
                <c:pt idx="29">
                  <c:v>6.9406999999999996</c:v>
                </c:pt>
                <c:pt idx="30">
                  <c:v>7.0839999999999996</c:v>
                </c:pt>
                <c:pt idx="31">
                  <c:v>7.2162999999999995</c:v>
                </c:pt>
                <c:pt idx="32">
                  <c:v>7.3376000000000001</c:v>
                </c:pt>
                <c:pt idx="33">
                  <c:v>7.45</c:v>
                </c:pt>
                <c:pt idx="34">
                  <c:v>7.5556000000000001</c:v>
                </c:pt>
                <c:pt idx="35">
                  <c:v>7.6536</c:v>
                </c:pt>
                <c:pt idx="36">
                  <c:v>7.8304999999999998</c:v>
                </c:pt>
                <c:pt idx="37">
                  <c:v>8.0238999999999994</c:v>
                </c:pt>
                <c:pt idx="38">
                  <c:v>8.1910000000000007</c:v>
                </c:pt>
                <c:pt idx="39">
                  <c:v>8.3390000000000004</c:v>
                </c:pt>
                <c:pt idx="40">
                  <c:v>8.4689999999999994</c:v>
                </c:pt>
                <c:pt idx="41">
                  <c:v>8.5849999999999991</c:v>
                </c:pt>
                <c:pt idx="42">
                  <c:v>8.6890000000000001</c:v>
                </c:pt>
                <c:pt idx="43">
                  <c:v>8.782</c:v>
                </c:pt>
                <c:pt idx="44">
                  <c:v>8.8669999999999991</c:v>
                </c:pt>
                <c:pt idx="45">
                  <c:v>9.0129999999999999</c:v>
                </c:pt>
                <c:pt idx="46">
                  <c:v>9.1349999999999998</c:v>
                </c:pt>
                <c:pt idx="47">
                  <c:v>9.2379999999999995</c:v>
                </c:pt>
                <c:pt idx="48">
                  <c:v>9.3260000000000005</c:v>
                </c:pt>
                <c:pt idx="49">
                  <c:v>9.4009999999999998</c:v>
                </c:pt>
                <c:pt idx="50">
                  <c:v>9.4649999999999999</c:v>
                </c:pt>
                <c:pt idx="51">
                  <c:v>9.5689999999999991</c:v>
                </c:pt>
                <c:pt idx="52">
                  <c:v>9.6479999999999997</c:v>
                </c:pt>
                <c:pt idx="53">
                  <c:v>9.7089999999999996</c:v>
                </c:pt>
                <c:pt idx="54">
                  <c:v>9.7539999999999996</c:v>
                </c:pt>
                <c:pt idx="55">
                  <c:v>9.7899999999999991</c:v>
                </c:pt>
                <c:pt idx="56">
                  <c:v>9.8160000000000007</c:v>
                </c:pt>
                <c:pt idx="57">
                  <c:v>9.838000000000001</c:v>
                </c:pt>
                <c:pt idx="58">
                  <c:v>9.8529999999999998</c:v>
                </c:pt>
                <c:pt idx="59">
                  <c:v>9.8640000000000008</c:v>
                </c:pt>
                <c:pt idx="60">
                  <c:v>9.7970000000000006</c:v>
                </c:pt>
                <c:pt idx="61">
                  <c:v>9.4770000000000003</c:v>
                </c:pt>
                <c:pt idx="62">
                  <c:v>9.0459999999999994</c:v>
                </c:pt>
                <c:pt idx="63">
                  <c:v>8.7430000000000003</c:v>
                </c:pt>
                <c:pt idx="64">
                  <c:v>8.5860000000000003</c:v>
                </c:pt>
                <c:pt idx="65">
                  <c:v>8.5039999999999996</c:v>
                </c:pt>
                <c:pt idx="66">
                  <c:v>8.4619999999999997</c:v>
                </c:pt>
                <c:pt idx="67">
                  <c:v>8.4429999999999996</c:v>
                </c:pt>
                <c:pt idx="68">
                  <c:v>8.4339999999999993</c:v>
                </c:pt>
                <c:pt idx="69">
                  <c:v>8.4280000000000008</c:v>
                </c:pt>
                <c:pt idx="70">
                  <c:v>8.4239999999999995</c:v>
                </c:pt>
                <c:pt idx="71">
                  <c:v>8.4109999999999996</c:v>
                </c:pt>
                <c:pt idx="72">
                  <c:v>8.3889999999999993</c:v>
                </c:pt>
                <c:pt idx="73">
                  <c:v>8.36</c:v>
                </c:pt>
                <c:pt idx="74">
                  <c:v>8.3260000000000005</c:v>
                </c:pt>
                <c:pt idx="75">
                  <c:v>8.2910000000000004</c:v>
                </c:pt>
                <c:pt idx="76">
                  <c:v>8.2560000000000002</c:v>
                </c:pt>
                <c:pt idx="77">
                  <c:v>8.1920000000000002</c:v>
                </c:pt>
                <c:pt idx="78">
                  <c:v>8.1440000000000001</c:v>
                </c:pt>
                <c:pt idx="79">
                  <c:v>8.1150000000000002</c:v>
                </c:pt>
                <c:pt idx="80">
                  <c:v>8.1059999999999999</c:v>
                </c:pt>
                <c:pt idx="81">
                  <c:v>8.1170000000000009</c:v>
                </c:pt>
                <c:pt idx="82">
                  <c:v>8.1460000000000008</c:v>
                </c:pt>
                <c:pt idx="83">
                  <c:v>8.1929999999999996</c:v>
                </c:pt>
                <c:pt idx="84">
                  <c:v>8.2560000000000002</c:v>
                </c:pt>
                <c:pt idx="85">
                  <c:v>8.3320000000000007</c:v>
                </c:pt>
                <c:pt idx="86">
                  <c:v>8.4190000000000005</c:v>
                </c:pt>
                <c:pt idx="87">
                  <c:v>8.5169999999999995</c:v>
                </c:pt>
                <c:pt idx="88">
                  <c:v>8.7370000000000001</c:v>
                </c:pt>
                <c:pt idx="89">
                  <c:v>9.0410000000000004</c:v>
                </c:pt>
                <c:pt idx="90">
                  <c:v>9.3670000000000009</c:v>
                </c:pt>
                <c:pt idx="91">
                  <c:v>9.7040000000000006</c:v>
                </c:pt>
                <c:pt idx="92">
                  <c:v>10.047000000000001</c:v>
                </c:pt>
                <c:pt idx="93">
                  <c:v>10.391000000000002</c:v>
                </c:pt>
                <c:pt idx="94">
                  <c:v>10.733999999999998</c:v>
                </c:pt>
                <c:pt idx="95">
                  <c:v>11.075000000000001</c:v>
                </c:pt>
                <c:pt idx="96">
                  <c:v>11.416</c:v>
                </c:pt>
                <c:pt idx="97">
                  <c:v>12.09</c:v>
                </c:pt>
                <c:pt idx="98">
                  <c:v>12.757</c:v>
                </c:pt>
                <c:pt idx="99">
                  <c:v>13.42</c:v>
                </c:pt>
                <c:pt idx="100">
                  <c:v>14.087</c:v>
                </c:pt>
                <c:pt idx="101">
                  <c:v>14.753</c:v>
                </c:pt>
                <c:pt idx="102">
                  <c:v>15.418000000000001</c:v>
                </c:pt>
                <c:pt idx="103">
                  <c:v>16.759</c:v>
                </c:pt>
                <c:pt idx="104">
                  <c:v>18.109199999999998</c:v>
                </c:pt>
                <c:pt idx="105">
                  <c:v>19.474700000000002</c:v>
                </c:pt>
                <c:pt idx="106">
                  <c:v>20.8416</c:v>
                </c:pt>
                <c:pt idx="107">
                  <c:v>22.1874</c:v>
                </c:pt>
                <c:pt idx="108">
                  <c:v>23.530200000000001</c:v>
                </c:pt>
                <c:pt idx="109">
                  <c:v>24.838800000000003</c:v>
                </c:pt>
                <c:pt idx="110">
                  <c:v>26.1221</c:v>
                </c:pt>
                <c:pt idx="111">
                  <c:v>27.369199999999999</c:v>
                </c:pt>
                <c:pt idx="112">
                  <c:v>28.579700000000003</c:v>
                </c:pt>
                <c:pt idx="113">
                  <c:v>29.763000000000002</c:v>
                </c:pt>
                <c:pt idx="114">
                  <c:v>31.986600000000003</c:v>
                </c:pt>
                <c:pt idx="115">
                  <c:v>34.538600000000002</c:v>
                </c:pt>
                <c:pt idx="116">
                  <c:v>36.849000000000004</c:v>
                </c:pt>
                <c:pt idx="117">
                  <c:v>38.9358</c:v>
                </c:pt>
                <c:pt idx="118">
                  <c:v>40.817399999999999</c:v>
                </c:pt>
                <c:pt idx="119">
                  <c:v>42.512799999999999</c:v>
                </c:pt>
                <c:pt idx="120">
                  <c:v>44.031300000000002</c:v>
                </c:pt>
                <c:pt idx="121">
                  <c:v>45.392400000000002</c:v>
                </c:pt>
                <c:pt idx="122">
                  <c:v>46.605600000000003</c:v>
                </c:pt>
                <c:pt idx="123">
                  <c:v>48.6569</c:v>
                </c:pt>
                <c:pt idx="124">
                  <c:v>50.263399999999997</c:v>
                </c:pt>
                <c:pt idx="125">
                  <c:v>51.523699999999998</c:v>
                </c:pt>
                <c:pt idx="126">
                  <c:v>52.496900000000004</c:v>
                </c:pt>
                <c:pt idx="127">
                  <c:v>53.232400000000005</c:v>
                </c:pt>
                <c:pt idx="128">
                  <c:v>53.799900000000001</c:v>
                </c:pt>
                <c:pt idx="129">
                  <c:v>54.518900000000002</c:v>
                </c:pt>
                <c:pt idx="130">
                  <c:v>54.882300000000001</c:v>
                </c:pt>
                <c:pt idx="131">
                  <c:v>55.008600000000001</c:v>
                </c:pt>
                <c:pt idx="132">
                  <c:v>54.987200000000001</c:v>
                </c:pt>
                <c:pt idx="133">
                  <c:v>54.8675</c:v>
                </c:pt>
                <c:pt idx="134">
                  <c:v>54.6892</c:v>
                </c:pt>
                <c:pt idx="135">
                  <c:v>54.462000000000003</c:v>
                </c:pt>
                <c:pt idx="136">
                  <c:v>54.2057</c:v>
                </c:pt>
                <c:pt idx="137">
                  <c:v>53.93</c:v>
                </c:pt>
                <c:pt idx="138">
                  <c:v>53.755019999999995</c:v>
                </c:pt>
                <c:pt idx="139">
                  <c:v>53.890509999999999</c:v>
                </c:pt>
                <c:pt idx="140">
                  <c:v>53.592739999999999</c:v>
                </c:pt>
                <c:pt idx="141">
                  <c:v>52.854820000000004</c:v>
                </c:pt>
                <c:pt idx="142">
                  <c:v>52.158360000000002</c:v>
                </c:pt>
                <c:pt idx="143">
                  <c:v>51.492989999999999</c:v>
                </c:pt>
                <c:pt idx="144">
                  <c:v>50.838450000000002</c:v>
                </c:pt>
                <c:pt idx="145">
                  <c:v>50.214549999999996</c:v>
                </c:pt>
                <c:pt idx="146">
                  <c:v>49.591169999999998</c:v>
                </c:pt>
                <c:pt idx="147">
                  <c:v>48.978200000000001</c:v>
                </c:pt>
                <c:pt idx="148">
                  <c:v>48.375579999999999</c:v>
                </c:pt>
                <c:pt idx="149">
                  <c:v>47.19115</c:v>
                </c:pt>
                <c:pt idx="150">
                  <c:v>46.027550000000005</c:v>
                </c:pt>
                <c:pt idx="151">
                  <c:v>44.874550000000006</c:v>
                </c:pt>
                <c:pt idx="152">
                  <c:v>43.752029999999998</c:v>
                </c:pt>
                <c:pt idx="153">
                  <c:v>42.649859999999997</c:v>
                </c:pt>
                <c:pt idx="154">
                  <c:v>41.567979999999999</c:v>
                </c:pt>
                <c:pt idx="155">
                  <c:v>39.48489</c:v>
                </c:pt>
                <c:pt idx="156">
                  <c:v>37.522440000000003</c:v>
                </c:pt>
                <c:pt idx="157">
                  <c:v>35.670449999999995</c:v>
                </c:pt>
                <c:pt idx="158">
                  <c:v>33.948799999999999</c:v>
                </c:pt>
                <c:pt idx="159">
                  <c:v>32.337409999999998</c:v>
                </c:pt>
                <c:pt idx="160">
                  <c:v>30.846219999999999</c:v>
                </c:pt>
                <c:pt idx="161">
                  <c:v>29.46519</c:v>
                </c:pt>
                <c:pt idx="162">
                  <c:v>28.194289999999999</c:v>
                </c:pt>
                <c:pt idx="163">
                  <c:v>27.023490000000002</c:v>
                </c:pt>
                <c:pt idx="164">
                  <c:v>25.942789999999999</c:v>
                </c:pt>
                <c:pt idx="165">
                  <c:v>24.962149999999998</c:v>
                </c:pt>
                <c:pt idx="166">
                  <c:v>23.241060000000001</c:v>
                </c:pt>
                <c:pt idx="167">
                  <c:v>21.519961000000002</c:v>
                </c:pt>
                <c:pt idx="168">
                  <c:v>20.209066</c:v>
                </c:pt>
                <c:pt idx="169">
                  <c:v>18.968326000000001</c:v>
                </c:pt>
                <c:pt idx="170">
                  <c:v>17.877701999999999</c:v>
                </c:pt>
                <c:pt idx="171">
                  <c:v>16.917169000000001</c:v>
                </c:pt>
                <c:pt idx="172">
                  <c:v>16.066707999999998</c:v>
                </c:pt>
                <c:pt idx="173">
                  <c:v>15.306305</c:v>
                </c:pt>
                <c:pt idx="174">
                  <c:v>14.62595</c:v>
                </c:pt>
                <c:pt idx="175">
                  <c:v>13.465352000000001</c:v>
                </c:pt>
                <c:pt idx="176">
                  <c:v>12.494867000000001</c:v>
                </c:pt>
                <c:pt idx="177">
                  <c:v>11.674467</c:v>
                </c:pt>
                <c:pt idx="178">
                  <c:v>10.974129000000001</c:v>
                </c:pt>
                <c:pt idx="179">
                  <c:v>10.363840999999999</c:v>
                </c:pt>
                <c:pt idx="180">
                  <c:v>9.8385920000000002</c:v>
                </c:pt>
                <c:pt idx="181">
                  <c:v>8.9581839999999993</c:v>
                </c:pt>
                <c:pt idx="182">
                  <c:v>8.2488609999999998</c:v>
                </c:pt>
                <c:pt idx="183">
                  <c:v>7.658601</c:v>
                </c:pt>
                <c:pt idx="184">
                  <c:v>7.1683850000000007</c:v>
                </c:pt>
                <c:pt idx="185">
                  <c:v>6.7532040000000002</c:v>
                </c:pt>
                <c:pt idx="186">
                  <c:v>6.3980490000000003</c:v>
                </c:pt>
                <c:pt idx="187">
                  <c:v>6.0899150000000004</c:v>
                </c:pt>
                <c:pt idx="188">
                  <c:v>5.8207990000000001</c:v>
                </c:pt>
                <c:pt idx="189">
                  <c:v>5.5826960000000003</c:v>
                </c:pt>
                <c:pt idx="190">
                  <c:v>5.3716049999999997</c:v>
                </c:pt>
                <c:pt idx="191">
                  <c:v>5.1835230000000001</c:v>
                </c:pt>
                <c:pt idx="192">
                  <c:v>4.8603839999999998</c:v>
                </c:pt>
                <c:pt idx="193">
                  <c:v>4.5352420000000002</c:v>
                </c:pt>
                <c:pt idx="194">
                  <c:v>4.2731279999999998</c:v>
                </c:pt>
                <c:pt idx="195">
                  <c:v>4.0580340000000001</c:v>
                </c:pt>
                <c:pt idx="196">
                  <c:v>3.8789549000000001</c:v>
                </c:pt>
                <c:pt idx="197">
                  <c:v>3.7268873999999999</c:v>
                </c:pt>
                <c:pt idx="198">
                  <c:v>3.5968290999999999</c:v>
                </c:pt>
                <c:pt idx="199">
                  <c:v>3.4847782</c:v>
                </c:pt>
                <c:pt idx="200">
                  <c:v>3.3867335000000001</c:v>
                </c:pt>
                <c:pt idx="201">
                  <c:v>3.2246583000000002</c:v>
                </c:pt>
                <c:pt idx="202">
                  <c:v>3.0975975</c:v>
                </c:pt>
                <c:pt idx="203">
                  <c:v>2.9945473000000002</c:v>
                </c:pt>
                <c:pt idx="204">
                  <c:v>2.9105052000000002</c:v>
                </c:pt>
                <c:pt idx="205">
                  <c:v>2.8414693</c:v>
                </c:pt>
                <c:pt idx="206">
                  <c:v>2.7834382999999998</c:v>
                </c:pt>
                <c:pt idx="207">
                  <c:v>2.6923875000000002</c:v>
                </c:pt>
                <c:pt idx="208">
                  <c:v>2.6663704999999998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E3-4D76-870A-55E16FEE4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11432"/>
        <c:axId val="492411040"/>
      </c:scatterChart>
      <c:valAx>
        <c:axId val="4924114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92411040"/>
        <c:crosses val="autoZero"/>
        <c:crossBetween val="midCat"/>
        <c:majorUnit val="10"/>
      </c:valAx>
      <c:valAx>
        <c:axId val="49241104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924114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2884788655153"/>
          <c:y val="0.56498438815327012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srim84Kr_Mylar!$P$5</c:f>
          <c:strCache>
            <c:ptCount val="1"/>
            <c:pt idx="0">
              <c:v>srim84Kr_Mylar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srim84Kr_Mylar!$D$20:$D$228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srim84Kr_Mylar!$J$20:$J$228</c:f>
              <c:numCache>
                <c:formatCode>0.000</c:formatCode>
                <c:ptCount val="209"/>
                <c:pt idx="0">
                  <c:v>4.4999999999999997E-3</c:v>
                </c:pt>
                <c:pt idx="1">
                  <c:v>4.7000000000000002E-3</c:v>
                </c:pt>
                <c:pt idx="2">
                  <c:v>4.8999999999999998E-3</c:v>
                </c:pt>
                <c:pt idx="3">
                  <c:v>5.0999999999999995E-3</c:v>
                </c:pt>
                <c:pt idx="4">
                  <c:v>5.3E-3</c:v>
                </c:pt>
                <c:pt idx="5">
                  <c:v>5.4999999999999997E-3</c:v>
                </c:pt>
                <c:pt idx="6">
                  <c:v>5.7000000000000002E-3</c:v>
                </c:pt>
                <c:pt idx="7">
                  <c:v>5.8999999999999999E-3</c:v>
                </c:pt>
                <c:pt idx="8">
                  <c:v>6.0999999999999995E-3</c:v>
                </c:pt>
                <c:pt idx="9">
                  <c:v>6.1999999999999998E-3</c:v>
                </c:pt>
                <c:pt idx="10">
                  <c:v>6.6E-3</c:v>
                </c:pt>
                <c:pt idx="11">
                  <c:v>7.000000000000001E-3</c:v>
                </c:pt>
                <c:pt idx="12">
                  <c:v>7.3999999999999995E-3</c:v>
                </c:pt>
                <c:pt idx="13">
                  <c:v>7.7000000000000002E-3</c:v>
                </c:pt>
                <c:pt idx="14">
                  <c:v>8.0999999999999996E-3</c:v>
                </c:pt>
                <c:pt idx="15">
                  <c:v>8.5000000000000006E-3</c:v>
                </c:pt>
                <c:pt idx="16">
                  <c:v>8.7999999999999988E-3</c:v>
                </c:pt>
                <c:pt idx="17">
                  <c:v>9.1000000000000004E-3</c:v>
                </c:pt>
                <c:pt idx="18">
                  <c:v>9.4999999999999998E-3</c:v>
                </c:pt>
                <c:pt idx="19">
                  <c:v>1.0100000000000001E-2</c:v>
                </c:pt>
                <c:pt idx="20">
                  <c:v>1.0699999999999999E-2</c:v>
                </c:pt>
                <c:pt idx="21">
                  <c:v>1.1300000000000001E-2</c:v>
                </c:pt>
                <c:pt idx="22">
                  <c:v>1.1899999999999999E-2</c:v>
                </c:pt>
                <c:pt idx="23">
                  <c:v>1.24E-2</c:v>
                </c:pt>
                <c:pt idx="24">
                  <c:v>1.3000000000000001E-2</c:v>
                </c:pt>
                <c:pt idx="25">
                  <c:v>1.4000000000000002E-2</c:v>
                </c:pt>
                <c:pt idx="26">
                  <c:v>1.4999999999999999E-2</c:v>
                </c:pt>
                <c:pt idx="27">
                  <c:v>1.6E-2</c:v>
                </c:pt>
                <c:pt idx="28">
                  <c:v>1.7000000000000001E-2</c:v>
                </c:pt>
                <c:pt idx="29">
                  <c:v>1.7999999999999999E-2</c:v>
                </c:pt>
                <c:pt idx="30">
                  <c:v>1.89E-2</c:v>
                </c:pt>
                <c:pt idx="31">
                  <c:v>1.9800000000000002E-2</c:v>
                </c:pt>
                <c:pt idx="32">
                  <c:v>2.07E-2</c:v>
                </c:pt>
                <c:pt idx="33">
                  <c:v>2.1600000000000001E-2</c:v>
                </c:pt>
                <c:pt idx="34">
                  <c:v>2.24E-2</c:v>
                </c:pt>
                <c:pt idx="35">
                  <c:v>2.3300000000000001E-2</c:v>
                </c:pt>
                <c:pt idx="36">
                  <c:v>2.5000000000000001E-2</c:v>
                </c:pt>
                <c:pt idx="37">
                  <c:v>2.7100000000000003E-2</c:v>
                </c:pt>
                <c:pt idx="38">
                  <c:v>2.9099999999999997E-2</c:v>
                </c:pt>
                <c:pt idx="39">
                  <c:v>3.1099999999999999E-2</c:v>
                </c:pt>
                <c:pt idx="40">
                  <c:v>3.3000000000000002E-2</c:v>
                </c:pt>
                <c:pt idx="41">
                  <c:v>3.4999999999999996E-2</c:v>
                </c:pt>
                <c:pt idx="42">
                  <c:v>3.6900000000000002E-2</c:v>
                </c:pt>
                <c:pt idx="43">
                  <c:v>3.8800000000000001E-2</c:v>
                </c:pt>
                <c:pt idx="44">
                  <c:v>4.0600000000000004E-2</c:v>
                </c:pt>
                <c:pt idx="45">
                  <c:v>4.4299999999999999E-2</c:v>
                </c:pt>
                <c:pt idx="46">
                  <c:v>4.8000000000000001E-2</c:v>
                </c:pt>
                <c:pt idx="47">
                  <c:v>5.16E-2</c:v>
                </c:pt>
                <c:pt idx="48">
                  <c:v>5.5200000000000006E-2</c:v>
                </c:pt>
                <c:pt idx="49">
                  <c:v>5.8799999999999998E-2</c:v>
                </c:pt>
                <c:pt idx="50">
                  <c:v>6.2300000000000001E-2</c:v>
                </c:pt>
                <c:pt idx="51">
                  <c:v>6.93E-2</c:v>
                </c:pt>
                <c:pt idx="52">
                  <c:v>7.6300000000000007E-2</c:v>
                </c:pt>
                <c:pt idx="53">
                  <c:v>8.3299999999999999E-2</c:v>
                </c:pt>
                <c:pt idx="54">
                  <c:v>9.0200000000000002E-2</c:v>
                </c:pt>
                <c:pt idx="55">
                  <c:v>9.7099999999999992E-2</c:v>
                </c:pt>
                <c:pt idx="56">
                  <c:v>0.10389999999999999</c:v>
                </c:pt>
                <c:pt idx="57">
                  <c:v>0.11080000000000001</c:v>
                </c:pt>
                <c:pt idx="58">
                  <c:v>0.1177</c:v>
                </c:pt>
                <c:pt idx="59">
                  <c:v>0.1246</c:v>
                </c:pt>
                <c:pt idx="60">
                  <c:v>0.13140000000000002</c:v>
                </c:pt>
                <c:pt idx="61">
                  <c:v>0.13850000000000001</c:v>
                </c:pt>
                <c:pt idx="62">
                  <c:v>0.1532</c:v>
                </c:pt>
                <c:pt idx="63">
                  <c:v>0.17230000000000001</c:v>
                </c:pt>
                <c:pt idx="64">
                  <c:v>0.192</c:v>
                </c:pt>
                <c:pt idx="65">
                  <c:v>0.21190000000000003</c:v>
                </c:pt>
                <c:pt idx="66">
                  <c:v>0.23210000000000003</c:v>
                </c:pt>
                <c:pt idx="67">
                  <c:v>0.25230000000000002</c:v>
                </c:pt>
                <c:pt idx="68">
                  <c:v>0.27250000000000002</c:v>
                </c:pt>
                <c:pt idx="69">
                  <c:v>0.2928</c:v>
                </c:pt>
                <c:pt idx="70">
                  <c:v>0.31320000000000003</c:v>
                </c:pt>
                <c:pt idx="71">
                  <c:v>0.35389999999999999</c:v>
                </c:pt>
                <c:pt idx="72">
                  <c:v>0.39479999999999998</c:v>
                </c:pt>
                <c:pt idx="73">
                  <c:v>0.43590000000000001</c:v>
                </c:pt>
                <c:pt idx="74">
                  <c:v>0.47720000000000001</c:v>
                </c:pt>
                <c:pt idx="75">
                  <c:v>0.51870000000000005</c:v>
                </c:pt>
                <c:pt idx="76">
                  <c:v>0.5605</c:v>
                </c:pt>
                <c:pt idx="77">
                  <c:v>0.64459999999999995</c:v>
                </c:pt>
                <c:pt idx="78">
                  <c:v>0.72939999999999994</c:v>
                </c:pt>
                <c:pt idx="79">
                  <c:v>0.81479999999999997</c:v>
                </c:pt>
                <c:pt idx="80">
                  <c:v>0.90039999999999998</c:v>
                </c:pt>
                <c:pt idx="81">
                  <c:v>0.98619999999999997</c:v>
                </c:pt>
                <c:pt idx="82" formatCode="0.00">
                  <c:v>1.07</c:v>
                </c:pt>
                <c:pt idx="83" formatCode="0.00">
                  <c:v>1.1599999999999999</c:v>
                </c:pt>
                <c:pt idx="84" formatCode="0.00">
                  <c:v>1.24</c:v>
                </c:pt>
                <c:pt idx="85" formatCode="0.00">
                  <c:v>1.33</c:v>
                </c:pt>
                <c:pt idx="86" formatCode="0.00">
                  <c:v>1.41</c:v>
                </c:pt>
                <c:pt idx="87" formatCode="0.00">
                  <c:v>1.49</c:v>
                </c:pt>
                <c:pt idx="88" formatCode="0.00">
                  <c:v>1.65</c:v>
                </c:pt>
                <c:pt idx="89" formatCode="0.00">
                  <c:v>1.85</c:v>
                </c:pt>
                <c:pt idx="90" formatCode="0.00">
                  <c:v>2.04</c:v>
                </c:pt>
                <c:pt idx="91" formatCode="0.00">
                  <c:v>2.23</c:v>
                </c:pt>
                <c:pt idx="92" formatCode="0.00">
                  <c:v>2.4</c:v>
                </c:pt>
                <c:pt idx="93" formatCode="0.00">
                  <c:v>2.58</c:v>
                </c:pt>
                <c:pt idx="94" formatCode="0.00">
                  <c:v>2.74</c:v>
                </c:pt>
                <c:pt idx="95" formatCode="0.00">
                  <c:v>2.91</c:v>
                </c:pt>
                <c:pt idx="96" formatCode="0.00">
                  <c:v>3.06</c:v>
                </c:pt>
                <c:pt idx="97" formatCode="0.00">
                  <c:v>3.36</c:v>
                </c:pt>
                <c:pt idx="98" formatCode="0.00">
                  <c:v>3.65</c:v>
                </c:pt>
                <c:pt idx="99" formatCode="0.00">
                  <c:v>3.92</c:v>
                </c:pt>
                <c:pt idx="100" formatCode="0.00">
                  <c:v>4.18</c:v>
                </c:pt>
                <c:pt idx="101" formatCode="0.00">
                  <c:v>4.42</c:v>
                </c:pt>
                <c:pt idx="102" formatCode="0.00">
                  <c:v>4.66</c:v>
                </c:pt>
                <c:pt idx="103" formatCode="0.00">
                  <c:v>5.0999999999999996</c:v>
                </c:pt>
                <c:pt idx="104" formatCode="0.00">
                  <c:v>5.51</c:v>
                </c:pt>
                <c:pt idx="105" formatCode="0.00">
                  <c:v>5.89</c:v>
                </c:pt>
                <c:pt idx="106" formatCode="0.00">
                  <c:v>6.24</c:v>
                </c:pt>
                <c:pt idx="107" formatCode="0.00">
                  <c:v>6.57</c:v>
                </c:pt>
                <c:pt idx="108" formatCode="0.00">
                  <c:v>6.88</c:v>
                </c:pt>
                <c:pt idx="109" formatCode="0.00">
                  <c:v>7.18</c:v>
                </c:pt>
                <c:pt idx="110" formatCode="0.00">
                  <c:v>7.46</c:v>
                </c:pt>
                <c:pt idx="111" formatCode="0.00">
                  <c:v>7.72</c:v>
                </c:pt>
                <c:pt idx="112" formatCode="0.00">
                  <c:v>7.98</c:v>
                </c:pt>
                <c:pt idx="113" formatCode="0.00">
                  <c:v>8.2200000000000006</c:v>
                </c:pt>
                <c:pt idx="114" formatCode="0.00">
                  <c:v>8.69</c:v>
                </c:pt>
                <c:pt idx="115" formatCode="0.00">
                  <c:v>9.2200000000000006</c:v>
                </c:pt>
                <c:pt idx="116" formatCode="0.00">
                  <c:v>9.7200000000000006</c:v>
                </c:pt>
                <c:pt idx="117" formatCode="0.00">
                  <c:v>10.19</c:v>
                </c:pt>
                <c:pt idx="118" formatCode="0.00">
                  <c:v>10.64</c:v>
                </c:pt>
                <c:pt idx="119" formatCode="0.00">
                  <c:v>11.07</c:v>
                </c:pt>
                <c:pt idx="120" formatCode="0.00">
                  <c:v>11.48</c:v>
                </c:pt>
                <c:pt idx="121" formatCode="0.00">
                  <c:v>11.88</c:v>
                </c:pt>
                <c:pt idx="122" formatCode="0.00">
                  <c:v>12.27</c:v>
                </c:pt>
                <c:pt idx="123" formatCode="0.00">
                  <c:v>13.02</c:v>
                </c:pt>
                <c:pt idx="124" formatCode="0.00">
                  <c:v>13.75</c:v>
                </c:pt>
                <c:pt idx="125" formatCode="0.00">
                  <c:v>14.45</c:v>
                </c:pt>
                <c:pt idx="126" formatCode="0.00">
                  <c:v>15.14</c:v>
                </c:pt>
                <c:pt idx="127" formatCode="0.00">
                  <c:v>15.81</c:v>
                </c:pt>
                <c:pt idx="128" formatCode="0.00">
                  <c:v>16.48</c:v>
                </c:pt>
                <c:pt idx="129" formatCode="0.00">
                  <c:v>17.8</c:v>
                </c:pt>
                <c:pt idx="130" formatCode="0.00">
                  <c:v>19.11</c:v>
                </c:pt>
                <c:pt idx="131" formatCode="0.00">
                  <c:v>20.41</c:v>
                </c:pt>
                <c:pt idx="132" formatCode="0.00">
                  <c:v>21.71</c:v>
                </c:pt>
                <c:pt idx="133" formatCode="0.00">
                  <c:v>23.02</c:v>
                </c:pt>
                <c:pt idx="134" formatCode="0.00">
                  <c:v>24.32</c:v>
                </c:pt>
                <c:pt idx="135" formatCode="0.00">
                  <c:v>25.63</c:v>
                </c:pt>
                <c:pt idx="136" formatCode="0.00">
                  <c:v>26.95</c:v>
                </c:pt>
                <c:pt idx="137" formatCode="0.00">
                  <c:v>28.28</c:v>
                </c:pt>
                <c:pt idx="138" formatCode="0.00">
                  <c:v>29.6</c:v>
                </c:pt>
                <c:pt idx="139" formatCode="0.00">
                  <c:v>30.93</c:v>
                </c:pt>
                <c:pt idx="140" formatCode="0.00">
                  <c:v>33.6</c:v>
                </c:pt>
                <c:pt idx="141" formatCode="0.00">
                  <c:v>36.96</c:v>
                </c:pt>
                <c:pt idx="142" formatCode="0.00">
                  <c:v>40.369999999999997</c:v>
                </c:pt>
                <c:pt idx="143" formatCode="0.00">
                  <c:v>43.82</c:v>
                </c:pt>
                <c:pt idx="144" formatCode="0.00">
                  <c:v>47.32</c:v>
                </c:pt>
                <c:pt idx="145" formatCode="0.00">
                  <c:v>50.86</c:v>
                </c:pt>
                <c:pt idx="146" formatCode="0.00">
                  <c:v>54.45</c:v>
                </c:pt>
                <c:pt idx="147" formatCode="0.00">
                  <c:v>58.08</c:v>
                </c:pt>
                <c:pt idx="148" formatCode="0.00">
                  <c:v>61.76</c:v>
                </c:pt>
                <c:pt idx="149" formatCode="0.00">
                  <c:v>69.25</c:v>
                </c:pt>
                <c:pt idx="150" formatCode="0.00">
                  <c:v>76.930000000000007</c:v>
                </c:pt>
                <c:pt idx="151" formatCode="0.00">
                  <c:v>84.8</c:v>
                </c:pt>
                <c:pt idx="152" formatCode="0.00">
                  <c:v>92.88</c:v>
                </c:pt>
                <c:pt idx="153" formatCode="0.00">
                  <c:v>101.17</c:v>
                </c:pt>
                <c:pt idx="154" formatCode="0.00">
                  <c:v>109.67</c:v>
                </c:pt>
                <c:pt idx="155" formatCode="0.00">
                  <c:v>127.35</c:v>
                </c:pt>
                <c:pt idx="156" formatCode="0.00">
                  <c:v>145.94999999999999</c:v>
                </c:pt>
                <c:pt idx="157" formatCode="0.00">
                  <c:v>165.52</c:v>
                </c:pt>
                <c:pt idx="158" formatCode="0.00">
                  <c:v>186.1</c:v>
                </c:pt>
                <c:pt idx="159" formatCode="0.00">
                  <c:v>207.72</c:v>
                </c:pt>
                <c:pt idx="160" formatCode="0.00">
                  <c:v>230.39</c:v>
                </c:pt>
                <c:pt idx="161" formatCode="0.00">
                  <c:v>254.14</c:v>
                </c:pt>
                <c:pt idx="162" formatCode="0.00">
                  <c:v>278.99</c:v>
                </c:pt>
                <c:pt idx="163" formatCode="0.00">
                  <c:v>304.93</c:v>
                </c:pt>
                <c:pt idx="164" formatCode="0.00">
                  <c:v>331.97</c:v>
                </c:pt>
                <c:pt idx="165" formatCode="0.00">
                  <c:v>360.11</c:v>
                </c:pt>
                <c:pt idx="166" formatCode="0.00">
                  <c:v>419.57</c:v>
                </c:pt>
                <c:pt idx="167" formatCode="0.00">
                  <c:v>499.62</c:v>
                </c:pt>
                <c:pt idx="168" formatCode="0.00">
                  <c:v>585.45000000000005</c:v>
                </c:pt>
                <c:pt idx="169" formatCode="0.00">
                  <c:v>676.86</c:v>
                </c:pt>
                <c:pt idx="170" formatCode="0.00">
                  <c:v>774.07</c:v>
                </c:pt>
                <c:pt idx="171" formatCode="0.00">
                  <c:v>877.01</c:v>
                </c:pt>
                <c:pt idx="172" formatCode="0.00">
                  <c:v>985.59</c:v>
                </c:pt>
                <c:pt idx="173" formatCode="0.0">
                  <c:v>1100</c:v>
                </c:pt>
                <c:pt idx="174" formatCode="0.0">
                  <c:v>1220</c:v>
                </c:pt>
                <c:pt idx="175" formatCode="0.0">
                  <c:v>1470</c:v>
                </c:pt>
                <c:pt idx="176" formatCode="0.0">
                  <c:v>1750</c:v>
                </c:pt>
                <c:pt idx="177" formatCode="0.0">
                  <c:v>2050</c:v>
                </c:pt>
                <c:pt idx="178" formatCode="0.0">
                  <c:v>2360</c:v>
                </c:pt>
                <c:pt idx="179" formatCode="0.0">
                  <c:v>2700</c:v>
                </c:pt>
                <c:pt idx="180" formatCode="0.0">
                  <c:v>3050</c:v>
                </c:pt>
                <c:pt idx="181" formatCode="0.0">
                  <c:v>3820</c:v>
                </c:pt>
                <c:pt idx="182" formatCode="0.0">
                  <c:v>4650</c:v>
                </c:pt>
                <c:pt idx="183" formatCode="0.0">
                  <c:v>5550</c:v>
                </c:pt>
                <c:pt idx="184" formatCode="0.0">
                  <c:v>6520</c:v>
                </c:pt>
                <c:pt idx="185" formatCode="0.0">
                  <c:v>7550</c:v>
                </c:pt>
                <c:pt idx="186" formatCode="0.0">
                  <c:v>8640</c:v>
                </c:pt>
                <c:pt idx="187" formatCode="0.0">
                  <c:v>9780</c:v>
                </c:pt>
                <c:pt idx="188" formatCode="0.0">
                  <c:v>10990</c:v>
                </c:pt>
                <c:pt idx="189" formatCode="0.0">
                  <c:v>12240</c:v>
                </c:pt>
                <c:pt idx="190" formatCode="0.0">
                  <c:v>13550</c:v>
                </c:pt>
                <c:pt idx="191" formatCode="0.0">
                  <c:v>14910</c:v>
                </c:pt>
                <c:pt idx="192" formatCode="0.0">
                  <c:v>17760</c:v>
                </c:pt>
                <c:pt idx="193" formatCode="0.0">
                  <c:v>21570</c:v>
                </c:pt>
                <c:pt idx="194" formatCode="0.0">
                  <c:v>25640</c:v>
                </c:pt>
                <c:pt idx="195" formatCode="0.0">
                  <c:v>29940</c:v>
                </c:pt>
                <c:pt idx="196" formatCode="0.0">
                  <c:v>34450</c:v>
                </c:pt>
                <c:pt idx="197" formatCode="0.0">
                  <c:v>39160</c:v>
                </c:pt>
                <c:pt idx="198" formatCode="0.0">
                  <c:v>44050</c:v>
                </c:pt>
                <c:pt idx="199" formatCode="0.0">
                  <c:v>49100</c:v>
                </c:pt>
                <c:pt idx="200" formatCode="0.0">
                  <c:v>54310</c:v>
                </c:pt>
                <c:pt idx="201" formatCode="0.0">
                  <c:v>65150.000000000007</c:v>
                </c:pt>
                <c:pt idx="202" formatCode="0.0">
                  <c:v>76480</c:v>
                </c:pt>
                <c:pt idx="203" formatCode="0.0">
                  <c:v>88230</c:v>
                </c:pt>
                <c:pt idx="204" formatCode="0.0">
                  <c:v>100350</c:v>
                </c:pt>
                <c:pt idx="205" formatCode="0.0">
                  <c:v>112800</c:v>
                </c:pt>
                <c:pt idx="206" formatCode="0.0">
                  <c:v>125530</c:v>
                </c:pt>
                <c:pt idx="207" formatCode="0.0">
                  <c:v>151680</c:v>
                </c:pt>
                <c:pt idx="208" formatCode="0.0">
                  <c:v>162370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4C-4925-9D67-678225258A35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srim84Kr_Mylar!$D$20:$D$228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srim84Kr_Mylar!$M$20:$M$228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1.4E-3</c:v>
                </c:pt>
                <c:pt idx="4">
                  <c:v>1.5E-3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3.0000000000000001E-3</c:v>
                </c:pt>
                <c:pt idx="24">
                  <c:v>3.0999999999999999E-3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3.6999999999999997E-3</c:v>
                </c:pt>
                <c:pt idx="28">
                  <c:v>3.8999999999999998E-3</c:v>
                </c:pt>
                <c:pt idx="29">
                  <c:v>4.1000000000000003E-3</c:v>
                </c:pt>
                <c:pt idx="30">
                  <c:v>4.3E-3</c:v>
                </c:pt>
                <c:pt idx="31">
                  <c:v>4.3999999999999994E-3</c:v>
                </c:pt>
                <c:pt idx="32">
                  <c:v>4.5999999999999999E-3</c:v>
                </c:pt>
                <c:pt idx="33">
                  <c:v>4.7000000000000002E-3</c:v>
                </c:pt>
                <c:pt idx="34">
                  <c:v>4.8999999999999998E-3</c:v>
                </c:pt>
                <c:pt idx="35">
                  <c:v>5.0999999999999995E-3</c:v>
                </c:pt>
                <c:pt idx="36">
                  <c:v>5.4000000000000003E-3</c:v>
                </c:pt>
                <c:pt idx="37">
                  <c:v>5.7000000000000002E-3</c:v>
                </c:pt>
                <c:pt idx="38">
                  <c:v>6.0999999999999995E-3</c:v>
                </c:pt>
                <c:pt idx="39">
                  <c:v>6.4000000000000003E-3</c:v>
                </c:pt>
                <c:pt idx="40">
                  <c:v>6.8000000000000005E-3</c:v>
                </c:pt>
                <c:pt idx="41">
                  <c:v>7.0999999999999995E-3</c:v>
                </c:pt>
                <c:pt idx="42">
                  <c:v>7.3999999999999995E-3</c:v>
                </c:pt>
                <c:pt idx="43">
                  <c:v>7.7000000000000002E-3</c:v>
                </c:pt>
                <c:pt idx="44">
                  <c:v>8.0000000000000002E-3</c:v>
                </c:pt>
                <c:pt idx="45">
                  <c:v>8.6E-3</c:v>
                </c:pt>
                <c:pt idx="46">
                  <c:v>9.1999999999999998E-3</c:v>
                </c:pt>
                <c:pt idx="47">
                  <c:v>9.7999999999999997E-3</c:v>
                </c:pt>
                <c:pt idx="48">
                  <c:v>1.04E-2</c:v>
                </c:pt>
                <c:pt idx="49">
                  <c:v>1.09E-2</c:v>
                </c:pt>
                <c:pt idx="50">
                  <c:v>1.15E-2</c:v>
                </c:pt>
                <c:pt idx="51">
                  <c:v>1.26E-2</c:v>
                </c:pt>
                <c:pt idx="52">
                  <c:v>1.37E-2</c:v>
                </c:pt>
                <c:pt idx="53">
                  <c:v>1.47E-2</c:v>
                </c:pt>
                <c:pt idx="54">
                  <c:v>1.5699999999999999E-2</c:v>
                </c:pt>
                <c:pt idx="55">
                  <c:v>1.67E-2</c:v>
                </c:pt>
                <c:pt idx="56">
                  <c:v>1.77E-2</c:v>
                </c:pt>
                <c:pt idx="57">
                  <c:v>1.8599999999999998E-2</c:v>
                </c:pt>
                <c:pt idx="58">
                  <c:v>1.9599999999999999E-2</c:v>
                </c:pt>
                <c:pt idx="59">
                  <c:v>2.0499999999999997E-2</c:v>
                </c:pt>
                <c:pt idx="60">
                  <c:v>2.1499999999999998E-2</c:v>
                </c:pt>
                <c:pt idx="61">
                  <c:v>2.24E-2</c:v>
                </c:pt>
                <c:pt idx="62">
                  <c:v>2.4399999999999998E-2</c:v>
                </c:pt>
                <c:pt idx="63">
                  <c:v>2.7000000000000003E-2</c:v>
                </c:pt>
                <c:pt idx="64">
                  <c:v>2.9699999999999997E-2</c:v>
                </c:pt>
                <c:pt idx="65">
                  <c:v>3.2300000000000002E-2</c:v>
                </c:pt>
                <c:pt idx="66">
                  <c:v>3.49E-2</c:v>
                </c:pt>
                <c:pt idx="67">
                  <c:v>3.7499999999999999E-2</c:v>
                </c:pt>
                <c:pt idx="68">
                  <c:v>0.04</c:v>
                </c:pt>
                <c:pt idx="69">
                  <c:v>4.24E-2</c:v>
                </c:pt>
                <c:pt idx="70">
                  <c:v>4.48E-2</c:v>
                </c:pt>
                <c:pt idx="71">
                  <c:v>4.9700000000000001E-2</c:v>
                </c:pt>
                <c:pt idx="72">
                  <c:v>5.4400000000000004E-2</c:v>
                </c:pt>
                <c:pt idx="73">
                  <c:v>5.8899999999999994E-2</c:v>
                </c:pt>
                <c:pt idx="74">
                  <c:v>6.3299999999999995E-2</c:v>
                </c:pt>
                <c:pt idx="75">
                  <c:v>6.7600000000000007E-2</c:v>
                </c:pt>
                <c:pt idx="76">
                  <c:v>7.17E-2</c:v>
                </c:pt>
                <c:pt idx="77">
                  <c:v>8.0200000000000007E-2</c:v>
                </c:pt>
                <c:pt idx="78">
                  <c:v>8.8300000000000003E-2</c:v>
                </c:pt>
                <c:pt idx="79">
                  <c:v>9.6000000000000002E-2</c:v>
                </c:pt>
                <c:pt idx="80">
                  <c:v>0.10340000000000001</c:v>
                </c:pt>
                <c:pt idx="81">
                  <c:v>0.1106</c:v>
                </c:pt>
                <c:pt idx="82">
                  <c:v>0.11739999999999999</c:v>
                </c:pt>
                <c:pt idx="83">
                  <c:v>0.12390000000000001</c:v>
                </c:pt>
                <c:pt idx="84">
                  <c:v>0.13009999999999999</c:v>
                </c:pt>
                <c:pt idx="85">
                  <c:v>0.1361</c:v>
                </c:pt>
                <c:pt idx="86">
                  <c:v>0.14179999999999998</c:v>
                </c:pt>
                <c:pt idx="87">
                  <c:v>0.14730000000000001</c:v>
                </c:pt>
                <c:pt idx="88">
                  <c:v>0.1583</c:v>
                </c:pt>
                <c:pt idx="89">
                  <c:v>0.1711</c:v>
                </c:pt>
                <c:pt idx="90">
                  <c:v>0.1825</c:v>
                </c:pt>
                <c:pt idx="91">
                  <c:v>0.19270000000000001</c:v>
                </c:pt>
                <c:pt idx="92">
                  <c:v>0.20179999999999998</c:v>
                </c:pt>
                <c:pt idx="93">
                  <c:v>0.2102</c:v>
                </c:pt>
                <c:pt idx="94">
                  <c:v>0.2177</c:v>
                </c:pt>
                <c:pt idx="95">
                  <c:v>0.22469999999999998</c:v>
                </c:pt>
                <c:pt idx="96">
                  <c:v>0.23100000000000001</c:v>
                </c:pt>
                <c:pt idx="97">
                  <c:v>0.24409999999999998</c:v>
                </c:pt>
                <c:pt idx="98">
                  <c:v>0.25529999999999997</c:v>
                </c:pt>
                <c:pt idx="99">
                  <c:v>0.26500000000000001</c:v>
                </c:pt>
                <c:pt idx="100">
                  <c:v>0.27360000000000001</c:v>
                </c:pt>
                <c:pt idx="101">
                  <c:v>0.28110000000000002</c:v>
                </c:pt>
                <c:pt idx="102">
                  <c:v>0.28769999999999996</c:v>
                </c:pt>
                <c:pt idx="103">
                  <c:v>0.30230000000000001</c:v>
                </c:pt>
                <c:pt idx="104">
                  <c:v>0.31409999999999999</c:v>
                </c:pt>
                <c:pt idx="105">
                  <c:v>0.32389999999999997</c:v>
                </c:pt>
                <c:pt idx="106">
                  <c:v>0.33210000000000001</c:v>
                </c:pt>
                <c:pt idx="107">
                  <c:v>0.33910000000000001</c:v>
                </c:pt>
                <c:pt idx="108">
                  <c:v>0.34510000000000002</c:v>
                </c:pt>
                <c:pt idx="109">
                  <c:v>0.35039999999999999</c:v>
                </c:pt>
                <c:pt idx="110">
                  <c:v>0.35499999999999998</c:v>
                </c:pt>
                <c:pt idx="111">
                  <c:v>0.35920000000000002</c:v>
                </c:pt>
                <c:pt idx="112">
                  <c:v>0.3629</c:v>
                </c:pt>
                <c:pt idx="113">
                  <c:v>0.36619999999999997</c:v>
                </c:pt>
                <c:pt idx="114">
                  <c:v>0.37490000000000001</c:v>
                </c:pt>
                <c:pt idx="115">
                  <c:v>0.38540000000000002</c:v>
                </c:pt>
                <c:pt idx="116">
                  <c:v>0.39419999999999999</c:v>
                </c:pt>
                <c:pt idx="117">
                  <c:v>0.40179999999999999</c:v>
                </c:pt>
                <c:pt idx="118">
                  <c:v>0.40849999999999997</c:v>
                </c:pt>
                <c:pt idx="119">
                  <c:v>0.41439999999999999</c:v>
                </c:pt>
                <c:pt idx="120">
                  <c:v>0.41980000000000006</c:v>
                </c:pt>
                <c:pt idx="121">
                  <c:v>0.42469999999999997</c:v>
                </c:pt>
                <c:pt idx="122">
                  <c:v>0.42930000000000001</c:v>
                </c:pt>
                <c:pt idx="123">
                  <c:v>0.44390000000000002</c:v>
                </c:pt>
                <c:pt idx="124">
                  <c:v>0.45700000000000002</c:v>
                </c:pt>
                <c:pt idx="125">
                  <c:v>0.46900000000000003</c:v>
                </c:pt>
                <c:pt idx="126">
                  <c:v>0.48010000000000003</c:v>
                </c:pt>
                <c:pt idx="127">
                  <c:v>0.49050000000000005</c:v>
                </c:pt>
                <c:pt idx="128">
                  <c:v>0.50039999999999996</c:v>
                </c:pt>
                <c:pt idx="129">
                  <c:v>0.53570000000000007</c:v>
                </c:pt>
                <c:pt idx="130">
                  <c:v>0.56799999999999995</c:v>
                </c:pt>
                <c:pt idx="131">
                  <c:v>0.59829999999999994</c:v>
                </c:pt>
                <c:pt idx="132">
                  <c:v>0.627</c:v>
                </c:pt>
                <c:pt idx="133">
                  <c:v>0.65439999999999998</c:v>
                </c:pt>
                <c:pt idx="134">
                  <c:v>0.68079999999999996</c:v>
                </c:pt>
                <c:pt idx="135">
                  <c:v>0.70640000000000003</c:v>
                </c:pt>
                <c:pt idx="136">
                  <c:v>0.73129999999999995</c:v>
                </c:pt>
                <c:pt idx="137">
                  <c:v>0.75560000000000005</c:v>
                </c:pt>
                <c:pt idx="138">
                  <c:v>0.77929999999999999</c:v>
                </c:pt>
                <c:pt idx="139">
                  <c:v>0.80230000000000001</c:v>
                </c:pt>
                <c:pt idx="140">
                  <c:v>0.88749999999999996</c:v>
                </c:pt>
                <c:pt idx="141" formatCode="0.00">
                  <c:v>1.01</c:v>
                </c:pt>
                <c:pt idx="142" formatCode="0.00">
                  <c:v>1.1200000000000001</c:v>
                </c:pt>
                <c:pt idx="143" formatCode="0.00">
                  <c:v>1.22</c:v>
                </c:pt>
                <c:pt idx="144" formatCode="0.00">
                  <c:v>1.32</c:v>
                </c:pt>
                <c:pt idx="145" formatCode="0.00">
                  <c:v>1.41</c:v>
                </c:pt>
                <c:pt idx="146" formatCode="0.00">
                  <c:v>1.5</c:v>
                </c:pt>
                <c:pt idx="147" formatCode="0.00">
                  <c:v>1.59</c:v>
                </c:pt>
                <c:pt idx="148" formatCode="0.00">
                  <c:v>1.67</c:v>
                </c:pt>
                <c:pt idx="149" formatCode="0.00">
                  <c:v>1.98</c:v>
                </c:pt>
                <c:pt idx="150" formatCode="0.00">
                  <c:v>2.2599999999999998</c:v>
                </c:pt>
                <c:pt idx="151" formatCode="0.00">
                  <c:v>2.52</c:v>
                </c:pt>
                <c:pt idx="152" formatCode="0.00">
                  <c:v>2.77</c:v>
                </c:pt>
                <c:pt idx="153" formatCode="0.00">
                  <c:v>3.01</c:v>
                </c:pt>
                <c:pt idx="154" formatCode="0.00">
                  <c:v>3.24</c:v>
                </c:pt>
                <c:pt idx="155" formatCode="0.00">
                  <c:v>4.09</c:v>
                </c:pt>
                <c:pt idx="156" formatCode="0.00">
                  <c:v>4.87</c:v>
                </c:pt>
                <c:pt idx="157" formatCode="0.00">
                  <c:v>5.6</c:v>
                </c:pt>
                <c:pt idx="158" formatCode="0.00">
                  <c:v>6.31</c:v>
                </c:pt>
                <c:pt idx="159" formatCode="0.00">
                  <c:v>7.02</c:v>
                </c:pt>
                <c:pt idx="160" formatCode="0.00">
                  <c:v>7.72</c:v>
                </c:pt>
                <c:pt idx="161" formatCode="0.00">
                  <c:v>8.42</c:v>
                </c:pt>
                <c:pt idx="162" formatCode="0.00">
                  <c:v>9.1199999999999992</c:v>
                </c:pt>
                <c:pt idx="163" formatCode="0.00">
                  <c:v>9.83</c:v>
                </c:pt>
                <c:pt idx="164" formatCode="0.00">
                  <c:v>10.55</c:v>
                </c:pt>
                <c:pt idx="165" formatCode="0.00">
                  <c:v>11.28</c:v>
                </c:pt>
                <c:pt idx="166" formatCode="0.00">
                  <c:v>14.07</c:v>
                </c:pt>
                <c:pt idx="167" formatCode="0.00">
                  <c:v>18.07</c:v>
                </c:pt>
                <c:pt idx="168" formatCode="0.00">
                  <c:v>21.77</c:v>
                </c:pt>
                <c:pt idx="169" formatCode="0.00">
                  <c:v>25.32</c:v>
                </c:pt>
                <c:pt idx="170" formatCode="0.00">
                  <c:v>28.82</c:v>
                </c:pt>
                <c:pt idx="171" formatCode="0.00">
                  <c:v>32.29</c:v>
                </c:pt>
                <c:pt idx="172" formatCode="0.00">
                  <c:v>35.76</c:v>
                </c:pt>
                <c:pt idx="173" formatCode="0.00">
                  <c:v>39.24</c:v>
                </c:pt>
                <c:pt idx="174" formatCode="0.00">
                  <c:v>42.74</c:v>
                </c:pt>
                <c:pt idx="175" formatCode="0.00">
                  <c:v>55.95</c:v>
                </c:pt>
                <c:pt idx="176" formatCode="0.00">
                  <c:v>68.239999999999995</c:v>
                </c:pt>
                <c:pt idx="177" formatCode="0.00">
                  <c:v>80.11</c:v>
                </c:pt>
                <c:pt idx="178" formatCode="0.00">
                  <c:v>91.77</c:v>
                </c:pt>
                <c:pt idx="179" formatCode="0.00">
                  <c:v>103.33</c:v>
                </c:pt>
                <c:pt idx="180" formatCode="0.00">
                  <c:v>114.86</c:v>
                </c:pt>
                <c:pt idx="181" formatCode="0.00">
                  <c:v>157.63</c:v>
                </c:pt>
                <c:pt idx="182" formatCode="0.00">
                  <c:v>196.84</c:v>
                </c:pt>
                <c:pt idx="183" formatCode="0.00">
                  <c:v>234.51</c:v>
                </c:pt>
                <c:pt idx="184" formatCode="0.00">
                  <c:v>271.47000000000003</c:v>
                </c:pt>
                <c:pt idx="185" formatCode="0.00">
                  <c:v>308.07</c:v>
                </c:pt>
                <c:pt idx="186" formatCode="0.00">
                  <c:v>344.48</c:v>
                </c:pt>
                <c:pt idx="187" formatCode="0.00">
                  <c:v>380.81</c:v>
                </c:pt>
                <c:pt idx="188" formatCode="0.00">
                  <c:v>417.1</c:v>
                </c:pt>
                <c:pt idx="189" formatCode="0.00">
                  <c:v>453.38</c:v>
                </c:pt>
                <c:pt idx="190" formatCode="0.00">
                  <c:v>489.67</c:v>
                </c:pt>
                <c:pt idx="191" formatCode="0.00">
                  <c:v>525.96</c:v>
                </c:pt>
                <c:pt idx="192" formatCode="0.00">
                  <c:v>663.02</c:v>
                </c:pt>
                <c:pt idx="193" formatCode="0.00">
                  <c:v>854.77</c:v>
                </c:pt>
                <c:pt idx="194" formatCode="0.00">
                  <c:v>1030</c:v>
                </c:pt>
                <c:pt idx="195" formatCode="0.00">
                  <c:v>1200</c:v>
                </c:pt>
                <c:pt idx="196" formatCode="0.00">
                  <c:v>1360</c:v>
                </c:pt>
                <c:pt idx="197" formatCode="0.00">
                  <c:v>1510</c:v>
                </c:pt>
                <c:pt idx="198" formatCode="0.00">
                  <c:v>1660</c:v>
                </c:pt>
                <c:pt idx="199" formatCode="0.00">
                  <c:v>1810</c:v>
                </c:pt>
                <c:pt idx="200" formatCode="0.00">
                  <c:v>1950</c:v>
                </c:pt>
                <c:pt idx="201" formatCode="0.00">
                  <c:v>2480</c:v>
                </c:pt>
                <c:pt idx="202" formatCode="0.00">
                  <c:v>2950</c:v>
                </c:pt>
                <c:pt idx="203" formatCode="0.00">
                  <c:v>3390</c:v>
                </c:pt>
                <c:pt idx="204" formatCode="0.00">
                  <c:v>3800</c:v>
                </c:pt>
                <c:pt idx="205" formatCode="0.00">
                  <c:v>4190</c:v>
                </c:pt>
                <c:pt idx="206" formatCode="0.00">
                  <c:v>4560</c:v>
                </c:pt>
                <c:pt idx="207" formatCode="0.00">
                  <c:v>5870</c:v>
                </c:pt>
                <c:pt idx="208" formatCode="0.00">
                  <c:v>6060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4C-4925-9D67-678225258A35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srim84Kr_Mylar!$D$20:$D$228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srim84Kr_Mylar!$P$20:$P$228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2.5999999999999999E-3</c:v>
                </c:pt>
                <c:pt idx="26">
                  <c:v>2.8E-3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3.6999999999999997E-3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4.7000000000000002E-3</c:v>
                </c:pt>
                <c:pt idx="38">
                  <c:v>5.0000000000000001E-3</c:v>
                </c:pt>
                <c:pt idx="39">
                  <c:v>5.3E-3</c:v>
                </c:pt>
                <c:pt idx="40">
                  <c:v>5.5999999999999999E-3</c:v>
                </c:pt>
                <c:pt idx="41">
                  <c:v>5.8999999999999999E-3</c:v>
                </c:pt>
                <c:pt idx="42">
                  <c:v>6.1999999999999998E-3</c:v>
                </c:pt>
                <c:pt idx="43">
                  <c:v>6.5000000000000006E-3</c:v>
                </c:pt>
                <c:pt idx="44">
                  <c:v>6.8000000000000005E-3</c:v>
                </c:pt>
                <c:pt idx="45">
                  <c:v>7.2999999999999992E-3</c:v>
                </c:pt>
                <c:pt idx="46">
                  <c:v>7.7999999999999996E-3</c:v>
                </c:pt>
                <c:pt idx="47">
                  <c:v>8.3000000000000001E-3</c:v>
                </c:pt>
                <c:pt idx="48">
                  <c:v>8.7999999999999988E-3</c:v>
                </c:pt>
                <c:pt idx="49">
                  <c:v>9.2999999999999992E-3</c:v>
                </c:pt>
                <c:pt idx="50">
                  <c:v>9.7999999999999997E-3</c:v>
                </c:pt>
                <c:pt idx="51">
                  <c:v>1.0800000000000001E-2</c:v>
                </c:pt>
                <c:pt idx="52">
                  <c:v>1.17E-2</c:v>
                </c:pt>
                <c:pt idx="53">
                  <c:v>1.26E-2</c:v>
                </c:pt>
                <c:pt idx="54">
                  <c:v>1.3500000000000002E-2</c:v>
                </c:pt>
                <c:pt idx="55">
                  <c:v>1.44E-2</c:v>
                </c:pt>
                <c:pt idx="56">
                  <c:v>1.5299999999999999E-2</c:v>
                </c:pt>
                <c:pt idx="57">
                  <c:v>1.61E-2</c:v>
                </c:pt>
                <c:pt idx="58">
                  <c:v>1.7000000000000001E-2</c:v>
                </c:pt>
                <c:pt idx="59">
                  <c:v>1.78E-2</c:v>
                </c:pt>
                <c:pt idx="60">
                  <c:v>1.8700000000000001E-2</c:v>
                </c:pt>
                <c:pt idx="61">
                  <c:v>1.95E-2</c:v>
                </c:pt>
                <c:pt idx="62">
                  <c:v>2.12E-2</c:v>
                </c:pt>
                <c:pt idx="63">
                  <c:v>2.3400000000000001E-2</c:v>
                </c:pt>
                <c:pt idx="64">
                  <c:v>2.5700000000000001E-2</c:v>
                </c:pt>
                <c:pt idx="65">
                  <c:v>2.7900000000000001E-2</c:v>
                </c:pt>
                <c:pt idx="66">
                  <c:v>3.0199999999999998E-2</c:v>
                </c:pt>
                <c:pt idx="67">
                  <c:v>3.2500000000000001E-2</c:v>
                </c:pt>
                <c:pt idx="68">
                  <c:v>3.4799999999999998E-2</c:v>
                </c:pt>
                <c:pt idx="69">
                  <c:v>3.7100000000000001E-2</c:v>
                </c:pt>
                <c:pt idx="70">
                  <c:v>3.9400000000000004E-2</c:v>
                </c:pt>
                <c:pt idx="71">
                  <c:v>4.3900000000000002E-2</c:v>
                </c:pt>
                <c:pt idx="72">
                  <c:v>4.8399999999999999E-2</c:v>
                </c:pt>
                <c:pt idx="73">
                  <c:v>5.2900000000000003E-2</c:v>
                </c:pt>
                <c:pt idx="74">
                  <c:v>5.7299999999999997E-2</c:v>
                </c:pt>
                <c:pt idx="75">
                  <c:v>6.1699999999999998E-2</c:v>
                </c:pt>
                <c:pt idx="76">
                  <c:v>6.6000000000000003E-2</c:v>
                </c:pt>
                <c:pt idx="77">
                  <c:v>7.46E-2</c:v>
                </c:pt>
                <c:pt idx="78">
                  <c:v>8.3099999999999993E-2</c:v>
                </c:pt>
                <c:pt idx="79">
                  <c:v>9.1499999999999998E-2</c:v>
                </c:pt>
                <c:pt idx="80">
                  <c:v>9.9699999999999997E-2</c:v>
                </c:pt>
                <c:pt idx="81">
                  <c:v>0.10780000000000001</c:v>
                </c:pt>
                <c:pt idx="82">
                  <c:v>0.1157</c:v>
                </c:pt>
                <c:pt idx="83">
                  <c:v>0.12350000000000001</c:v>
                </c:pt>
                <c:pt idx="84">
                  <c:v>0.13109999999999999</c:v>
                </c:pt>
                <c:pt idx="85">
                  <c:v>0.13850000000000001</c:v>
                </c:pt>
                <c:pt idx="86">
                  <c:v>0.1457</c:v>
                </c:pt>
                <c:pt idx="87">
                  <c:v>0.1527</c:v>
                </c:pt>
                <c:pt idx="88">
                  <c:v>0.16619999999999999</c:v>
                </c:pt>
                <c:pt idx="89">
                  <c:v>0.182</c:v>
                </c:pt>
                <c:pt idx="90">
                  <c:v>0.19670000000000001</c:v>
                </c:pt>
                <c:pt idx="91">
                  <c:v>0.2104</c:v>
                </c:pt>
                <c:pt idx="92">
                  <c:v>0.22309999999999999</c:v>
                </c:pt>
                <c:pt idx="93">
                  <c:v>0.23500000000000001</c:v>
                </c:pt>
                <c:pt idx="94">
                  <c:v>0.24609999999999999</c:v>
                </c:pt>
                <c:pt idx="95">
                  <c:v>0.25650000000000001</c:v>
                </c:pt>
                <c:pt idx="96">
                  <c:v>0.26619999999999999</c:v>
                </c:pt>
                <c:pt idx="97">
                  <c:v>0.28399999999999997</c:v>
                </c:pt>
                <c:pt idx="98">
                  <c:v>0.29980000000000001</c:v>
                </c:pt>
                <c:pt idx="99">
                  <c:v>0.314</c:v>
                </c:pt>
                <c:pt idx="100">
                  <c:v>0.32669999999999999</c:v>
                </c:pt>
                <c:pt idx="101">
                  <c:v>0.33829999999999999</c:v>
                </c:pt>
                <c:pt idx="102">
                  <c:v>0.3488</c:v>
                </c:pt>
                <c:pt idx="103">
                  <c:v>0.36730000000000002</c:v>
                </c:pt>
                <c:pt idx="104">
                  <c:v>0.38279999999999997</c:v>
                </c:pt>
                <c:pt idx="105">
                  <c:v>0.3962</c:v>
                </c:pt>
                <c:pt idx="106">
                  <c:v>0.40770000000000001</c:v>
                </c:pt>
                <c:pt idx="107">
                  <c:v>0.4178</c:v>
                </c:pt>
                <c:pt idx="108">
                  <c:v>0.42670000000000002</c:v>
                </c:pt>
                <c:pt idx="109">
                  <c:v>0.43459999999999999</c:v>
                </c:pt>
                <c:pt idx="110">
                  <c:v>0.44169999999999998</c:v>
                </c:pt>
                <c:pt idx="111">
                  <c:v>0.44800000000000006</c:v>
                </c:pt>
                <c:pt idx="112">
                  <c:v>0.45380000000000004</c:v>
                </c:pt>
                <c:pt idx="113">
                  <c:v>0.45910000000000001</c:v>
                </c:pt>
                <c:pt idx="114">
                  <c:v>0.46829999999999999</c:v>
                </c:pt>
                <c:pt idx="115">
                  <c:v>0.47800000000000004</c:v>
                </c:pt>
                <c:pt idx="116">
                  <c:v>0.48620000000000002</c:v>
                </c:pt>
                <c:pt idx="117">
                  <c:v>0.49320000000000003</c:v>
                </c:pt>
                <c:pt idx="118">
                  <c:v>0.49930000000000002</c:v>
                </c:pt>
                <c:pt idx="119">
                  <c:v>0.50469999999999993</c:v>
                </c:pt>
                <c:pt idx="120">
                  <c:v>0.50960000000000005</c:v>
                </c:pt>
                <c:pt idx="121">
                  <c:v>0.51400000000000001</c:v>
                </c:pt>
                <c:pt idx="122">
                  <c:v>0.51800000000000002</c:v>
                </c:pt>
                <c:pt idx="123">
                  <c:v>0.5252</c:v>
                </c:pt>
                <c:pt idx="124">
                  <c:v>0.53150000000000008</c:v>
                </c:pt>
                <c:pt idx="125">
                  <c:v>0.53700000000000003</c:v>
                </c:pt>
                <c:pt idx="126">
                  <c:v>0.54200000000000004</c:v>
                </c:pt>
                <c:pt idx="127">
                  <c:v>0.54669999999999996</c:v>
                </c:pt>
                <c:pt idx="128">
                  <c:v>0.55090000000000006</c:v>
                </c:pt>
                <c:pt idx="129">
                  <c:v>0.55869999999999997</c:v>
                </c:pt>
                <c:pt idx="130">
                  <c:v>0.56569999999999998</c:v>
                </c:pt>
                <c:pt idx="131">
                  <c:v>0.57210000000000005</c:v>
                </c:pt>
                <c:pt idx="132">
                  <c:v>0.57820000000000005</c:v>
                </c:pt>
                <c:pt idx="133">
                  <c:v>0.58379999999999999</c:v>
                </c:pt>
                <c:pt idx="134">
                  <c:v>0.58929999999999993</c:v>
                </c:pt>
                <c:pt idx="135">
                  <c:v>0.59450000000000003</c:v>
                </c:pt>
                <c:pt idx="136">
                  <c:v>0.59950000000000003</c:v>
                </c:pt>
                <c:pt idx="137">
                  <c:v>0.60439999999999994</c:v>
                </c:pt>
                <c:pt idx="138">
                  <c:v>0.60919999999999996</c:v>
                </c:pt>
                <c:pt idx="139">
                  <c:v>0.61380000000000001</c:v>
                </c:pt>
                <c:pt idx="140">
                  <c:v>0.62280000000000002</c:v>
                </c:pt>
                <c:pt idx="141">
                  <c:v>0.63369999999999993</c:v>
                </c:pt>
                <c:pt idx="142">
                  <c:v>0.64419999999999999</c:v>
                </c:pt>
                <c:pt idx="143">
                  <c:v>0.65460000000000007</c:v>
                </c:pt>
                <c:pt idx="144">
                  <c:v>0.66479999999999995</c:v>
                </c:pt>
                <c:pt idx="145">
                  <c:v>0.67489999999999994</c:v>
                </c:pt>
                <c:pt idx="146">
                  <c:v>0.68490000000000006</c:v>
                </c:pt>
                <c:pt idx="147">
                  <c:v>0.69500000000000006</c:v>
                </c:pt>
                <c:pt idx="148">
                  <c:v>0.70499999999999996</c:v>
                </c:pt>
                <c:pt idx="149">
                  <c:v>0.72499999999999998</c:v>
                </c:pt>
                <c:pt idx="150">
                  <c:v>0.74530000000000007</c:v>
                </c:pt>
                <c:pt idx="151">
                  <c:v>0.76580000000000004</c:v>
                </c:pt>
                <c:pt idx="152">
                  <c:v>0.78659999999999997</c:v>
                </c:pt>
                <c:pt idx="153">
                  <c:v>0.80790000000000006</c:v>
                </c:pt>
                <c:pt idx="154">
                  <c:v>0.82950000000000002</c:v>
                </c:pt>
                <c:pt idx="155">
                  <c:v>0.87430000000000008</c:v>
                </c:pt>
                <c:pt idx="156">
                  <c:v>0.9212999999999999</c:v>
                </c:pt>
                <c:pt idx="157">
                  <c:v>0.97070000000000012</c:v>
                </c:pt>
                <c:pt idx="158" formatCode="0.00">
                  <c:v>1.02</c:v>
                </c:pt>
                <c:pt idx="159" formatCode="0.00">
                  <c:v>1.08</c:v>
                </c:pt>
                <c:pt idx="160" formatCode="0.00">
                  <c:v>1.1399999999999999</c:v>
                </c:pt>
                <c:pt idx="161" formatCode="0.00">
                  <c:v>1.2</c:v>
                </c:pt>
                <c:pt idx="162" formatCode="0.00">
                  <c:v>1.26</c:v>
                </c:pt>
                <c:pt idx="163" formatCode="0.00">
                  <c:v>1.33</c:v>
                </c:pt>
                <c:pt idx="164" formatCode="0.00">
                  <c:v>1.4</c:v>
                </c:pt>
                <c:pt idx="165" formatCode="0.00">
                  <c:v>1.47</c:v>
                </c:pt>
                <c:pt idx="166" formatCode="0.00">
                  <c:v>1.62</c:v>
                </c:pt>
                <c:pt idx="167" formatCode="0.00">
                  <c:v>1.83</c:v>
                </c:pt>
                <c:pt idx="168" formatCode="0.00">
                  <c:v>2.06</c:v>
                </c:pt>
                <c:pt idx="169" formatCode="0.00">
                  <c:v>2.2999999999999998</c:v>
                </c:pt>
                <c:pt idx="170" formatCode="0.00">
                  <c:v>2.5499999999999998</c:v>
                </c:pt>
                <c:pt idx="171" formatCode="0.00">
                  <c:v>2.82</c:v>
                </c:pt>
                <c:pt idx="172" formatCode="0.00">
                  <c:v>3.11</c:v>
                </c:pt>
                <c:pt idx="173" formatCode="0.00">
                  <c:v>3.4</c:v>
                </c:pt>
                <c:pt idx="174" formatCode="0.00">
                  <c:v>3.71</c:v>
                </c:pt>
                <c:pt idx="175" formatCode="0.00">
                  <c:v>4.37</c:v>
                </c:pt>
                <c:pt idx="176" formatCode="0.00">
                  <c:v>5.08</c:v>
                </c:pt>
                <c:pt idx="177" formatCode="0.00">
                  <c:v>5.84</c:v>
                </c:pt>
                <c:pt idx="178" formatCode="0.00">
                  <c:v>6.64</c:v>
                </c:pt>
                <c:pt idx="179" formatCode="0.00">
                  <c:v>7.48</c:v>
                </c:pt>
                <c:pt idx="180" formatCode="0.00">
                  <c:v>8.3699999999999992</c:v>
                </c:pt>
                <c:pt idx="181" formatCode="0.00">
                  <c:v>10.27</c:v>
                </c:pt>
                <c:pt idx="182" formatCode="0.00">
                  <c:v>12.31</c:v>
                </c:pt>
                <c:pt idx="183" formatCode="0.00">
                  <c:v>14.5</c:v>
                </c:pt>
                <c:pt idx="184" formatCode="0.00">
                  <c:v>16.829999999999998</c:v>
                </c:pt>
                <c:pt idx="185" formatCode="0.00">
                  <c:v>19.29</c:v>
                </c:pt>
                <c:pt idx="186" formatCode="0.00">
                  <c:v>21.87</c:v>
                </c:pt>
                <c:pt idx="187" formatCode="0.00">
                  <c:v>24.56</c:v>
                </c:pt>
                <c:pt idx="188" formatCode="0.00">
                  <c:v>27.37</c:v>
                </c:pt>
                <c:pt idx="189" formatCode="0.00">
                  <c:v>30.27</c:v>
                </c:pt>
                <c:pt idx="190" formatCode="0.00">
                  <c:v>33.28</c:v>
                </c:pt>
                <c:pt idx="191" formatCode="0.00">
                  <c:v>36.369999999999997</c:v>
                </c:pt>
                <c:pt idx="192" formatCode="0.00">
                  <c:v>42.83</c:v>
                </c:pt>
                <c:pt idx="193" formatCode="0.00">
                  <c:v>51.33</c:v>
                </c:pt>
                <c:pt idx="194" formatCode="0.00">
                  <c:v>60.25</c:v>
                </c:pt>
                <c:pt idx="195" formatCode="0.00">
                  <c:v>69.540000000000006</c:v>
                </c:pt>
                <c:pt idx="196" formatCode="0.00">
                  <c:v>79.16</c:v>
                </c:pt>
                <c:pt idx="197" formatCode="0.00">
                  <c:v>89.05</c:v>
                </c:pt>
                <c:pt idx="198" formatCode="0.00">
                  <c:v>99.17</c:v>
                </c:pt>
                <c:pt idx="199" formatCode="0.00">
                  <c:v>109.51</c:v>
                </c:pt>
                <c:pt idx="200" formatCode="0.00">
                  <c:v>120.02</c:v>
                </c:pt>
                <c:pt idx="201" formatCode="0.00">
                  <c:v>141.47999999999999</c:v>
                </c:pt>
                <c:pt idx="202" formatCode="0.00">
                  <c:v>163.38</c:v>
                </c:pt>
                <c:pt idx="203" formatCode="0.00">
                  <c:v>185.57</c:v>
                </c:pt>
                <c:pt idx="204" formatCode="0.00">
                  <c:v>207.95</c:v>
                </c:pt>
                <c:pt idx="205" formatCode="0.00">
                  <c:v>230.43</c:v>
                </c:pt>
                <c:pt idx="206" formatCode="0.00">
                  <c:v>252.94</c:v>
                </c:pt>
                <c:pt idx="207" formatCode="0.00">
                  <c:v>297.83</c:v>
                </c:pt>
                <c:pt idx="208" formatCode="0.00">
                  <c:v>315.67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4C-4925-9D67-67822525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09864"/>
        <c:axId val="492412608"/>
      </c:scatterChart>
      <c:valAx>
        <c:axId val="4924098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92412608"/>
        <c:crosses val="autoZero"/>
        <c:crossBetween val="midCat"/>
        <c:majorUnit val="10"/>
      </c:valAx>
      <c:valAx>
        <c:axId val="49241260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924098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srim84Kr_EJ212!$P$5</c:f>
          <c:strCache>
            <c:ptCount val="1"/>
            <c:pt idx="0">
              <c:v>srim84Kr_EJ212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srim84Kr_EJ212!$D$20:$D$228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srim84Kr_EJ212!$E$20:$E$228</c:f>
              <c:numCache>
                <c:formatCode>0.000E+00</c:formatCode>
                <c:ptCount val="209"/>
                <c:pt idx="0">
                  <c:v>0.24690000000000001</c:v>
                </c:pt>
                <c:pt idx="1">
                  <c:v>0.26029999999999998</c:v>
                </c:pt>
                <c:pt idx="2">
                  <c:v>0.27300000000000002</c:v>
                </c:pt>
                <c:pt idx="3">
                  <c:v>0.28510000000000002</c:v>
                </c:pt>
                <c:pt idx="4">
                  <c:v>0.29680000000000001</c:v>
                </c:pt>
                <c:pt idx="5">
                  <c:v>0.308</c:v>
                </c:pt>
                <c:pt idx="6">
                  <c:v>0.31879999999999997</c:v>
                </c:pt>
                <c:pt idx="7">
                  <c:v>0.32929999999999998</c:v>
                </c:pt>
                <c:pt idx="8">
                  <c:v>0.33939999999999998</c:v>
                </c:pt>
                <c:pt idx="9">
                  <c:v>0.34920000000000001</c:v>
                </c:pt>
                <c:pt idx="10">
                  <c:v>0.36809999999999998</c:v>
                </c:pt>
                <c:pt idx="11">
                  <c:v>0.39040000000000002</c:v>
                </c:pt>
                <c:pt idx="12">
                  <c:v>0.41160000000000002</c:v>
                </c:pt>
                <c:pt idx="13">
                  <c:v>0.43169999999999997</c:v>
                </c:pt>
                <c:pt idx="14">
                  <c:v>0.45090000000000002</c:v>
                </c:pt>
                <c:pt idx="15">
                  <c:v>0.46929999999999999</c:v>
                </c:pt>
                <c:pt idx="16">
                  <c:v>0.48699999999999999</c:v>
                </c:pt>
                <c:pt idx="17">
                  <c:v>0.50409999999999999</c:v>
                </c:pt>
                <c:pt idx="18">
                  <c:v>0.52059999999999995</c:v>
                </c:pt>
                <c:pt idx="19">
                  <c:v>0.55220000000000002</c:v>
                </c:pt>
                <c:pt idx="20">
                  <c:v>0.58209999999999995</c:v>
                </c:pt>
                <c:pt idx="21">
                  <c:v>0.61050000000000004</c:v>
                </c:pt>
                <c:pt idx="22">
                  <c:v>0.63759999999999994</c:v>
                </c:pt>
                <c:pt idx="23">
                  <c:v>0.66359999999999997</c:v>
                </c:pt>
                <c:pt idx="24">
                  <c:v>0.68869999999999998</c:v>
                </c:pt>
                <c:pt idx="25">
                  <c:v>0.73619999999999997</c:v>
                </c:pt>
                <c:pt idx="26">
                  <c:v>0.78090000000000004</c:v>
                </c:pt>
                <c:pt idx="27">
                  <c:v>0.82320000000000004</c:v>
                </c:pt>
                <c:pt idx="28">
                  <c:v>0.86329999999999996</c:v>
                </c:pt>
                <c:pt idx="29">
                  <c:v>0.90169999999999995</c:v>
                </c:pt>
                <c:pt idx="30">
                  <c:v>0.9385</c:v>
                </c:pt>
                <c:pt idx="31">
                  <c:v>0.97399999999999998</c:v>
                </c:pt>
                <c:pt idx="32">
                  <c:v>1.008</c:v>
                </c:pt>
                <c:pt idx="33">
                  <c:v>1.0409999999999999</c:v>
                </c:pt>
                <c:pt idx="34">
                  <c:v>1.073</c:v>
                </c:pt>
                <c:pt idx="35">
                  <c:v>1.1040000000000001</c:v>
                </c:pt>
                <c:pt idx="36">
                  <c:v>1.1639999999999999</c:v>
                </c:pt>
                <c:pt idx="37">
                  <c:v>1.2350000000000001</c:v>
                </c:pt>
                <c:pt idx="38">
                  <c:v>1.302</c:v>
                </c:pt>
                <c:pt idx="39">
                  <c:v>1.365</c:v>
                </c:pt>
                <c:pt idx="40">
                  <c:v>1.4259999999999999</c:v>
                </c:pt>
                <c:pt idx="41">
                  <c:v>1.484</c:v>
                </c:pt>
                <c:pt idx="42">
                  <c:v>1.54</c:v>
                </c:pt>
                <c:pt idx="43">
                  <c:v>1.5940000000000001</c:v>
                </c:pt>
                <c:pt idx="44">
                  <c:v>1.6459999999999999</c:v>
                </c:pt>
                <c:pt idx="45">
                  <c:v>1.746</c:v>
                </c:pt>
                <c:pt idx="46">
                  <c:v>1.841</c:v>
                </c:pt>
                <c:pt idx="47">
                  <c:v>1.931</c:v>
                </c:pt>
                <c:pt idx="48">
                  <c:v>2.016</c:v>
                </c:pt>
                <c:pt idx="49">
                  <c:v>2.0990000000000002</c:v>
                </c:pt>
                <c:pt idx="50">
                  <c:v>2.1779999999999999</c:v>
                </c:pt>
                <c:pt idx="51">
                  <c:v>2.3279999999999998</c:v>
                </c:pt>
                <c:pt idx="52">
                  <c:v>2.4700000000000002</c:v>
                </c:pt>
                <c:pt idx="53">
                  <c:v>2.6030000000000002</c:v>
                </c:pt>
                <c:pt idx="54">
                  <c:v>2.73</c:v>
                </c:pt>
                <c:pt idx="55">
                  <c:v>2.8519999999999999</c:v>
                </c:pt>
                <c:pt idx="56">
                  <c:v>2.968</c:v>
                </c:pt>
                <c:pt idx="57">
                  <c:v>3.08</c:v>
                </c:pt>
                <c:pt idx="58">
                  <c:v>3.1880000000000002</c:v>
                </c:pt>
                <c:pt idx="59">
                  <c:v>3.2930000000000001</c:v>
                </c:pt>
                <c:pt idx="60">
                  <c:v>3.2930000000000001</c:v>
                </c:pt>
                <c:pt idx="61">
                  <c:v>2.9620000000000002</c:v>
                </c:pt>
                <c:pt idx="62">
                  <c:v>2.573</c:v>
                </c:pt>
                <c:pt idx="63">
                  <c:v>2.3940000000000001</c:v>
                </c:pt>
                <c:pt idx="64">
                  <c:v>2.395</c:v>
                </c:pt>
                <c:pt idx="65">
                  <c:v>2.488</c:v>
                </c:pt>
                <c:pt idx="66">
                  <c:v>2.625</c:v>
                </c:pt>
                <c:pt idx="67">
                  <c:v>2.7810000000000001</c:v>
                </c:pt>
                <c:pt idx="68">
                  <c:v>2.9409999999999998</c:v>
                </c:pt>
                <c:pt idx="69">
                  <c:v>3.0990000000000002</c:v>
                </c:pt>
                <c:pt idx="70">
                  <c:v>3.25</c:v>
                </c:pt>
                <c:pt idx="71">
                  <c:v>3.5259999999999998</c:v>
                </c:pt>
                <c:pt idx="72">
                  <c:v>3.7639999999999998</c:v>
                </c:pt>
                <c:pt idx="73">
                  <c:v>3.9710000000000001</c:v>
                </c:pt>
                <c:pt idx="74">
                  <c:v>4.1509999999999998</c:v>
                </c:pt>
                <c:pt idx="75">
                  <c:v>4.3099999999999996</c:v>
                </c:pt>
                <c:pt idx="76">
                  <c:v>4.4530000000000003</c:v>
                </c:pt>
                <c:pt idx="77">
                  <c:v>4.7060000000000004</c:v>
                </c:pt>
                <c:pt idx="78">
                  <c:v>4.93</c:v>
                </c:pt>
                <c:pt idx="79">
                  <c:v>5.14</c:v>
                </c:pt>
                <c:pt idx="80">
                  <c:v>5.343</c:v>
                </c:pt>
                <c:pt idx="81">
                  <c:v>5.5449999999999999</c:v>
                </c:pt>
                <c:pt idx="82">
                  <c:v>5.7480000000000002</c:v>
                </c:pt>
                <c:pt idx="83">
                  <c:v>5.9550000000000001</c:v>
                </c:pt>
                <c:pt idx="84">
                  <c:v>6.165</c:v>
                </c:pt>
                <c:pt idx="85">
                  <c:v>6.3789999999999996</c:v>
                </c:pt>
                <c:pt idx="86">
                  <c:v>6.5949999999999998</c:v>
                </c:pt>
                <c:pt idx="87">
                  <c:v>6.8129999999999997</c:v>
                </c:pt>
                <c:pt idx="88">
                  <c:v>7.2530000000000001</c:v>
                </c:pt>
                <c:pt idx="89">
                  <c:v>7.8</c:v>
                </c:pt>
                <c:pt idx="90">
                  <c:v>8.3379999999999992</c:v>
                </c:pt>
                <c:pt idx="91">
                  <c:v>8.8629999999999995</c:v>
                </c:pt>
                <c:pt idx="92">
                  <c:v>9.3729999999999993</c:v>
                </c:pt>
                <c:pt idx="93">
                  <c:v>9.8670000000000009</c:v>
                </c:pt>
                <c:pt idx="94">
                  <c:v>10.35</c:v>
                </c:pt>
                <c:pt idx="95">
                  <c:v>10.81</c:v>
                </c:pt>
                <c:pt idx="96">
                  <c:v>11.27</c:v>
                </c:pt>
                <c:pt idx="97">
                  <c:v>12.15</c:v>
                </c:pt>
                <c:pt idx="98">
                  <c:v>13</c:v>
                </c:pt>
                <c:pt idx="99">
                  <c:v>13.84</c:v>
                </c:pt>
                <c:pt idx="100">
                  <c:v>14.66</c:v>
                </c:pt>
                <c:pt idx="101">
                  <c:v>15.47</c:v>
                </c:pt>
                <c:pt idx="102">
                  <c:v>16.28</c:v>
                </c:pt>
                <c:pt idx="103">
                  <c:v>17.899999999999999</c:v>
                </c:pt>
                <c:pt idx="104">
                  <c:v>19.52</c:v>
                </c:pt>
                <c:pt idx="105">
                  <c:v>21.15</c:v>
                </c:pt>
                <c:pt idx="106">
                  <c:v>22.76</c:v>
                </c:pt>
                <c:pt idx="107">
                  <c:v>24.37</c:v>
                </c:pt>
                <c:pt idx="108">
                  <c:v>25.96</c:v>
                </c:pt>
                <c:pt idx="109">
                  <c:v>27.52</c:v>
                </c:pt>
                <c:pt idx="110">
                  <c:v>29.04</c:v>
                </c:pt>
                <c:pt idx="111">
                  <c:v>30.53</c:v>
                </c:pt>
                <c:pt idx="112">
                  <c:v>31.97</c:v>
                </c:pt>
                <c:pt idx="113">
                  <c:v>33.369999999999997</c:v>
                </c:pt>
                <c:pt idx="114">
                  <c:v>36.020000000000003</c:v>
                </c:pt>
                <c:pt idx="115">
                  <c:v>39.08</c:v>
                </c:pt>
                <c:pt idx="116">
                  <c:v>41.86</c:v>
                </c:pt>
                <c:pt idx="117">
                  <c:v>44.38</c:v>
                </c:pt>
                <c:pt idx="118">
                  <c:v>46.66</c:v>
                </c:pt>
                <c:pt idx="119">
                  <c:v>48.71</c:v>
                </c:pt>
                <c:pt idx="120">
                  <c:v>50.56</c:v>
                </c:pt>
                <c:pt idx="121">
                  <c:v>52.22</c:v>
                </c:pt>
                <c:pt idx="122">
                  <c:v>53.71</c:v>
                </c:pt>
                <c:pt idx="123">
                  <c:v>56.2</c:v>
                </c:pt>
                <c:pt idx="124">
                  <c:v>58.15</c:v>
                </c:pt>
                <c:pt idx="125">
                  <c:v>59.66</c:v>
                </c:pt>
                <c:pt idx="126">
                  <c:v>60.8</c:v>
                </c:pt>
                <c:pt idx="127">
                  <c:v>61.65</c:v>
                </c:pt>
                <c:pt idx="128">
                  <c:v>62.27</c:v>
                </c:pt>
                <c:pt idx="129">
                  <c:v>63</c:v>
                </c:pt>
                <c:pt idx="130">
                  <c:v>63.26</c:v>
                </c:pt>
                <c:pt idx="131">
                  <c:v>63.22</c:v>
                </c:pt>
                <c:pt idx="132">
                  <c:v>62.99</c:v>
                </c:pt>
                <c:pt idx="133">
                  <c:v>62.65</c:v>
                </c:pt>
                <c:pt idx="134">
                  <c:v>62.23</c:v>
                </c:pt>
                <c:pt idx="135">
                  <c:v>61.76</c:v>
                </c:pt>
                <c:pt idx="136">
                  <c:v>61.27</c:v>
                </c:pt>
                <c:pt idx="137">
                  <c:v>60.77</c:v>
                </c:pt>
                <c:pt idx="138">
                  <c:v>60.4</c:v>
                </c:pt>
                <c:pt idx="139">
                  <c:v>60.49</c:v>
                </c:pt>
                <c:pt idx="140">
                  <c:v>60.03</c:v>
                </c:pt>
                <c:pt idx="141">
                  <c:v>58.88</c:v>
                </c:pt>
                <c:pt idx="142">
                  <c:v>57.81</c:v>
                </c:pt>
                <c:pt idx="143">
                  <c:v>56.83</c:v>
                </c:pt>
                <c:pt idx="144">
                  <c:v>55.9</c:v>
                </c:pt>
                <c:pt idx="145">
                  <c:v>55.02</c:v>
                </c:pt>
                <c:pt idx="146">
                  <c:v>54.18</c:v>
                </c:pt>
                <c:pt idx="147">
                  <c:v>53.37</c:v>
                </c:pt>
                <c:pt idx="148">
                  <c:v>52.59</c:v>
                </c:pt>
                <c:pt idx="149">
                  <c:v>51.09</c:v>
                </c:pt>
                <c:pt idx="150">
                  <c:v>49.67</c:v>
                </c:pt>
                <c:pt idx="151">
                  <c:v>48.3</c:v>
                </c:pt>
                <c:pt idx="152">
                  <c:v>46.99</c:v>
                </c:pt>
                <c:pt idx="153">
                  <c:v>45.72</c:v>
                </c:pt>
                <c:pt idx="154">
                  <c:v>44.5</c:v>
                </c:pt>
                <c:pt idx="155">
                  <c:v>42.18</c:v>
                </c:pt>
                <c:pt idx="156">
                  <c:v>40.020000000000003</c:v>
                </c:pt>
                <c:pt idx="157">
                  <c:v>38.020000000000003</c:v>
                </c:pt>
                <c:pt idx="158">
                  <c:v>36.17</c:v>
                </c:pt>
                <c:pt idx="159">
                  <c:v>34.46</c:v>
                </c:pt>
                <c:pt idx="160">
                  <c:v>32.869999999999997</c:v>
                </c:pt>
                <c:pt idx="161">
                  <c:v>31.42</c:v>
                </c:pt>
                <c:pt idx="162">
                  <c:v>30.08</c:v>
                </c:pt>
                <c:pt idx="163">
                  <c:v>28.85</c:v>
                </c:pt>
                <c:pt idx="164">
                  <c:v>27.71</c:v>
                </c:pt>
                <c:pt idx="165">
                  <c:v>26.68</c:v>
                </c:pt>
                <c:pt idx="166">
                  <c:v>24.86</c:v>
                </c:pt>
                <c:pt idx="167">
                  <c:v>23.01</c:v>
                </c:pt>
                <c:pt idx="168">
                  <c:v>21.55</c:v>
                </c:pt>
                <c:pt idx="169">
                  <c:v>20.22</c:v>
                </c:pt>
                <c:pt idx="170">
                  <c:v>19.05</c:v>
                </c:pt>
                <c:pt idx="171">
                  <c:v>18.02</c:v>
                </c:pt>
                <c:pt idx="172">
                  <c:v>17.11</c:v>
                </c:pt>
                <c:pt idx="173">
                  <c:v>16.3</c:v>
                </c:pt>
                <c:pt idx="174">
                  <c:v>15.57</c:v>
                </c:pt>
                <c:pt idx="175">
                  <c:v>14.32</c:v>
                </c:pt>
                <c:pt idx="176">
                  <c:v>13.29</c:v>
                </c:pt>
                <c:pt idx="177">
                  <c:v>12.41</c:v>
                </c:pt>
                <c:pt idx="178">
                  <c:v>11.67</c:v>
                </c:pt>
                <c:pt idx="179">
                  <c:v>11.02</c:v>
                </c:pt>
                <c:pt idx="180">
                  <c:v>10.45</c:v>
                </c:pt>
                <c:pt idx="181">
                  <c:v>9.5150000000000006</c:v>
                </c:pt>
                <c:pt idx="182">
                  <c:v>8.7590000000000003</c:v>
                </c:pt>
                <c:pt idx="183">
                  <c:v>8.1300000000000008</c:v>
                </c:pt>
                <c:pt idx="184">
                  <c:v>7.6070000000000002</c:v>
                </c:pt>
                <c:pt idx="185">
                  <c:v>7.165</c:v>
                </c:pt>
                <c:pt idx="186">
                  <c:v>6.7859999999999996</c:v>
                </c:pt>
                <c:pt idx="187">
                  <c:v>6.4589999999999996</c:v>
                </c:pt>
                <c:pt idx="188">
                  <c:v>6.1719999999999997</c:v>
                </c:pt>
                <c:pt idx="189">
                  <c:v>5.9189999999999996</c:v>
                </c:pt>
                <c:pt idx="190">
                  <c:v>5.694</c:v>
                </c:pt>
                <c:pt idx="191">
                  <c:v>5.4939999999999998</c:v>
                </c:pt>
                <c:pt idx="192">
                  <c:v>5.15</c:v>
                </c:pt>
                <c:pt idx="193">
                  <c:v>4.8040000000000003</c:v>
                </c:pt>
                <c:pt idx="194">
                  <c:v>4.5250000000000004</c:v>
                </c:pt>
                <c:pt idx="195">
                  <c:v>4.2960000000000003</c:v>
                </c:pt>
                <c:pt idx="196">
                  <c:v>4.1040000000000001</c:v>
                </c:pt>
                <c:pt idx="197">
                  <c:v>3.9430000000000001</c:v>
                </c:pt>
                <c:pt idx="198">
                  <c:v>3.8039999999999998</c:v>
                </c:pt>
                <c:pt idx="199">
                  <c:v>3.6840000000000002</c:v>
                </c:pt>
                <c:pt idx="200">
                  <c:v>3.58</c:v>
                </c:pt>
                <c:pt idx="201">
                  <c:v>3.407</c:v>
                </c:pt>
                <c:pt idx="202">
                  <c:v>3.2709999999999999</c:v>
                </c:pt>
                <c:pt idx="203">
                  <c:v>3.161</c:v>
                </c:pt>
                <c:pt idx="204">
                  <c:v>3.0710000000000002</c:v>
                </c:pt>
                <c:pt idx="205">
                  <c:v>2.9969999999999999</c:v>
                </c:pt>
                <c:pt idx="206">
                  <c:v>2.9340000000000002</c:v>
                </c:pt>
                <c:pt idx="207">
                  <c:v>2.8359999999999999</c:v>
                </c:pt>
                <c:pt idx="208">
                  <c:v>2.8069999999999999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1-4E2A-A2CD-674E84E6C27B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srim84Kr_EJ212!$D$20:$D$228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srim84Kr_EJ212!$F$20:$F$228</c:f>
              <c:numCache>
                <c:formatCode>0.000E+00</c:formatCode>
                <c:ptCount val="209"/>
                <c:pt idx="0">
                  <c:v>2.71</c:v>
                </c:pt>
                <c:pt idx="1">
                  <c:v>2.8420000000000001</c:v>
                </c:pt>
                <c:pt idx="2">
                  <c:v>2.9649999999999999</c:v>
                </c:pt>
                <c:pt idx="3">
                  <c:v>3.08</c:v>
                </c:pt>
                <c:pt idx="4">
                  <c:v>3.1880000000000002</c:v>
                </c:pt>
                <c:pt idx="5">
                  <c:v>3.2909999999999999</c:v>
                </c:pt>
                <c:pt idx="6">
                  <c:v>3.3879999999999999</c:v>
                </c:pt>
                <c:pt idx="7">
                  <c:v>3.48</c:v>
                </c:pt>
                <c:pt idx="8">
                  <c:v>3.5680000000000001</c:v>
                </c:pt>
                <c:pt idx="9">
                  <c:v>3.6520000000000001</c:v>
                </c:pt>
                <c:pt idx="10">
                  <c:v>3.8090000000000002</c:v>
                </c:pt>
                <c:pt idx="11">
                  <c:v>3.99</c:v>
                </c:pt>
                <c:pt idx="12">
                  <c:v>4.1539999999999999</c:v>
                </c:pt>
                <c:pt idx="13">
                  <c:v>4.3049999999999997</c:v>
                </c:pt>
                <c:pt idx="14">
                  <c:v>4.4450000000000003</c:v>
                </c:pt>
                <c:pt idx="15">
                  <c:v>4.5759999999999996</c:v>
                </c:pt>
                <c:pt idx="16">
                  <c:v>4.6970000000000001</c:v>
                </c:pt>
                <c:pt idx="17">
                  <c:v>4.8109999999999999</c:v>
                </c:pt>
                <c:pt idx="18">
                  <c:v>4.9189999999999996</c:v>
                </c:pt>
                <c:pt idx="19">
                  <c:v>5.1159999999999997</c:v>
                </c:pt>
                <c:pt idx="20">
                  <c:v>5.2939999999999996</c:v>
                </c:pt>
                <c:pt idx="21">
                  <c:v>5.4560000000000004</c:v>
                </c:pt>
                <c:pt idx="22">
                  <c:v>5.6029999999999998</c:v>
                </c:pt>
                <c:pt idx="23">
                  <c:v>5.7389999999999999</c:v>
                </c:pt>
                <c:pt idx="24">
                  <c:v>5.8639999999999999</c:v>
                </c:pt>
                <c:pt idx="25">
                  <c:v>6.0890000000000004</c:v>
                </c:pt>
                <c:pt idx="26">
                  <c:v>6.2850000000000001</c:v>
                </c:pt>
                <c:pt idx="27">
                  <c:v>6.4589999999999996</c:v>
                </c:pt>
                <c:pt idx="28">
                  <c:v>6.6130000000000004</c:v>
                </c:pt>
                <c:pt idx="29">
                  <c:v>6.7519999999999998</c:v>
                </c:pt>
                <c:pt idx="30">
                  <c:v>6.8769999999999998</c:v>
                </c:pt>
                <c:pt idx="31">
                  <c:v>6.9909999999999997</c:v>
                </c:pt>
                <c:pt idx="32">
                  <c:v>7.0940000000000003</c:v>
                </c:pt>
                <c:pt idx="33">
                  <c:v>7.1890000000000001</c:v>
                </c:pt>
                <c:pt idx="34">
                  <c:v>7.2770000000000001</c:v>
                </c:pt>
                <c:pt idx="35">
                  <c:v>7.3570000000000002</c:v>
                </c:pt>
                <c:pt idx="36">
                  <c:v>7.5010000000000003</c:v>
                </c:pt>
                <c:pt idx="37">
                  <c:v>7.6520000000000001</c:v>
                </c:pt>
                <c:pt idx="38">
                  <c:v>7.78</c:v>
                </c:pt>
                <c:pt idx="39">
                  <c:v>7.8869999999999996</c:v>
                </c:pt>
                <c:pt idx="40">
                  <c:v>7.9790000000000001</c:v>
                </c:pt>
                <c:pt idx="41">
                  <c:v>8.0570000000000004</c:v>
                </c:pt>
                <c:pt idx="42">
                  <c:v>8.1240000000000006</c:v>
                </c:pt>
                <c:pt idx="43">
                  <c:v>8.1809999999999992</c:v>
                </c:pt>
                <c:pt idx="44">
                  <c:v>8.23</c:v>
                </c:pt>
                <c:pt idx="45">
                  <c:v>8.3070000000000004</c:v>
                </c:pt>
                <c:pt idx="46">
                  <c:v>8.3629999999999995</c:v>
                </c:pt>
                <c:pt idx="47">
                  <c:v>8.4019999999999992</c:v>
                </c:pt>
                <c:pt idx="48">
                  <c:v>8.4269999999999996</c:v>
                </c:pt>
                <c:pt idx="49">
                  <c:v>8.4410000000000007</c:v>
                </c:pt>
                <c:pt idx="50">
                  <c:v>8.4459999999999997</c:v>
                </c:pt>
                <c:pt idx="51">
                  <c:v>8.4369999999999994</c:v>
                </c:pt>
                <c:pt idx="52">
                  <c:v>8.407</c:v>
                </c:pt>
                <c:pt idx="53">
                  <c:v>8.3629999999999995</c:v>
                </c:pt>
                <c:pt idx="54">
                  <c:v>8.3089999999999993</c:v>
                </c:pt>
                <c:pt idx="55">
                  <c:v>8.2479999999999993</c:v>
                </c:pt>
                <c:pt idx="56">
                  <c:v>8.1820000000000004</c:v>
                </c:pt>
                <c:pt idx="57">
                  <c:v>8.1129999999999995</c:v>
                </c:pt>
                <c:pt idx="58">
                  <c:v>8.0419999999999998</c:v>
                </c:pt>
                <c:pt idx="59">
                  <c:v>7.9690000000000003</c:v>
                </c:pt>
                <c:pt idx="60">
                  <c:v>7.8949999999999996</c:v>
                </c:pt>
                <c:pt idx="61">
                  <c:v>7.8209999999999997</c:v>
                </c:pt>
                <c:pt idx="62">
                  <c:v>7.673</c:v>
                </c:pt>
                <c:pt idx="63">
                  <c:v>7.4909999999999997</c:v>
                </c:pt>
                <c:pt idx="64">
                  <c:v>7.3150000000000004</c:v>
                </c:pt>
                <c:pt idx="65">
                  <c:v>7.1449999999999996</c:v>
                </c:pt>
                <c:pt idx="66">
                  <c:v>6.9829999999999997</c:v>
                </c:pt>
                <c:pt idx="67">
                  <c:v>6.8280000000000003</c:v>
                </c:pt>
                <c:pt idx="68">
                  <c:v>6.6790000000000003</c:v>
                </c:pt>
                <c:pt idx="69">
                  <c:v>6.5380000000000003</c:v>
                </c:pt>
                <c:pt idx="70">
                  <c:v>6.4029999999999996</c:v>
                </c:pt>
                <c:pt idx="71">
                  <c:v>6.15</c:v>
                </c:pt>
                <c:pt idx="72">
                  <c:v>5.92</c:v>
                </c:pt>
                <c:pt idx="73">
                  <c:v>5.7080000000000002</c:v>
                </c:pt>
                <c:pt idx="74">
                  <c:v>5.5140000000000002</c:v>
                </c:pt>
                <c:pt idx="75">
                  <c:v>5.3339999999999996</c:v>
                </c:pt>
                <c:pt idx="76">
                  <c:v>5.1680000000000001</c:v>
                </c:pt>
                <c:pt idx="77">
                  <c:v>4.87</c:v>
                </c:pt>
                <c:pt idx="78">
                  <c:v>4.609</c:v>
                </c:pt>
                <c:pt idx="79">
                  <c:v>4.38</c:v>
                </c:pt>
                <c:pt idx="80">
                  <c:v>4.1760000000000002</c:v>
                </c:pt>
                <c:pt idx="81">
                  <c:v>3.9929999999999999</c:v>
                </c:pt>
                <c:pt idx="82">
                  <c:v>3.8279999999999998</c:v>
                </c:pt>
                <c:pt idx="83">
                  <c:v>3.6779999999999999</c:v>
                </c:pt>
                <c:pt idx="84">
                  <c:v>3.5419999999999998</c:v>
                </c:pt>
                <c:pt idx="85">
                  <c:v>3.4159999999999999</c:v>
                </c:pt>
                <c:pt idx="86">
                  <c:v>3.3010000000000002</c:v>
                </c:pt>
                <c:pt idx="87">
                  <c:v>3.1949999999999998</c:v>
                </c:pt>
                <c:pt idx="88">
                  <c:v>3.004</c:v>
                </c:pt>
                <c:pt idx="89">
                  <c:v>2.8</c:v>
                </c:pt>
                <c:pt idx="90">
                  <c:v>2.625</c:v>
                </c:pt>
                <c:pt idx="91">
                  <c:v>2.4740000000000002</c:v>
                </c:pt>
                <c:pt idx="92">
                  <c:v>2.3420000000000001</c:v>
                </c:pt>
                <c:pt idx="93">
                  <c:v>2.2250000000000001</c:v>
                </c:pt>
                <c:pt idx="94">
                  <c:v>2.12</c:v>
                </c:pt>
                <c:pt idx="95">
                  <c:v>2.0259999999999998</c:v>
                </c:pt>
                <c:pt idx="96">
                  <c:v>1.9419999999999999</c:v>
                </c:pt>
                <c:pt idx="97">
                  <c:v>1.794</c:v>
                </c:pt>
                <c:pt idx="98">
                  <c:v>1.67</c:v>
                </c:pt>
                <c:pt idx="99">
                  <c:v>1.5640000000000001</c:v>
                </c:pt>
                <c:pt idx="100">
                  <c:v>1.472</c:v>
                </c:pt>
                <c:pt idx="101">
                  <c:v>1.391</c:v>
                </c:pt>
                <c:pt idx="102">
                  <c:v>1.32</c:v>
                </c:pt>
                <c:pt idx="103">
                  <c:v>1.1990000000000001</c:v>
                </c:pt>
                <c:pt idx="104">
                  <c:v>1.101</c:v>
                </c:pt>
                <c:pt idx="105">
                  <c:v>1.0189999999999999</c:v>
                </c:pt>
                <c:pt idx="106">
                  <c:v>0.94989999999999997</c:v>
                </c:pt>
                <c:pt idx="107">
                  <c:v>0.89019999999999999</c:v>
                </c:pt>
                <c:pt idx="108">
                  <c:v>0.83830000000000005</c:v>
                </c:pt>
                <c:pt idx="109">
                  <c:v>0.79269999999999996</c:v>
                </c:pt>
                <c:pt idx="110">
                  <c:v>0.75229999999999997</c:v>
                </c:pt>
                <c:pt idx="111">
                  <c:v>0.71619999999999995</c:v>
                </c:pt>
                <c:pt idx="112">
                  <c:v>0.68369999999999997</c:v>
                </c:pt>
                <c:pt idx="113">
                  <c:v>0.65429999999999999</c:v>
                </c:pt>
                <c:pt idx="114">
                  <c:v>0.60309999999999997</c:v>
                </c:pt>
                <c:pt idx="115">
                  <c:v>0.55030000000000001</c:v>
                </c:pt>
                <c:pt idx="116">
                  <c:v>0.50670000000000004</c:v>
                </c:pt>
                <c:pt idx="117">
                  <c:v>0.47</c:v>
                </c:pt>
                <c:pt idx="118">
                  <c:v>0.43869999999999998</c:v>
                </c:pt>
                <c:pt idx="119">
                  <c:v>0.41160000000000002</c:v>
                </c:pt>
                <c:pt idx="120">
                  <c:v>0.38800000000000001</c:v>
                </c:pt>
                <c:pt idx="121">
                  <c:v>0.36709999999999998</c:v>
                </c:pt>
                <c:pt idx="122">
                  <c:v>0.34849999999999998</c:v>
                </c:pt>
                <c:pt idx="123">
                  <c:v>0.31690000000000002</c:v>
                </c:pt>
                <c:pt idx="124">
                  <c:v>0.29089999999999999</c:v>
                </c:pt>
                <c:pt idx="125">
                  <c:v>0.26919999999999999</c:v>
                </c:pt>
                <c:pt idx="126">
                  <c:v>0.25069999999999998</c:v>
                </c:pt>
                <c:pt idx="127">
                  <c:v>0.23469999999999999</c:v>
                </c:pt>
                <c:pt idx="128">
                  <c:v>0.22090000000000001</c:v>
                </c:pt>
                <c:pt idx="129">
                  <c:v>0.1978</c:v>
                </c:pt>
                <c:pt idx="130">
                  <c:v>0.17929999999999999</c:v>
                </c:pt>
                <c:pt idx="131">
                  <c:v>0.1643</c:v>
                </c:pt>
                <c:pt idx="132">
                  <c:v>0.1517</c:v>
                </c:pt>
                <c:pt idx="133">
                  <c:v>0.14099999999999999</c:v>
                </c:pt>
                <c:pt idx="134">
                  <c:v>0.1318</c:v>
                </c:pt>
                <c:pt idx="135">
                  <c:v>0.12379999999999999</c:v>
                </c:pt>
                <c:pt idx="136">
                  <c:v>0.1168</c:v>
                </c:pt>
                <c:pt idx="137">
                  <c:v>0.1106</c:v>
                </c:pt>
                <c:pt idx="138">
                  <c:v>0.1051</c:v>
                </c:pt>
                <c:pt idx="139">
                  <c:v>0.10009999999999999</c:v>
                </c:pt>
                <c:pt idx="140">
                  <c:v>9.1509999999999994E-2</c:v>
                </c:pt>
                <c:pt idx="141">
                  <c:v>8.276E-2</c:v>
                </c:pt>
                <c:pt idx="142">
                  <c:v>7.5620000000000007E-2</c:v>
                </c:pt>
                <c:pt idx="143">
                  <c:v>6.9680000000000006E-2</c:v>
                </c:pt>
                <c:pt idx="144">
                  <c:v>6.4659999999999995E-2</c:v>
                </c:pt>
                <c:pt idx="145">
                  <c:v>6.0350000000000001E-2</c:v>
                </c:pt>
                <c:pt idx="146">
                  <c:v>5.6610000000000001E-2</c:v>
                </c:pt>
                <c:pt idx="147">
                  <c:v>5.3330000000000002E-2</c:v>
                </c:pt>
                <c:pt idx="148">
                  <c:v>5.0430000000000003E-2</c:v>
                </c:pt>
                <c:pt idx="149">
                  <c:v>4.5530000000000001E-2</c:v>
                </c:pt>
                <c:pt idx="150">
                  <c:v>4.1549999999999997E-2</c:v>
                </c:pt>
                <c:pt idx="151">
                  <c:v>3.8240000000000003E-2</c:v>
                </c:pt>
                <c:pt idx="152">
                  <c:v>3.5439999999999999E-2</c:v>
                </c:pt>
                <c:pt idx="153">
                  <c:v>3.3050000000000003E-2</c:v>
                </c:pt>
                <c:pt idx="154">
                  <c:v>3.0970000000000001E-2</c:v>
                </c:pt>
                <c:pt idx="155">
                  <c:v>2.7550000000000002E-2</c:v>
                </c:pt>
                <c:pt idx="156">
                  <c:v>2.4840000000000001E-2</c:v>
                </c:pt>
                <c:pt idx="157">
                  <c:v>2.264E-2</c:v>
                </c:pt>
                <c:pt idx="158">
                  <c:v>2.0809999999999999E-2</c:v>
                </c:pt>
                <c:pt idx="159">
                  <c:v>1.9269999999999999E-2</c:v>
                </c:pt>
                <c:pt idx="160">
                  <c:v>1.796E-2</c:v>
                </c:pt>
                <c:pt idx="161">
                  <c:v>1.6820000000000002E-2</c:v>
                </c:pt>
                <c:pt idx="162">
                  <c:v>1.5820000000000001E-2</c:v>
                </c:pt>
                <c:pt idx="163">
                  <c:v>1.494E-2</c:v>
                </c:pt>
                <c:pt idx="164">
                  <c:v>1.4160000000000001E-2</c:v>
                </c:pt>
                <c:pt idx="165">
                  <c:v>1.345E-2</c:v>
                </c:pt>
                <c:pt idx="166">
                  <c:v>1.225E-2</c:v>
                </c:pt>
                <c:pt idx="167">
                  <c:v>1.103E-2</c:v>
                </c:pt>
                <c:pt idx="168">
                  <c:v>1.004E-2</c:v>
                </c:pt>
                <c:pt idx="169">
                  <c:v>9.2189999999999998E-3</c:v>
                </c:pt>
                <c:pt idx="170">
                  <c:v>8.5290000000000001E-3</c:v>
                </c:pt>
                <c:pt idx="171">
                  <c:v>7.9389999999999999E-3</c:v>
                </c:pt>
                <c:pt idx="172">
                  <c:v>7.4279999999999997E-3</c:v>
                </c:pt>
                <c:pt idx="173">
                  <c:v>6.9820000000000004E-3</c:v>
                </c:pt>
                <c:pt idx="174">
                  <c:v>6.5890000000000002E-3</c:v>
                </c:pt>
                <c:pt idx="175">
                  <c:v>5.927E-3</c:v>
                </c:pt>
                <c:pt idx="176">
                  <c:v>5.391E-3</c:v>
                </c:pt>
                <c:pt idx="177">
                  <c:v>4.947E-3</c:v>
                </c:pt>
                <c:pt idx="178">
                  <c:v>4.5739999999999999E-3</c:v>
                </c:pt>
                <c:pt idx="179">
                  <c:v>4.2550000000000001E-3</c:v>
                </c:pt>
                <c:pt idx="180">
                  <c:v>3.9789999999999999E-3</c:v>
                </c:pt>
                <c:pt idx="181">
                  <c:v>3.5260000000000001E-3</c:v>
                </c:pt>
                <c:pt idx="182">
                  <c:v>3.1700000000000001E-3</c:v>
                </c:pt>
                <c:pt idx="183">
                  <c:v>2.8809999999999999E-3</c:v>
                </c:pt>
                <c:pt idx="184">
                  <c:v>2.6419999999999998E-3</c:v>
                </c:pt>
                <c:pt idx="185">
                  <c:v>2.441E-3</c:v>
                </c:pt>
                <c:pt idx="186">
                  <c:v>2.2699999999999999E-3</c:v>
                </c:pt>
                <c:pt idx="187">
                  <c:v>2.1220000000000002E-3</c:v>
                </c:pt>
                <c:pt idx="188">
                  <c:v>1.993E-3</c:v>
                </c:pt>
                <c:pt idx="189">
                  <c:v>1.879E-3</c:v>
                </c:pt>
                <c:pt idx="190">
                  <c:v>1.7780000000000001E-3</c:v>
                </c:pt>
                <c:pt idx="191">
                  <c:v>1.688E-3</c:v>
                </c:pt>
                <c:pt idx="192">
                  <c:v>1.5330000000000001E-3</c:v>
                </c:pt>
                <c:pt idx="193">
                  <c:v>1.377E-3</c:v>
                </c:pt>
                <c:pt idx="194">
                  <c:v>1.25E-3</c:v>
                </c:pt>
                <c:pt idx="195">
                  <c:v>1.1460000000000001E-3</c:v>
                </c:pt>
                <c:pt idx="196">
                  <c:v>1.0579999999999999E-3</c:v>
                </c:pt>
                <c:pt idx="197">
                  <c:v>9.833000000000001E-4</c:v>
                </c:pt>
                <c:pt idx="198">
                  <c:v>9.1870000000000005E-4</c:v>
                </c:pt>
                <c:pt idx="199">
                  <c:v>8.6240000000000004E-4</c:v>
                </c:pt>
                <c:pt idx="200">
                  <c:v>8.1280000000000002E-4</c:v>
                </c:pt>
                <c:pt idx="201">
                  <c:v>7.2939999999999995E-4</c:v>
                </c:pt>
                <c:pt idx="202">
                  <c:v>6.6209999999999999E-4</c:v>
                </c:pt>
                <c:pt idx="203">
                  <c:v>6.0650000000000005E-4</c:v>
                </c:pt>
                <c:pt idx="204">
                  <c:v>5.599E-4</c:v>
                </c:pt>
                <c:pt idx="205">
                  <c:v>5.2010000000000001E-4</c:v>
                </c:pt>
                <c:pt idx="206">
                  <c:v>4.8579999999999999E-4</c:v>
                </c:pt>
                <c:pt idx="207">
                  <c:v>4.2949999999999998E-4</c:v>
                </c:pt>
                <c:pt idx="208">
                  <c:v>4.1060000000000001E-4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C1-4E2A-A2CD-674E84E6C27B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srim84Kr_EJ212!$D$20:$D$228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srim84Kr_EJ212!$G$20:$G$228</c:f>
              <c:numCache>
                <c:formatCode>0.000E+00</c:formatCode>
                <c:ptCount val="209"/>
                <c:pt idx="0">
                  <c:v>2.9569000000000001</c:v>
                </c:pt>
                <c:pt idx="1">
                  <c:v>3.1023000000000001</c:v>
                </c:pt>
                <c:pt idx="2">
                  <c:v>3.238</c:v>
                </c:pt>
                <c:pt idx="3">
                  <c:v>3.3651</c:v>
                </c:pt>
                <c:pt idx="4">
                  <c:v>3.4848000000000003</c:v>
                </c:pt>
                <c:pt idx="5">
                  <c:v>3.5989999999999998</c:v>
                </c:pt>
                <c:pt idx="6">
                  <c:v>3.7067999999999999</c:v>
                </c:pt>
                <c:pt idx="7">
                  <c:v>3.8092999999999999</c:v>
                </c:pt>
                <c:pt idx="8">
                  <c:v>3.9074</c:v>
                </c:pt>
                <c:pt idx="9">
                  <c:v>4.0011999999999999</c:v>
                </c:pt>
                <c:pt idx="10">
                  <c:v>4.1771000000000003</c:v>
                </c:pt>
                <c:pt idx="11">
                  <c:v>4.3803999999999998</c:v>
                </c:pt>
                <c:pt idx="12">
                  <c:v>4.5655999999999999</c:v>
                </c:pt>
                <c:pt idx="13">
                  <c:v>4.7366999999999999</c:v>
                </c:pt>
                <c:pt idx="14">
                  <c:v>4.8959000000000001</c:v>
                </c:pt>
                <c:pt idx="15">
                  <c:v>5.0452999999999992</c:v>
                </c:pt>
                <c:pt idx="16">
                  <c:v>5.1840000000000002</c:v>
                </c:pt>
                <c:pt idx="17">
                  <c:v>5.3151000000000002</c:v>
                </c:pt>
                <c:pt idx="18">
                  <c:v>5.4395999999999995</c:v>
                </c:pt>
                <c:pt idx="19">
                  <c:v>5.6681999999999997</c:v>
                </c:pt>
                <c:pt idx="20">
                  <c:v>5.8760999999999992</c:v>
                </c:pt>
                <c:pt idx="21">
                  <c:v>6.0665000000000004</c:v>
                </c:pt>
                <c:pt idx="22">
                  <c:v>6.2405999999999997</c:v>
                </c:pt>
                <c:pt idx="23">
                  <c:v>6.4025999999999996</c:v>
                </c:pt>
                <c:pt idx="24">
                  <c:v>6.5526999999999997</c:v>
                </c:pt>
                <c:pt idx="25">
                  <c:v>6.8252000000000006</c:v>
                </c:pt>
                <c:pt idx="26">
                  <c:v>7.0659000000000001</c:v>
                </c:pt>
                <c:pt idx="27">
                  <c:v>7.2821999999999996</c:v>
                </c:pt>
                <c:pt idx="28">
                  <c:v>7.4763000000000002</c:v>
                </c:pt>
                <c:pt idx="29">
                  <c:v>7.6536999999999997</c:v>
                </c:pt>
                <c:pt idx="30">
                  <c:v>7.8155000000000001</c:v>
                </c:pt>
                <c:pt idx="31">
                  <c:v>7.9649999999999999</c:v>
                </c:pt>
                <c:pt idx="32">
                  <c:v>8.1020000000000003</c:v>
                </c:pt>
                <c:pt idx="33">
                  <c:v>8.23</c:v>
                </c:pt>
                <c:pt idx="34">
                  <c:v>8.35</c:v>
                </c:pt>
                <c:pt idx="35">
                  <c:v>8.4610000000000003</c:v>
                </c:pt>
                <c:pt idx="36">
                  <c:v>8.6650000000000009</c:v>
                </c:pt>
                <c:pt idx="37">
                  <c:v>8.8870000000000005</c:v>
                </c:pt>
                <c:pt idx="38">
                  <c:v>9.0820000000000007</c:v>
                </c:pt>
                <c:pt idx="39">
                  <c:v>9.2519999999999989</c:v>
                </c:pt>
                <c:pt idx="40">
                  <c:v>9.4049999999999994</c:v>
                </c:pt>
                <c:pt idx="41">
                  <c:v>9.5410000000000004</c:v>
                </c:pt>
                <c:pt idx="42">
                  <c:v>9.6640000000000015</c:v>
                </c:pt>
                <c:pt idx="43">
                  <c:v>9.7749999999999986</c:v>
                </c:pt>
                <c:pt idx="44">
                  <c:v>9.8760000000000012</c:v>
                </c:pt>
                <c:pt idx="45">
                  <c:v>10.053000000000001</c:v>
                </c:pt>
                <c:pt idx="46">
                  <c:v>10.203999999999999</c:v>
                </c:pt>
                <c:pt idx="47">
                  <c:v>10.332999999999998</c:v>
                </c:pt>
                <c:pt idx="48">
                  <c:v>10.443</c:v>
                </c:pt>
                <c:pt idx="49">
                  <c:v>10.540000000000001</c:v>
                </c:pt>
                <c:pt idx="50">
                  <c:v>10.623999999999999</c:v>
                </c:pt>
                <c:pt idx="51">
                  <c:v>10.764999999999999</c:v>
                </c:pt>
                <c:pt idx="52">
                  <c:v>10.877000000000001</c:v>
                </c:pt>
                <c:pt idx="53">
                  <c:v>10.965999999999999</c:v>
                </c:pt>
                <c:pt idx="54">
                  <c:v>11.039</c:v>
                </c:pt>
                <c:pt idx="55">
                  <c:v>11.1</c:v>
                </c:pt>
                <c:pt idx="56">
                  <c:v>11.15</c:v>
                </c:pt>
                <c:pt idx="57">
                  <c:v>11.193</c:v>
                </c:pt>
                <c:pt idx="58">
                  <c:v>11.23</c:v>
                </c:pt>
                <c:pt idx="59">
                  <c:v>11.262</c:v>
                </c:pt>
                <c:pt idx="60">
                  <c:v>11.187999999999999</c:v>
                </c:pt>
                <c:pt idx="61">
                  <c:v>10.782999999999999</c:v>
                </c:pt>
                <c:pt idx="62">
                  <c:v>10.246</c:v>
                </c:pt>
                <c:pt idx="63">
                  <c:v>9.8849999999999998</c:v>
                </c:pt>
                <c:pt idx="64">
                  <c:v>9.7100000000000009</c:v>
                </c:pt>
                <c:pt idx="65">
                  <c:v>9.6329999999999991</c:v>
                </c:pt>
                <c:pt idx="66">
                  <c:v>9.6080000000000005</c:v>
                </c:pt>
                <c:pt idx="67">
                  <c:v>9.609</c:v>
                </c:pt>
                <c:pt idx="68">
                  <c:v>9.620000000000001</c:v>
                </c:pt>
                <c:pt idx="69">
                  <c:v>9.6370000000000005</c:v>
                </c:pt>
                <c:pt idx="70">
                  <c:v>9.6529999999999987</c:v>
                </c:pt>
                <c:pt idx="71">
                  <c:v>9.6760000000000002</c:v>
                </c:pt>
                <c:pt idx="72">
                  <c:v>9.6839999999999993</c:v>
                </c:pt>
                <c:pt idx="73">
                  <c:v>9.6790000000000003</c:v>
                </c:pt>
                <c:pt idx="74">
                  <c:v>9.6649999999999991</c:v>
                </c:pt>
                <c:pt idx="75">
                  <c:v>9.6439999999999984</c:v>
                </c:pt>
                <c:pt idx="76">
                  <c:v>9.6210000000000004</c:v>
                </c:pt>
                <c:pt idx="77">
                  <c:v>9.5760000000000005</c:v>
                </c:pt>
                <c:pt idx="78">
                  <c:v>9.5389999999999997</c:v>
                </c:pt>
                <c:pt idx="79">
                  <c:v>9.52</c:v>
                </c:pt>
                <c:pt idx="80">
                  <c:v>9.5190000000000001</c:v>
                </c:pt>
                <c:pt idx="81">
                  <c:v>9.5380000000000003</c:v>
                </c:pt>
                <c:pt idx="82">
                  <c:v>9.5760000000000005</c:v>
                </c:pt>
                <c:pt idx="83">
                  <c:v>9.6329999999999991</c:v>
                </c:pt>
                <c:pt idx="84">
                  <c:v>9.7070000000000007</c:v>
                </c:pt>
                <c:pt idx="85">
                  <c:v>9.7949999999999999</c:v>
                </c:pt>
                <c:pt idx="86">
                  <c:v>9.8960000000000008</c:v>
                </c:pt>
                <c:pt idx="87">
                  <c:v>10.007999999999999</c:v>
                </c:pt>
                <c:pt idx="88">
                  <c:v>10.257</c:v>
                </c:pt>
                <c:pt idx="89">
                  <c:v>10.6</c:v>
                </c:pt>
                <c:pt idx="90">
                  <c:v>10.962999999999999</c:v>
                </c:pt>
                <c:pt idx="91">
                  <c:v>11.337</c:v>
                </c:pt>
                <c:pt idx="92">
                  <c:v>11.715</c:v>
                </c:pt>
                <c:pt idx="93">
                  <c:v>12.092000000000001</c:v>
                </c:pt>
                <c:pt idx="94">
                  <c:v>12.469999999999999</c:v>
                </c:pt>
                <c:pt idx="95">
                  <c:v>12.836</c:v>
                </c:pt>
                <c:pt idx="96">
                  <c:v>13.212</c:v>
                </c:pt>
                <c:pt idx="97">
                  <c:v>13.944000000000001</c:v>
                </c:pt>
                <c:pt idx="98">
                  <c:v>14.67</c:v>
                </c:pt>
                <c:pt idx="99">
                  <c:v>15.404</c:v>
                </c:pt>
                <c:pt idx="100">
                  <c:v>16.132000000000001</c:v>
                </c:pt>
                <c:pt idx="101">
                  <c:v>16.861000000000001</c:v>
                </c:pt>
                <c:pt idx="102">
                  <c:v>17.600000000000001</c:v>
                </c:pt>
                <c:pt idx="103">
                  <c:v>19.099</c:v>
                </c:pt>
                <c:pt idx="104">
                  <c:v>20.620999999999999</c:v>
                </c:pt>
                <c:pt idx="105">
                  <c:v>22.168999999999997</c:v>
                </c:pt>
                <c:pt idx="106">
                  <c:v>23.709900000000001</c:v>
                </c:pt>
                <c:pt idx="107">
                  <c:v>25.260200000000001</c:v>
                </c:pt>
                <c:pt idx="108">
                  <c:v>26.798300000000001</c:v>
                </c:pt>
                <c:pt idx="109">
                  <c:v>28.3127</c:v>
                </c:pt>
                <c:pt idx="110">
                  <c:v>29.792299999999997</c:v>
                </c:pt>
                <c:pt idx="111">
                  <c:v>31.246200000000002</c:v>
                </c:pt>
                <c:pt idx="112">
                  <c:v>32.653700000000001</c:v>
                </c:pt>
                <c:pt idx="113">
                  <c:v>34.024299999999997</c:v>
                </c:pt>
                <c:pt idx="114">
                  <c:v>36.623100000000001</c:v>
                </c:pt>
                <c:pt idx="115">
                  <c:v>39.630299999999998</c:v>
                </c:pt>
                <c:pt idx="116">
                  <c:v>42.366700000000002</c:v>
                </c:pt>
                <c:pt idx="117">
                  <c:v>44.85</c:v>
                </c:pt>
                <c:pt idx="118">
                  <c:v>47.098699999999994</c:v>
                </c:pt>
                <c:pt idx="119">
                  <c:v>49.121600000000001</c:v>
                </c:pt>
                <c:pt idx="120">
                  <c:v>50.948</c:v>
                </c:pt>
                <c:pt idx="121">
                  <c:v>52.5871</c:v>
                </c:pt>
                <c:pt idx="122">
                  <c:v>54.058500000000002</c:v>
                </c:pt>
                <c:pt idx="123">
                  <c:v>56.5169</c:v>
                </c:pt>
                <c:pt idx="124">
                  <c:v>58.440899999999999</c:v>
                </c:pt>
                <c:pt idx="125">
                  <c:v>59.929199999999994</c:v>
                </c:pt>
                <c:pt idx="126">
                  <c:v>61.050699999999999</c:v>
                </c:pt>
                <c:pt idx="127">
                  <c:v>61.884699999999995</c:v>
                </c:pt>
                <c:pt idx="128">
                  <c:v>62.490900000000003</c:v>
                </c:pt>
                <c:pt idx="129">
                  <c:v>63.197800000000001</c:v>
                </c:pt>
                <c:pt idx="130">
                  <c:v>63.439299999999996</c:v>
                </c:pt>
                <c:pt idx="131">
                  <c:v>63.384299999999996</c:v>
                </c:pt>
                <c:pt idx="132">
                  <c:v>63.1417</c:v>
                </c:pt>
                <c:pt idx="133">
                  <c:v>62.790999999999997</c:v>
                </c:pt>
                <c:pt idx="134">
                  <c:v>62.361799999999995</c:v>
                </c:pt>
                <c:pt idx="135">
                  <c:v>61.883800000000001</c:v>
                </c:pt>
                <c:pt idx="136">
                  <c:v>61.386800000000001</c:v>
                </c:pt>
                <c:pt idx="137">
                  <c:v>60.880600000000001</c:v>
                </c:pt>
                <c:pt idx="138">
                  <c:v>60.505099999999999</c:v>
                </c:pt>
                <c:pt idx="139">
                  <c:v>60.5901</c:v>
                </c:pt>
                <c:pt idx="140">
                  <c:v>60.121510000000001</c:v>
                </c:pt>
                <c:pt idx="141">
                  <c:v>58.962760000000003</c:v>
                </c:pt>
                <c:pt idx="142">
                  <c:v>57.885620000000003</c:v>
                </c:pt>
                <c:pt idx="143">
                  <c:v>56.899679999999996</c:v>
                </c:pt>
                <c:pt idx="144">
                  <c:v>55.964660000000002</c:v>
                </c:pt>
                <c:pt idx="145">
                  <c:v>55.080350000000003</c:v>
                </c:pt>
                <c:pt idx="146">
                  <c:v>54.236609999999999</c:v>
                </c:pt>
                <c:pt idx="147">
                  <c:v>53.42333</c:v>
                </c:pt>
                <c:pt idx="148">
                  <c:v>52.640430000000002</c:v>
                </c:pt>
                <c:pt idx="149">
                  <c:v>51.135530000000003</c:v>
                </c:pt>
                <c:pt idx="150">
                  <c:v>49.711550000000003</c:v>
                </c:pt>
                <c:pt idx="151">
                  <c:v>48.338239999999999</c:v>
                </c:pt>
                <c:pt idx="152">
                  <c:v>47.025440000000003</c:v>
                </c:pt>
                <c:pt idx="153">
                  <c:v>45.753050000000002</c:v>
                </c:pt>
                <c:pt idx="154">
                  <c:v>44.530970000000003</c:v>
                </c:pt>
                <c:pt idx="155">
                  <c:v>42.207549999999998</c:v>
                </c:pt>
                <c:pt idx="156">
                  <c:v>40.044840000000001</c:v>
                </c:pt>
                <c:pt idx="157">
                  <c:v>38.042640000000006</c:v>
                </c:pt>
                <c:pt idx="158">
                  <c:v>36.190809999999999</c:v>
                </c:pt>
                <c:pt idx="159">
                  <c:v>34.47927</c:v>
                </c:pt>
                <c:pt idx="160">
                  <c:v>32.88796</c:v>
                </c:pt>
                <c:pt idx="161">
                  <c:v>31.436820000000001</c:v>
                </c:pt>
                <c:pt idx="162">
                  <c:v>30.09582</c:v>
                </c:pt>
                <c:pt idx="163">
                  <c:v>28.864940000000001</c:v>
                </c:pt>
                <c:pt idx="164">
                  <c:v>27.724160000000001</c:v>
                </c:pt>
                <c:pt idx="165">
                  <c:v>26.693449999999999</c:v>
                </c:pt>
                <c:pt idx="166">
                  <c:v>24.872250000000001</c:v>
                </c:pt>
                <c:pt idx="167">
                  <c:v>23.021030000000003</c:v>
                </c:pt>
                <c:pt idx="168">
                  <c:v>21.560040000000001</c:v>
                </c:pt>
                <c:pt idx="169">
                  <c:v>20.229219000000001</c:v>
                </c:pt>
                <c:pt idx="170">
                  <c:v>19.058529</c:v>
                </c:pt>
                <c:pt idx="171">
                  <c:v>18.027939</c:v>
                </c:pt>
                <c:pt idx="172">
                  <c:v>17.117428</c:v>
                </c:pt>
                <c:pt idx="173">
                  <c:v>16.306982000000001</c:v>
                </c:pt>
                <c:pt idx="174">
                  <c:v>15.576589</c:v>
                </c:pt>
                <c:pt idx="175">
                  <c:v>14.325927</c:v>
                </c:pt>
                <c:pt idx="176">
                  <c:v>13.295390999999999</c:v>
                </c:pt>
                <c:pt idx="177">
                  <c:v>12.414947</c:v>
                </c:pt>
                <c:pt idx="178">
                  <c:v>11.674574</c:v>
                </c:pt>
                <c:pt idx="179">
                  <c:v>11.024255</c:v>
                </c:pt>
                <c:pt idx="180">
                  <c:v>10.453978999999999</c:v>
                </c:pt>
                <c:pt idx="181">
                  <c:v>9.5185260000000014</c:v>
                </c:pt>
                <c:pt idx="182">
                  <c:v>8.7621700000000011</c:v>
                </c:pt>
                <c:pt idx="183">
                  <c:v>8.1328810000000011</c:v>
                </c:pt>
                <c:pt idx="184">
                  <c:v>7.609642</c:v>
                </c:pt>
                <c:pt idx="185">
                  <c:v>7.1674410000000002</c:v>
                </c:pt>
                <c:pt idx="186">
                  <c:v>6.7882699999999998</c:v>
                </c:pt>
                <c:pt idx="187">
                  <c:v>6.4611219999999996</c:v>
                </c:pt>
                <c:pt idx="188">
                  <c:v>6.1739929999999994</c:v>
                </c:pt>
                <c:pt idx="189">
                  <c:v>5.9208789999999993</c:v>
                </c:pt>
                <c:pt idx="190">
                  <c:v>5.6957779999999998</c:v>
                </c:pt>
                <c:pt idx="191">
                  <c:v>5.4956879999999995</c:v>
                </c:pt>
                <c:pt idx="192">
                  <c:v>5.1515330000000006</c:v>
                </c:pt>
                <c:pt idx="193">
                  <c:v>4.805377</c:v>
                </c:pt>
                <c:pt idx="194">
                  <c:v>4.5262500000000001</c:v>
                </c:pt>
                <c:pt idx="195">
                  <c:v>4.2971460000000006</c:v>
                </c:pt>
                <c:pt idx="196">
                  <c:v>4.1050579999999997</c:v>
                </c:pt>
                <c:pt idx="197">
                  <c:v>3.9439833000000002</c:v>
                </c:pt>
                <c:pt idx="198">
                  <c:v>3.8049187</c:v>
                </c:pt>
                <c:pt idx="199">
                  <c:v>3.6848624000000001</c:v>
                </c:pt>
                <c:pt idx="200">
                  <c:v>3.5808127999999999</c:v>
                </c:pt>
                <c:pt idx="201">
                  <c:v>3.4077294</c:v>
                </c:pt>
                <c:pt idx="202">
                  <c:v>3.2716620999999999</c:v>
                </c:pt>
                <c:pt idx="203">
                  <c:v>3.1616065</c:v>
                </c:pt>
                <c:pt idx="204">
                  <c:v>3.0715599</c:v>
                </c:pt>
                <c:pt idx="205">
                  <c:v>2.9975201</c:v>
                </c:pt>
                <c:pt idx="206">
                  <c:v>2.9344858</c:v>
                </c:pt>
                <c:pt idx="207">
                  <c:v>2.8364294999999999</c:v>
                </c:pt>
                <c:pt idx="208">
                  <c:v>2.8074105999999999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C1-4E2A-A2CD-674E84E6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11824"/>
        <c:axId val="492410256"/>
      </c:scatterChart>
      <c:valAx>
        <c:axId val="4924118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92410256"/>
        <c:crosses val="autoZero"/>
        <c:crossBetween val="midCat"/>
        <c:majorUnit val="10"/>
      </c:valAx>
      <c:valAx>
        <c:axId val="4924102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924118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54803081989"/>
          <c:y val="0.56885249845967734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srim84Kr_EJ212!$P$5</c:f>
          <c:strCache>
            <c:ptCount val="1"/>
            <c:pt idx="0">
              <c:v>srim84Kr_EJ212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srim84Kr_EJ212!$D$20:$D$228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srim84Kr_EJ212!$J$20:$J$228</c:f>
              <c:numCache>
                <c:formatCode>0.000</c:formatCode>
                <c:ptCount val="209"/>
                <c:pt idx="0">
                  <c:v>5.7000000000000002E-3</c:v>
                </c:pt>
                <c:pt idx="1">
                  <c:v>6.0000000000000001E-3</c:v>
                </c:pt>
                <c:pt idx="2">
                  <c:v>6.3E-3</c:v>
                </c:pt>
                <c:pt idx="3">
                  <c:v>6.6E-3</c:v>
                </c:pt>
                <c:pt idx="4">
                  <c:v>6.8000000000000005E-3</c:v>
                </c:pt>
                <c:pt idx="5">
                  <c:v>7.0999999999999995E-3</c:v>
                </c:pt>
                <c:pt idx="6">
                  <c:v>7.2999999999999992E-3</c:v>
                </c:pt>
                <c:pt idx="7">
                  <c:v>7.4999999999999997E-3</c:v>
                </c:pt>
                <c:pt idx="8">
                  <c:v>7.7999999999999996E-3</c:v>
                </c:pt>
                <c:pt idx="9">
                  <c:v>8.0000000000000002E-3</c:v>
                </c:pt>
                <c:pt idx="10">
                  <c:v>8.4000000000000012E-3</c:v>
                </c:pt>
                <c:pt idx="11">
                  <c:v>8.8999999999999999E-3</c:v>
                </c:pt>
                <c:pt idx="12">
                  <c:v>9.4000000000000004E-3</c:v>
                </c:pt>
                <c:pt idx="13">
                  <c:v>9.9000000000000008E-3</c:v>
                </c:pt>
                <c:pt idx="14">
                  <c:v>1.04E-2</c:v>
                </c:pt>
                <c:pt idx="15">
                  <c:v>1.0800000000000001E-2</c:v>
                </c:pt>
                <c:pt idx="16">
                  <c:v>1.12E-2</c:v>
                </c:pt>
                <c:pt idx="17">
                  <c:v>1.17E-2</c:v>
                </c:pt>
                <c:pt idx="18">
                  <c:v>1.21E-2</c:v>
                </c:pt>
                <c:pt idx="19">
                  <c:v>1.29E-2</c:v>
                </c:pt>
                <c:pt idx="20">
                  <c:v>1.3600000000000001E-2</c:v>
                </c:pt>
                <c:pt idx="21">
                  <c:v>1.44E-2</c:v>
                </c:pt>
                <c:pt idx="22">
                  <c:v>1.5099999999999999E-2</c:v>
                </c:pt>
                <c:pt idx="23">
                  <c:v>1.5800000000000002E-2</c:v>
                </c:pt>
                <c:pt idx="24">
                  <c:v>1.6500000000000001E-2</c:v>
                </c:pt>
                <c:pt idx="25">
                  <c:v>1.78E-2</c:v>
                </c:pt>
                <c:pt idx="26">
                  <c:v>1.9099999999999999E-2</c:v>
                </c:pt>
                <c:pt idx="27">
                  <c:v>2.0399999999999998E-2</c:v>
                </c:pt>
                <c:pt idx="28">
                  <c:v>2.1600000000000001E-2</c:v>
                </c:pt>
                <c:pt idx="29">
                  <c:v>2.2800000000000001E-2</c:v>
                </c:pt>
                <c:pt idx="30">
                  <c:v>2.4E-2</c:v>
                </c:pt>
                <c:pt idx="31">
                  <c:v>2.5100000000000001E-2</c:v>
                </c:pt>
                <c:pt idx="32">
                  <c:v>2.6200000000000001E-2</c:v>
                </c:pt>
                <c:pt idx="33">
                  <c:v>2.7400000000000001E-2</c:v>
                </c:pt>
                <c:pt idx="34">
                  <c:v>2.8399999999999998E-2</c:v>
                </c:pt>
                <c:pt idx="35">
                  <c:v>2.9499999999999998E-2</c:v>
                </c:pt>
                <c:pt idx="36">
                  <c:v>3.1600000000000003E-2</c:v>
                </c:pt>
                <c:pt idx="37">
                  <c:v>3.4200000000000001E-2</c:v>
                </c:pt>
                <c:pt idx="38">
                  <c:v>3.6799999999999999E-2</c:v>
                </c:pt>
                <c:pt idx="39">
                  <c:v>3.9300000000000002E-2</c:v>
                </c:pt>
                <c:pt idx="40">
                  <c:v>4.1700000000000001E-2</c:v>
                </c:pt>
                <c:pt idx="41">
                  <c:v>4.41E-2</c:v>
                </c:pt>
                <c:pt idx="42">
                  <c:v>4.65E-2</c:v>
                </c:pt>
                <c:pt idx="43">
                  <c:v>4.8799999999999996E-2</c:v>
                </c:pt>
                <c:pt idx="44">
                  <c:v>5.1200000000000002E-2</c:v>
                </c:pt>
                <c:pt idx="45">
                  <c:v>5.5800000000000002E-2</c:v>
                </c:pt>
                <c:pt idx="46">
                  <c:v>6.0299999999999999E-2</c:v>
                </c:pt>
                <c:pt idx="47">
                  <c:v>6.4799999999999996E-2</c:v>
                </c:pt>
                <c:pt idx="48">
                  <c:v>6.9199999999999998E-2</c:v>
                </c:pt>
                <c:pt idx="49">
                  <c:v>7.3599999999999999E-2</c:v>
                </c:pt>
                <c:pt idx="50">
                  <c:v>7.8E-2</c:v>
                </c:pt>
                <c:pt idx="51">
                  <c:v>8.6599999999999996E-2</c:v>
                </c:pt>
                <c:pt idx="52">
                  <c:v>9.5199999999999993E-2</c:v>
                </c:pt>
                <c:pt idx="53">
                  <c:v>0.10369999999999999</c:v>
                </c:pt>
                <c:pt idx="54">
                  <c:v>0.11220000000000001</c:v>
                </c:pt>
                <c:pt idx="55">
                  <c:v>0.1206</c:v>
                </c:pt>
                <c:pt idx="56">
                  <c:v>0.12889999999999999</c:v>
                </c:pt>
                <c:pt idx="57">
                  <c:v>0.13730000000000001</c:v>
                </c:pt>
                <c:pt idx="58">
                  <c:v>0.14560000000000001</c:v>
                </c:pt>
                <c:pt idx="59">
                  <c:v>0.15389999999999998</c:v>
                </c:pt>
                <c:pt idx="60">
                  <c:v>0.1623</c:v>
                </c:pt>
                <c:pt idx="61">
                  <c:v>0.17080000000000001</c:v>
                </c:pt>
                <c:pt idx="62">
                  <c:v>0.18859999999999999</c:v>
                </c:pt>
                <c:pt idx="63">
                  <c:v>0.21200000000000002</c:v>
                </c:pt>
                <c:pt idx="64">
                  <c:v>0.2359</c:v>
                </c:pt>
                <c:pt idx="65">
                  <c:v>0.26030000000000003</c:v>
                </c:pt>
                <c:pt idx="66">
                  <c:v>0.28470000000000001</c:v>
                </c:pt>
                <c:pt idx="67">
                  <c:v>0.30920000000000003</c:v>
                </c:pt>
                <c:pt idx="68">
                  <c:v>0.33379999999999999</c:v>
                </c:pt>
                <c:pt idx="69">
                  <c:v>0.35819999999999996</c:v>
                </c:pt>
                <c:pt idx="70">
                  <c:v>0.38269999999999998</c:v>
                </c:pt>
                <c:pt idx="71">
                  <c:v>0.43159999999999998</c:v>
                </c:pt>
                <c:pt idx="72">
                  <c:v>0.48049999999999998</c:v>
                </c:pt>
                <c:pt idx="73">
                  <c:v>0.52939999999999998</c:v>
                </c:pt>
                <c:pt idx="74">
                  <c:v>0.57850000000000001</c:v>
                </c:pt>
                <c:pt idx="75">
                  <c:v>0.62759999999999994</c:v>
                </c:pt>
                <c:pt idx="76">
                  <c:v>0.67699999999999994</c:v>
                </c:pt>
                <c:pt idx="77">
                  <c:v>0.77610000000000001</c:v>
                </c:pt>
                <c:pt idx="78">
                  <c:v>0.87590000000000001</c:v>
                </c:pt>
                <c:pt idx="79">
                  <c:v>0.97599999999999998</c:v>
                </c:pt>
                <c:pt idx="80" formatCode="0.00">
                  <c:v>1.08</c:v>
                </c:pt>
                <c:pt idx="81" formatCode="0.00">
                  <c:v>1.18</c:v>
                </c:pt>
                <c:pt idx="82" formatCode="0.00">
                  <c:v>1.28</c:v>
                </c:pt>
                <c:pt idx="83" formatCode="0.00">
                  <c:v>1.38</c:v>
                </c:pt>
                <c:pt idx="84" formatCode="0.00">
                  <c:v>1.48</c:v>
                </c:pt>
                <c:pt idx="85" formatCode="0.00">
                  <c:v>1.57</c:v>
                </c:pt>
                <c:pt idx="86" formatCode="0.00">
                  <c:v>1.67</c:v>
                </c:pt>
                <c:pt idx="87" formatCode="0.00">
                  <c:v>1.77</c:v>
                </c:pt>
                <c:pt idx="88" formatCode="0.00">
                  <c:v>1.96</c:v>
                </c:pt>
                <c:pt idx="89" formatCode="0.00">
                  <c:v>2.19</c:v>
                </c:pt>
                <c:pt idx="90" formatCode="0.00">
                  <c:v>2.41</c:v>
                </c:pt>
                <c:pt idx="91" formatCode="0.00">
                  <c:v>2.63</c:v>
                </c:pt>
                <c:pt idx="92" formatCode="0.00">
                  <c:v>2.84</c:v>
                </c:pt>
                <c:pt idx="93" formatCode="0.00">
                  <c:v>3.04</c:v>
                </c:pt>
                <c:pt idx="94" formatCode="0.00">
                  <c:v>3.24</c:v>
                </c:pt>
                <c:pt idx="95" formatCode="0.00">
                  <c:v>3.43</c:v>
                </c:pt>
                <c:pt idx="96" formatCode="0.00">
                  <c:v>3.61</c:v>
                </c:pt>
                <c:pt idx="97" formatCode="0.00">
                  <c:v>3.97</c:v>
                </c:pt>
                <c:pt idx="98" formatCode="0.00">
                  <c:v>4.3099999999999996</c:v>
                </c:pt>
                <c:pt idx="99" formatCode="0.00">
                  <c:v>4.63</c:v>
                </c:pt>
                <c:pt idx="100" formatCode="0.00">
                  <c:v>4.9400000000000004</c:v>
                </c:pt>
                <c:pt idx="101" formatCode="0.00">
                  <c:v>5.23</c:v>
                </c:pt>
                <c:pt idx="102" formatCode="0.00">
                  <c:v>5.51</c:v>
                </c:pt>
                <c:pt idx="103" formatCode="0.00">
                  <c:v>6.04</c:v>
                </c:pt>
                <c:pt idx="104" formatCode="0.00">
                  <c:v>6.53</c:v>
                </c:pt>
                <c:pt idx="105" formatCode="0.00">
                  <c:v>6.99</c:v>
                </c:pt>
                <c:pt idx="106" formatCode="0.00">
                  <c:v>7.41</c:v>
                </c:pt>
                <c:pt idx="107" formatCode="0.00">
                  <c:v>7.81</c:v>
                </c:pt>
                <c:pt idx="108" formatCode="0.00">
                  <c:v>8.19</c:v>
                </c:pt>
                <c:pt idx="109" formatCode="0.00">
                  <c:v>8.5399999999999991</c:v>
                </c:pt>
                <c:pt idx="110" formatCode="0.00">
                  <c:v>8.8699999999999992</c:v>
                </c:pt>
                <c:pt idx="111" formatCode="0.00">
                  <c:v>9.19</c:v>
                </c:pt>
                <c:pt idx="112" formatCode="0.00">
                  <c:v>9.5</c:v>
                </c:pt>
                <c:pt idx="113" formatCode="0.00">
                  <c:v>9.7899999999999991</c:v>
                </c:pt>
                <c:pt idx="114" formatCode="0.00">
                  <c:v>10.34</c:v>
                </c:pt>
                <c:pt idx="115" formatCode="0.00">
                  <c:v>10.98</c:v>
                </c:pt>
                <c:pt idx="116" formatCode="0.00">
                  <c:v>11.58</c:v>
                </c:pt>
                <c:pt idx="117" formatCode="0.00">
                  <c:v>12.14</c:v>
                </c:pt>
                <c:pt idx="118" formatCode="0.00">
                  <c:v>12.67</c:v>
                </c:pt>
                <c:pt idx="119" formatCode="0.00">
                  <c:v>13.18</c:v>
                </c:pt>
                <c:pt idx="120" formatCode="0.00">
                  <c:v>13.66</c:v>
                </c:pt>
                <c:pt idx="121" formatCode="0.00">
                  <c:v>14.14</c:v>
                </c:pt>
                <c:pt idx="122" formatCode="0.00">
                  <c:v>14.59</c:v>
                </c:pt>
                <c:pt idx="123" formatCode="0.00">
                  <c:v>15.48</c:v>
                </c:pt>
                <c:pt idx="124" formatCode="0.00">
                  <c:v>16.329999999999998</c:v>
                </c:pt>
                <c:pt idx="125" formatCode="0.00">
                  <c:v>17.149999999999999</c:v>
                </c:pt>
                <c:pt idx="126" formatCode="0.00">
                  <c:v>17.96</c:v>
                </c:pt>
                <c:pt idx="127" formatCode="0.00">
                  <c:v>18.75</c:v>
                </c:pt>
                <c:pt idx="128" formatCode="0.00">
                  <c:v>19.54</c:v>
                </c:pt>
                <c:pt idx="129" formatCode="0.00">
                  <c:v>21.09</c:v>
                </c:pt>
                <c:pt idx="130" formatCode="0.00">
                  <c:v>22.64</c:v>
                </c:pt>
                <c:pt idx="131" formatCode="0.00">
                  <c:v>24.18</c:v>
                </c:pt>
                <c:pt idx="132" formatCode="0.00">
                  <c:v>25.72</c:v>
                </c:pt>
                <c:pt idx="133" formatCode="0.00">
                  <c:v>27.28</c:v>
                </c:pt>
                <c:pt idx="134" formatCode="0.00">
                  <c:v>28.84</c:v>
                </c:pt>
                <c:pt idx="135" formatCode="0.00">
                  <c:v>30.41</c:v>
                </c:pt>
                <c:pt idx="136" formatCode="0.00">
                  <c:v>32</c:v>
                </c:pt>
                <c:pt idx="137" formatCode="0.00">
                  <c:v>33.6</c:v>
                </c:pt>
                <c:pt idx="138" formatCode="0.00">
                  <c:v>35.21</c:v>
                </c:pt>
                <c:pt idx="139" formatCode="0.00">
                  <c:v>36.82</c:v>
                </c:pt>
                <c:pt idx="140" formatCode="0.00">
                  <c:v>40.06</c:v>
                </c:pt>
                <c:pt idx="141" formatCode="0.00">
                  <c:v>44.16</c:v>
                </c:pt>
                <c:pt idx="142" formatCode="0.00">
                  <c:v>48.35</c:v>
                </c:pt>
                <c:pt idx="143" formatCode="0.00">
                  <c:v>52.61</c:v>
                </c:pt>
                <c:pt idx="144" formatCode="0.00">
                  <c:v>56.94</c:v>
                </c:pt>
                <c:pt idx="145" formatCode="0.00">
                  <c:v>61.34</c:v>
                </c:pt>
                <c:pt idx="146" formatCode="0.00">
                  <c:v>65.81</c:v>
                </c:pt>
                <c:pt idx="147" formatCode="0.00">
                  <c:v>70.349999999999994</c:v>
                </c:pt>
                <c:pt idx="148" formatCode="0.00">
                  <c:v>74.959999999999994</c:v>
                </c:pt>
                <c:pt idx="149" formatCode="0.00">
                  <c:v>84.38</c:v>
                </c:pt>
                <c:pt idx="150" formatCode="0.00">
                  <c:v>94.08</c:v>
                </c:pt>
                <c:pt idx="151" formatCode="0.00">
                  <c:v>104.05</c:v>
                </c:pt>
                <c:pt idx="152" formatCode="0.00">
                  <c:v>114.3</c:v>
                </c:pt>
                <c:pt idx="153" formatCode="0.00">
                  <c:v>124.84</c:v>
                </c:pt>
                <c:pt idx="154" formatCode="0.00">
                  <c:v>135.68</c:v>
                </c:pt>
                <c:pt idx="155" formatCode="0.00">
                  <c:v>158.22999999999999</c:v>
                </c:pt>
                <c:pt idx="156" formatCode="0.00">
                  <c:v>182.02</c:v>
                </c:pt>
                <c:pt idx="157" formatCode="0.00">
                  <c:v>207.07</c:v>
                </c:pt>
                <c:pt idx="158" formatCode="0.00">
                  <c:v>233.43</c:v>
                </c:pt>
                <c:pt idx="159" formatCode="0.00">
                  <c:v>261.11</c:v>
                </c:pt>
                <c:pt idx="160" formatCode="0.00">
                  <c:v>290.14999999999998</c:v>
                </c:pt>
                <c:pt idx="161" formatCode="0.00">
                  <c:v>320.56</c:v>
                </c:pt>
                <c:pt idx="162" formatCode="0.00">
                  <c:v>352.35</c:v>
                </c:pt>
                <c:pt idx="163" formatCode="0.00">
                  <c:v>385.53</c:v>
                </c:pt>
                <c:pt idx="164" formatCode="0.00">
                  <c:v>420.1</c:v>
                </c:pt>
                <c:pt idx="165" formatCode="0.00">
                  <c:v>456.04</c:v>
                </c:pt>
                <c:pt idx="166" formatCode="0.00">
                  <c:v>531.96</c:v>
                </c:pt>
                <c:pt idx="167" formatCode="0.00">
                  <c:v>634.16</c:v>
                </c:pt>
                <c:pt idx="168" formatCode="0.00">
                  <c:v>743.89</c:v>
                </c:pt>
                <c:pt idx="169" formatCode="0.00">
                  <c:v>860.95</c:v>
                </c:pt>
                <c:pt idx="170" formatCode="0.00">
                  <c:v>985.48</c:v>
                </c:pt>
                <c:pt idx="171" formatCode="0.0">
                  <c:v>1120</c:v>
                </c:pt>
                <c:pt idx="172" formatCode="0.0">
                  <c:v>1260</c:v>
                </c:pt>
                <c:pt idx="173" formatCode="0.0">
                  <c:v>1400</c:v>
                </c:pt>
                <c:pt idx="174" formatCode="0.0">
                  <c:v>1560</c:v>
                </c:pt>
                <c:pt idx="175" formatCode="0.0">
                  <c:v>1880</c:v>
                </c:pt>
                <c:pt idx="176" formatCode="0.0">
                  <c:v>2240</c:v>
                </c:pt>
                <c:pt idx="177" formatCode="0.0">
                  <c:v>2620</c:v>
                </c:pt>
                <c:pt idx="178" formatCode="0.0">
                  <c:v>3020</c:v>
                </c:pt>
                <c:pt idx="179" formatCode="0.0">
                  <c:v>3460</c:v>
                </c:pt>
                <c:pt idx="180" formatCode="0.0">
                  <c:v>3910</c:v>
                </c:pt>
                <c:pt idx="181" formatCode="0.0">
                  <c:v>4890</c:v>
                </c:pt>
                <c:pt idx="182" formatCode="0.0">
                  <c:v>5960</c:v>
                </c:pt>
                <c:pt idx="183" formatCode="0.0">
                  <c:v>7120</c:v>
                </c:pt>
                <c:pt idx="184" formatCode="0.0">
                  <c:v>8360</c:v>
                </c:pt>
                <c:pt idx="185" formatCode="0.0">
                  <c:v>9690</c:v>
                </c:pt>
                <c:pt idx="186" formatCode="0.0">
                  <c:v>11090</c:v>
                </c:pt>
                <c:pt idx="187" formatCode="0.0">
                  <c:v>12570</c:v>
                </c:pt>
                <c:pt idx="188" formatCode="0.0">
                  <c:v>14120</c:v>
                </c:pt>
                <c:pt idx="189" formatCode="0.0">
                  <c:v>15730</c:v>
                </c:pt>
                <c:pt idx="190" formatCode="0.0">
                  <c:v>17420</c:v>
                </c:pt>
                <c:pt idx="191" formatCode="0.0">
                  <c:v>19160</c:v>
                </c:pt>
                <c:pt idx="192" formatCode="0.0">
                  <c:v>22840</c:v>
                </c:pt>
                <c:pt idx="193" formatCode="0.0">
                  <c:v>27750</c:v>
                </c:pt>
                <c:pt idx="194" formatCode="0.0">
                  <c:v>33000</c:v>
                </c:pt>
                <c:pt idx="195" formatCode="0.0">
                  <c:v>38540</c:v>
                </c:pt>
                <c:pt idx="196" formatCode="0.0">
                  <c:v>44360</c:v>
                </c:pt>
                <c:pt idx="197" formatCode="0.0">
                  <c:v>50440</c:v>
                </c:pt>
                <c:pt idx="198" formatCode="0.0">
                  <c:v>56750</c:v>
                </c:pt>
                <c:pt idx="199" formatCode="0.0">
                  <c:v>63280</c:v>
                </c:pt>
                <c:pt idx="200" formatCode="0.0">
                  <c:v>70000</c:v>
                </c:pt>
                <c:pt idx="201" formatCode="0.0">
                  <c:v>84000</c:v>
                </c:pt>
                <c:pt idx="202" formatCode="0.0">
                  <c:v>98640</c:v>
                </c:pt>
                <c:pt idx="203" formatCode="0.0">
                  <c:v>113840</c:v>
                </c:pt>
                <c:pt idx="204" formatCode="0.0">
                  <c:v>129530</c:v>
                </c:pt>
                <c:pt idx="205" formatCode="0.0">
                  <c:v>145640</c:v>
                </c:pt>
                <c:pt idx="206" formatCode="0.0">
                  <c:v>162130</c:v>
                </c:pt>
                <c:pt idx="207" formatCode="0.0">
                  <c:v>196020</c:v>
                </c:pt>
                <c:pt idx="208" formatCode="0.0">
                  <c:v>209870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09-4192-AB4F-AFBE4E021F92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srim84Kr_EJ212!$D$20:$D$228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srim84Kr_EJ212!$M$20:$M$228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1.8E-3</c:v>
                </c:pt>
                <c:pt idx="7">
                  <c:v>1.9E-3</c:v>
                </c:pt>
                <c:pt idx="8">
                  <c:v>1.9E-3</c:v>
                </c:pt>
                <c:pt idx="9">
                  <c:v>2E-3</c:v>
                </c:pt>
                <c:pt idx="10">
                  <c:v>2E-3</c:v>
                </c:pt>
                <c:pt idx="11">
                  <c:v>2.1999999999999997E-3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2.4000000000000002E-3</c:v>
                </c:pt>
                <c:pt idx="15">
                  <c:v>2.5000000000000001E-3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2.8E-3</c:v>
                </c:pt>
                <c:pt idx="19">
                  <c:v>2.9000000000000002E-3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3.5000000000000005E-3</c:v>
                </c:pt>
                <c:pt idx="24">
                  <c:v>3.5999999999999999E-3</c:v>
                </c:pt>
                <c:pt idx="25">
                  <c:v>3.8E-3</c:v>
                </c:pt>
                <c:pt idx="26">
                  <c:v>4.1000000000000003E-3</c:v>
                </c:pt>
                <c:pt idx="27">
                  <c:v>4.3E-3</c:v>
                </c:pt>
                <c:pt idx="28">
                  <c:v>4.4999999999999997E-3</c:v>
                </c:pt>
                <c:pt idx="29">
                  <c:v>4.7000000000000002E-3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5.3E-3</c:v>
                </c:pt>
                <c:pt idx="33">
                  <c:v>5.4000000000000003E-3</c:v>
                </c:pt>
                <c:pt idx="34">
                  <c:v>5.5999999999999999E-3</c:v>
                </c:pt>
                <c:pt idx="35">
                  <c:v>5.8000000000000005E-3</c:v>
                </c:pt>
                <c:pt idx="36">
                  <c:v>6.0999999999999995E-3</c:v>
                </c:pt>
                <c:pt idx="37">
                  <c:v>6.5000000000000006E-3</c:v>
                </c:pt>
                <c:pt idx="38">
                  <c:v>6.9000000000000008E-3</c:v>
                </c:pt>
                <c:pt idx="39">
                  <c:v>7.2999999999999992E-3</c:v>
                </c:pt>
                <c:pt idx="40">
                  <c:v>7.7000000000000002E-3</c:v>
                </c:pt>
                <c:pt idx="41">
                  <c:v>8.0999999999999996E-3</c:v>
                </c:pt>
                <c:pt idx="42">
                  <c:v>8.4000000000000012E-3</c:v>
                </c:pt>
                <c:pt idx="43">
                  <c:v>8.7999999999999988E-3</c:v>
                </c:pt>
                <c:pt idx="44">
                  <c:v>9.1000000000000004E-3</c:v>
                </c:pt>
                <c:pt idx="45">
                  <c:v>9.7999999999999997E-3</c:v>
                </c:pt>
                <c:pt idx="46">
                  <c:v>1.04E-2</c:v>
                </c:pt>
                <c:pt idx="47">
                  <c:v>1.11E-2</c:v>
                </c:pt>
                <c:pt idx="48">
                  <c:v>1.17E-2</c:v>
                </c:pt>
                <c:pt idx="49">
                  <c:v>1.23E-2</c:v>
                </c:pt>
                <c:pt idx="50">
                  <c:v>1.29E-2</c:v>
                </c:pt>
                <c:pt idx="51">
                  <c:v>1.4099999999999998E-2</c:v>
                </c:pt>
                <c:pt idx="52">
                  <c:v>1.5299999999999999E-2</c:v>
                </c:pt>
                <c:pt idx="53">
                  <c:v>1.6400000000000001E-2</c:v>
                </c:pt>
                <c:pt idx="54">
                  <c:v>1.7499999999999998E-2</c:v>
                </c:pt>
                <c:pt idx="55">
                  <c:v>1.8499999999999999E-2</c:v>
                </c:pt>
                <c:pt idx="56">
                  <c:v>1.9599999999999999E-2</c:v>
                </c:pt>
                <c:pt idx="57">
                  <c:v>2.06E-2</c:v>
                </c:pt>
                <c:pt idx="58">
                  <c:v>2.1600000000000001E-2</c:v>
                </c:pt>
                <c:pt idx="59">
                  <c:v>2.2600000000000002E-2</c:v>
                </c:pt>
                <c:pt idx="60">
                  <c:v>2.3599999999999999E-2</c:v>
                </c:pt>
                <c:pt idx="61">
                  <c:v>2.46E-2</c:v>
                </c:pt>
                <c:pt idx="62">
                  <c:v>2.6700000000000002E-2</c:v>
                </c:pt>
                <c:pt idx="63">
                  <c:v>2.9599999999999998E-2</c:v>
                </c:pt>
                <c:pt idx="64">
                  <c:v>3.2399999999999998E-2</c:v>
                </c:pt>
                <c:pt idx="65">
                  <c:v>3.5199999999999995E-2</c:v>
                </c:pt>
                <c:pt idx="66">
                  <c:v>3.7999999999999999E-2</c:v>
                </c:pt>
                <c:pt idx="67">
                  <c:v>4.07E-2</c:v>
                </c:pt>
                <c:pt idx="68">
                  <c:v>4.3299999999999998E-2</c:v>
                </c:pt>
                <c:pt idx="69">
                  <c:v>4.5900000000000003E-2</c:v>
                </c:pt>
                <c:pt idx="70">
                  <c:v>4.8399999999999999E-2</c:v>
                </c:pt>
                <c:pt idx="71">
                  <c:v>5.3500000000000006E-2</c:v>
                </c:pt>
                <c:pt idx="72">
                  <c:v>5.8399999999999994E-2</c:v>
                </c:pt>
                <c:pt idx="73">
                  <c:v>6.3100000000000003E-2</c:v>
                </c:pt>
                <c:pt idx="74">
                  <c:v>6.7600000000000007E-2</c:v>
                </c:pt>
                <c:pt idx="75">
                  <c:v>7.1999999999999995E-2</c:v>
                </c:pt>
                <c:pt idx="76">
                  <c:v>7.6300000000000007E-2</c:v>
                </c:pt>
                <c:pt idx="77">
                  <c:v>8.4999999999999992E-2</c:v>
                </c:pt>
                <c:pt idx="78">
                  <c:v>9.3300000000000008E-2</c:v>
                </c:pt>
                <c:pt idx="79">
                  <c:v>0.1012</c:v>
                </c:pt>
                <c:pt idx="80">
                  <c:v>0.10869999999999999</c:v>
                </c:pt>
                <c:pt idx="81">
                  <c:v>0.1159</c:v>
                </c:pt>
                <c:pt idx="82">
                  <c:v>0.12279999999999999</c:v>
                </c:pt>
                <c:pt idx="83">
                  <c:v>0.12940000000000002</c:v>
                </c:pt>
                <c:pt idx="84">
                  <c:v>0.13569999999999999</c:v>
                </c:pt>
                <c:pt idx="85">
                  <c:v>0.14169999999999999</c:v>
                </c:pt>
                <c:pt idx="86">
                  <c:v>0.1474</c:v>
                </c:pt>
                <c:pt idx="87">
                  <c:v>0.15289999999999998</c:v>
                </c:pt>
                <c:pt idx="88">
                  <c:v>0.1643</c:v>
                </c:pt>
                <c:pt idx="89">
                  <c:v>0.17760000000000001</c:v>
                </c:pt>
                <c:pt idx="90">
                  <c:v>0.18939999999999999</c:v>
                </c:pt>
                <c:pt idx="91">
                  <c:v>0.2</c:v>
                </c:pt>
                <c:pt idx="92">
                  <c:v>0.20950000000000002</c:v>
                </c:pt>
                <c:pt idx="93">
                  <c:v>0.21820000000000001</c:v>
                </c:pt>
                <c:pt idx="94">
                  <c:v>0.22610000000000002</c:v>
                </c:pt>
                <c:pt idx="95">
                  <c:v>0.2334</c:v>
                </c:pt>
                <c:pt idx="96">
                  <c:v>0.24</c:v>
                </c:pt>
                <c:pt idx="97">
                  <c:v>0.25440000000000002</c:v>
                </c:pt>
                <c:pt idx="98">
                  <c:v>0.26669999999999999</c:v>
                </c:pt>
                <c:pt idx="99">
                  <c:v>0.27739999999999998</c:v>
                </c:pt>
                <c:pt idx="100">
                  <c:v>0.28670000000000001</c:v>
                </c:pt>
                <c:pt idx="101">
                  <c:v>0.29500000000000004</c:v>
                </c:pt>
                <c:pt idx="102">
                  <c:v>0.3024</c:v>
                </c:pt>
                <c:pt idx="103">
                  <c:v>0.31940000000000002</c:v>
                </c:pt>
                <c:pt idx="104">
                  <c:v>0.3332</c:v>
                </c:pt>
                <c:pt idx="105">
                  <c:v>0.34460000000000002</c:v>
                </c:pt>
                <c:pt idx="106">
                  <c:v>0.35409999999999997</c:v>
                </c:pt>
                <c:pt idx="107">
                  <c:v>0.36230000000000001</c:v>
                </c:pt>
                <c:pt idx="108">
                  <c:v>0.36930000000000002</c:v>
                </c:pt>
                <c:pt idx="109">
                  <c:v>0.3755</c:v>
                </c:pt>
                <c:pt idx="110">
                  <c:v>0.38090000000000002</c:v>
                </c:pt>
                <c:pt idx="111">
                  <c:v>0.38570000000000004</c:v>
                </c:pt>
                <c:pt idx="112">
                  <c:v>0.39</c:v>
                </c:pt>
                <c:pt idx="113">
                  <c:v>0.39380000000000004</c:v>
                </c:pt>
                <c:pt idx="114">
                  <c:v>0.40439999999999998</c:v>
                </c:pt>
                <c:pt idx="115">
                  <c:v>0.4173</c:v>
                </c:pt>
                <c:pt idx="116">
                  <c:v>0.42800000000000005</c:v>
                </c:pt>
                <c:pt idx="117">
                  <c:v>0.43719999999999998</c:v>
                </c:pt>
                <c:pt idx="118">
                  <c:v>0.44519999999999998</c:v>
                </c:pt>
                <c:pt idx="119">
                  <c:v>0.45240000000000002</c:v>
                </c:pt>
                <c:pt idx="120">
                  <c:v>0.45879999999999999</c:v>
                </c:pt>
                <c:pt idx="121">
                  <c:v>0.46479999999999999</c:v>
                </c:pt>
                <c:pt idx="122">
                  <c:v>0.47020000000000001</c:v>
                </c:pt>
                <c:pt idx="123">
                  <c:v>0.48819999999999997</c:v>
                </c:pt>
                <c:pt idx="124">
                  <c:v>0.50419999999999998</c:v>
                </c:pt>
                <c:pt idx="125">
                  <c:v>0.51870000000000005</c:v>
                </c:pt>
                <c:pt idx="126">
                  <c:v>0.53220000000000001</c:v>
                </c:pt>
                <c:pt idx="127">
                  <c:v>0.54480000000000006</c:v>
                </c:pt>
                <c:pt idx="128">
                  <c:v>0.55689999999999995</c:v>
                </c:pt>
                <c:pt idx="129">
                  <c:v>0.60019999999999996</c:v>
                </c:pt>
                <c:pt idx="130">
                  <c:v>0.63979999999999992</c:v>
                </c:pt>
                <c:pt idx="131">
                  <c:v>0.67699999999999994</c:v>
                </c:pt>
                <c:pt idx="132">
                  <c:v>0.71230000000000004</c:v>
                </c:pt>
                <c:pt idx="133">
                  <c:v>0.74619999999999997</c:v>
                </c:pt>
                <c:pt idx="134">
                  <c:v>0.77900000000000003</c:v>
                </c:pt>
                <c:pt idx="135">
                  <c:v>0.81089999999999995</c:v>
                </c:pt>
                <c:pt idx="136">
                  <c:v>0.84209999999999996</c:v>
                </c:pt>
                <c:pt idx="137">
                  <c:v>0.87260000000000004</c:v>
                </c:pt>
                <c:pt idx="138">
                  <c:v>0.90239999999999987</c:v>
                </c:pt>
                <c:pt idx="139">
                  <c:v>0.93149999999999999</c:v>
                </c:pt>
                <c:pt idx="140" formatCode="0.00">
                  <c:v>1.04</c:v>
                </c:pt>
                <c:pt idx="141" formatCode="0.00">
                  <c:v>1.19</c:v>
                </c:pt>
                <c:pt idx="142" formatCode="0.00">
                  <c:v>1.33</c:v>
                </c:pt>
                <c:pt idx="143" formatCode="0.00">
                  <c:v>1.46</c:v>
                </c:pt>
                <c:pt idx="144" formatCode="0.00">
                  <c:v>1.59</c:v>
                </c:pt>
                <c:pt idx="145" formatCode="0.00">
                  <c:v>1.7</c:v>
                </c:pt>
                <c:pt idx="146" formatCode="0.00">
                  <c:v>1.82</c:v>
                </c:pt>
                <c:pt idx="147" formatCode="0.00">
                  <c:v>1.93</c:v>
                </c:pt>
                <c:pt idx="148" formatCode="0.00">
                  <c:v>2.04</c:v>
                </c:pt>
                <c:pt idx="149" formatCode="0.00">
                  <c:v>2.44</c:v>
                </c:pt>
                <c:pt idx="150" formatCode="0.00">
                  <c:v>2.8</c:v>
                </c:pt>
                <c:pt idx="151" formatCode="0.00">
                  <c:v>3.13</c:v>
                </c:pt>
                <c:pt idx="152" formatCode="0.00">
                  <c:v>3.45</c:v>
                </c:pt>
                <c:pt idx="153" formatCode="0.00">
                  <c:v>3.76</c:v>
                </c:pt>
                <c:pt idx="154" formatCode="0.00">
                  <c:v>4.0599999999999996</c:v>
                </c:pt>
                <c:pt idx="155" formatCode="0.00">
                  <c:v>5.17</c:v>
                </c:pt>
                <c:pt idx="156" formatCode="0.00">
                  <c:v>6.17</c:v>
                </c:pt>
                <c:pt idx="157" formatCode="0.00">
                  <c:v>7.11</c:v>
                </c:pt>
                <c:pt idx="158" formatCode="0.00">
                  <c:v>8.0299999999999994</c:v>
                </c:pt>
                <c:pt idx="159" formatCode="0.00">
                  <c:v>8.94</c:v>
                </c:pt>
                <c:pt idx="160" formatCode="0.00">
                  <c:v>9.84</c:v>
                </c:pt>
                <c:pt idx="161" formatCode="0.00">
                  <c:v>10.74</c:v>
                </c:pt>
                <c:pt idx="162" formatCode="0.00">
                  <c:v>11.64</c:v>
                </c:pt>
                <c:pt idx="163" formatCode="0.00">
                  <c:v>12.55</c:v>
                </c:pt>
                <c:pt idx="164" formatCode="0.00">
                  <c:v>13.47</c:v>
                </c:pt>
                <c:pt idx="165" formatCode="0.00">
                  <c:v>14.4</c:v>
                </c:pt>
                <c:pt idx="166" formatCode="0.00">
                  <c:v>17.97</c:v>
                </c:pt>
                <c:pt idx="167" formatCode="0.00">
                  <c:v>23.06</c:v>
                </c:pt>
                <c:pt idx="168" formatCode="0.00">
                  <c:v>27.8</c:v>
                </c:pt>
                <c:pt idx="169" formatCode="0.00">
                  <c:v>32.36</c:v>
                </c:pt>
                <c:pt idx="170" formatCode="0.00">
                  <c:v>36.85</c:v>
                </c:pt>
                <c:pt idx="171" formatCode="0.00">
                  <c:v>41.31</c:v>
                </c:pt>
                <c:pt idx="172" formatCode="0.00">
                  <c:v>45.76</c:v>
                </c:pt>
                <c:pt idx="173" formatCode="0.00">
                  <c:v>50.23</c:v>
                </c:pt>
                <c:pt idx="174" formatCode="0.00">
                  <c:v>54.72</c:v>
                </c:pt>
                <c:pt idx="175" formatCode="0.00">
                  <c:v>71.69</c:v>
                </c:pt>
                <c:pt idx="176" formatCode="0.00">
                  <c:v>87.48</c:v>
                </c:pt>
                <c:pt idx="177" formatCode="0.00">
                  <c:v>102.73</c:v>
                </c:pt>
                <c:pt idx="178" formatCode="0.00">
                  <c:v>117.72</c:v>
                </c:pt>
                <c:pt idx="179" formatCode="0.00">
                  <c:v>132.58000000000001</c:v>
                </c:pt>
                <c:pt idx="180" formatCode="0.00">
                  <c:v>147.41</c:v>
                </c:pt>
                <c:pt idx="181" formatCode="0.00">
                  <c:v>202.41</c:v>
                </c:pt>
                <c:pt idx="182" formatCode="0.00">
                  <c:v>252.84</c:v>
                </c:pt>
                <c:pt idx="183" formatCode="0.00">
                  <c:v>301.32</c:v>
                </c:pt>
                <c:pt idx="184" formatCode="0.00">
                  <c:v>348.89</c:v>
                </c:pt>
                <c:pt idx="185" formatCode="0.00">
                  <c:v>396.01</c:v>
                </c:pt>
                <c:pt idx="186" formatCode="0.00">
                  <c:v>442.9</c:v>
                </c:pt>
                <c:pt idx="187" formatCode="0.00">
                  <c:v>489.69</c:v>
                </c:pt>
                <c:pt idx="188" formatCode="0.00">
                  <c:v>536.45000000000005</c:v>
                </c:pt>
                <c:pt idx="189" formatCode="0.00">
                  <c:v>583.21</c:v>
                </c:pt>
                <c:pt idx="190" formatCode="0.00">
                  <c:v>629.98</c:v>
                </c:pt>
                <c:pt idx="191" formatCode="0.00">
                  <c:v>676.76</c:v>
                </c:pt>
                <c:pt idx="192" formatCode="0.00">
                  <c:v>853.49</c:v>
                </c:pt>
                <c:pt idx="193" formatCode="0.00">
                  <c:v>1100</c:v>
                </c:pt>
                <c:pt idx="194" formatCode="0.00">
                  <c:v>1330</c:v>
                </c:pt>
                <c:pt idx="195" formatCode="0.00">
                  <c:v>1540</c:v>
                </c:pt>
                <c:pt idx="196" formatCode="0.00">
                  <c:v>1750</c:v>
                </c:pt>
                <c:pt idx="197" formatCode="0.00">
                  <c:v>1950</c:v>
                </c:pt>
                <c:pt idx="198" formatCode="0.00">
                  <c:v>2140</c:v>
                </c:pt>
                <c:pt idx="199" formatCode="0.00">
                  <c:v>2330</c:v>
                </c:pt>
                <c:pt idx="200" formatCode="0.00">
                  <c:v>2520</c:v>
                </c:pt>
                <c:pt idx="201" formatCode="0.00">
                  <c:v>3200</c:v>
                </c:pt>
                <c:pt idx="202" formatCode="0.00">
                  <c:v>3820</c:v>
                </c:pt>
                <c:pt idx="203" formatCode="0.00">
                  <c:v>4380</c:v>
                </c:pt>
                <c:pt idx="204" formatCode="0.00">
                  <c:v>4910</c:v>
                </c:pt>
                <c:pt idx="205" formatCode="0.00">
                  <c:v>5410</c:v>
                </c:pt>
                <c:pt idx="206" formatCode="0.00">
                  <c:v>5890</c:v>
                </c:pt>
                <c:pt idx="207" formatCode="0.00">
                  <c:v>7600</c:v>
                </c:pt>
                <c:pt idx="208" formatCode="0.00">
                  <c:v>7850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09-4192-AB4F-AFBE4E021F92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srim84Kr_EJ212!$D$20:$D$228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srim84Kr_EJ212!$P$20:$P$228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2.8E-3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3.5999999999999999E-3</c:v>
                </c:pt>
                <c:pt idx="29">
                  <c:v>3.8E-3</c:v>
                </c:pt>
                <c:pt idx="30">
                  <c:v>3.8999999999999998E-3</c:v>
                </c:pt>
                <c:pt idx="31">
                  <c:v>4.1000000000000003E-3</c:v>
                </c:pt>
                <c:pt idx="32">
                  <c:v>4.3E-3</c:v>
                </c:pt>
                <c:pt idx="33">
                  <c:v>4.3999999999999994E-3</c:v>
                </c:pt>
                <c:pt idx="34">
                  <c:v>4.5999999999999999E-3</c:v>
                </c:pt>
                <c:pt idx="35">
                  <c:v>4.8000000000000004E-3</c:v>
                </c:pt>
                <c:pt idx="36">
                  <c:v>5.0999999999999995E-3</c:v>
                </c:pt>
                <c:pt idx="37">
                  <c:v>5.4000000000000003E-3</c:v>
                </c:pt>
                <c:pt idx="38">
                  <c:v>5.8000000000000005E-3</c:v>
                </c:pt>
                <c:pt idx="39">
                  <c:v>6.0999999999999995E-3</c:v>
                </c:pt>
                <c:pt idx="40">
                  <c:v>6.5000000000000006E-3</c:v>
                </c:pt>
                <c:pt idx="41">
                  <c:v>6.8000000000000005E-3</c:v>
                </c:pt>
                <c:pt idx="42">
                  <c:v>7.0999999999999995E-3</c:v>
                </c:pt>
                <c:pt idx="43">
                  <c:v>7.3999999999999995E-3</c:v>
                </c:pt>
                <c:pt idx="44">
                  <c:v>7.7000000000000002E-3</c:v>
                </c:pt>
                <c:pt idx="45">
                  <c:v>8.4000000000000012E-3</c:v>
                </c:pt>
                <c:pt idx="46">
                  <c:v>8.8999999999999999E-3</c:v>
                </c:pt>
                <c:pt idx="47">
                  <c:v>9.4999999999999998E-3</c:v>
                </c:pt>
                <c:pt idx="48">
                  <c:v>1.0100000000000001E-2</c:v>
                </c:pt>
                <c:pt idx="49">
                  <c:v>1.06E-2</c:v>
                </c:pt>
                <c:pt idx="50">
                  <c:v>1.12E-2</c:v>
                </c:pt>
                <c:pt idx="51">
                  <c:v>1.23E-2</c:v>
                </c:pt>
                <c:pt idx="52">
                  <c:v>1.3300000000000001E-2</c:v>
                </c:pt>
                <c:pt idx="53">
                  <c:v>1.4299999999999998E-2</c:v>
                </c:pt>
                <c:pt idx="54">
                  <c:v>1.5299999999999999E-2</c:v>
                </c:pt>
                <c:pt idx="55">
                  <c:v>1.6300000000000002E-2</c:v>
                </c:pt>
                <c:pt idx="56">
                  <c:v>1.72E-2</c:v>
                </c:pt>
                <c:pt idx="57">
                  <c:v>1.8200000000000001E-2</c:v>
                </c:pt>
                <c:pt idx="58">
                  <c:v>1.9099999999999999E-2</c:v>
                </c:pt>
                <c:pt idx="59">
                  <c:v>0.02</c:v>
                </c:pt>
                <c:pt idx="60">
                  <c:v>2.0899999999999998E-2</c:v>
                </c:pt>
                <c:pt idx="61">
                  <c:v>2.18E-2</c:v>
                </c:pt>
                <c:pt idx="62">
                  <c:v>2.3699999999999999E-2</c:v>
                </c:pt>
                <c:pt idx="63">
                  <c:v>2.6100000000000002E-2</c:v>
                </c:pt>
                <c:pt idx="64">
                  <c:v>2.8599999999999997E-2</c:v>
                </c:pt>
                <c:pt idx="65">
                  <c:v>3.1099999999999999E-2</c:v>
                </c:pt>
                <c:pt idx="66">
                  <c:v>3.3500000000000002E-2</c:v>
                </c:pt>
                <c:pt idx="67">
                  <c:v>3.5999999999999997E-2</c:v>
                </c:pt>
                <c:pt idx="68">
                  <c:v>3.85E-2</c:v>
                </c:pt>
                <c:pt idx="69">
                  <c:v>4.0999999999999995E-2</c:v>
                </c:pt>
                <c:pt idx="70">
                  <c:v>4.3499999999999997E-2</c:v>
                </c:pt>
                <c:pt idx="71">
                  <c:v>4.8299999999999996E-2</c:v>
                </c:pt>
                <c:pt idx="72">
                  <c:v>5.3100000000000001E-2</c:v>
                </c:pt>
                <c:pt idx="73">
                  <c:v>5.7899999999999993E-2</c:v>
                </c:pt>
                <c:pt idx="74">
                  <c:v>6.25E-2</c:v>
                </c:pt>
                <c:pt idx="75">
                  <c:v>6.720000000000001E-2</c:v>
                </c:pt>
                <c:pt idx="76">
                  <c:v>7.17E-2</c:v>
                </c:pt>
                <c:pt idx="77">
                  <c:v>8.0700000000000008E-2</c:v>
                </c:pt>
                <c:pt idx="78">
                  <c:v>8.9499999999999996E-2</c:v>
                </c:pt>
                <c:pt idx="79">
                  <c:v>9.8199999999999996E-2</c:v>
                </c:pt>
                <c:pt idx="80">
                  <c:v>0.1066</c:v>
                </c:pt>
                <c:pt idx="81">
                  <c:v>0.1149</c:v>
                </c:pt>
                <c:pt idx="82">
                  <c:v>0.123</c:v>
                </c:pt>
                <c:pt idx="83">
                  <c:v>0.13089999999999999</c:v>
                </c:pt>
                <c:pt idx="84">
                  <c:v>0.13869999999999999</c:v>
                </c:pt>
                <c:pt idx="85">
                  <c:v>0.1462</c:v>
                </c:pt>
                <c:pt idx="86">
                  <c:v>0.15360000000000001</c:v>
                </c:pt>
                <c:pt idx="87">
                  <c:v>0.16070000000000001</c:v>
                </c:pt>
                <c:pt idx="88">
                  <c:v>0.1744</c:v>
                </c:pt>
                <c:pt idx="89">
                  <c:v>0.1905</c:v>
                </c:pt>
                <c:pt idx="90">
                  <c:v>0.20539999999999997</c:v>
                </c:pt>
                <c:pt idx="91">
                  <c:v>0.21929999999999999</c:v>
                </c:pt>
                <c:pt idx="92">
                  <c:v>0.23230000000000001</c:v>
                </c:pt>
                <c:pt idx="93">
                  <c:v>0.24440000000000001</c:v>
                </c:pt>
                <c:pt idx="94">
                  <c:v>0.25569999999999998</c:v>
                </c:pt>
                <c:pt idx="95">
                  <c:v>0.26629999999999998</c:v>
                </c:pt>
                <c:pt idx="96">
                  <c:v>0.27629999999999999</c:v>
                </c:pt>
                <c:pt idx="97">
                  <c:v>0.29449999999999998</c:v>
                </c:pt>
                <c:pt idx="98">
                  <c:v>0.31080000000000002</c:v>
                </c:pt>
                <c:pt idx="99">
                  <c:v>0.32550000000000001</c:v>
                </c:pt>
                <c:pt idx="100">
                  <c:v>0.3387</c:v>
                </c:pt>
                <c:pt idx="101">
                  <c:v>0.35070000000000001</c:v>
                </c:pt>
                <c:pt idx="102">
                  <c:v>0.36170000000000002</c:v>
                </c:pt>
                <c:pt idx="103">
                  <c:v>0.38090000000000002</c:v>
                </c:pt>
                <c:pt idx="104">
                  <c:v>0.3972</c:v>
                </c:pt>
                <c:pt idx="105">
                  <c:v>0.41120000000000001</c:v>
                </c:pt>
                <c:pt idx="106">
                  <c:v>0.42329999999999995</c:v>
                </c:pt>
                <c:pt idx="107">
                  <c:v>0.43390000000000006</c:v>
                </c:pt>
                <c:pt idx="108">
                  <c:v>0.44320000000000004</c:v>
                </c:pt>
                <c:pt idx="109">
                  <c:v>0.45149999999999996</c:v>
                </c:pt>
                <c:pt idx="110">
                  <c:v>0.45890000000000003</c:v>
                </c:pt>
                <c:pt idx="111">
                  <c:v>0.46559999999999996</c:v>
                </c:pt>
                <c:pt idx="112">
                  <c:v>0.47160000000000002</c:v>
                </c:pt>
                <c:pt idx="113">
                  <c:v>0.47709999999999997</c:v>
                </c:pt>
                <c:pt idx="114">
                  <c:v>0.48680000000000001</c:v>
                </c:pt>
                <c:pt idx="115">
                  <c:v>0.49690000000000001</c:v>
                </c:pt>
                <c:pt idx="116">
                  <c:v>0.50540000000000007</c:v>
                </c:pt>
                <c:pt idx="117">
                  <c:v>0.51269999999999993</c:v>
                </c:pt>
                <c:pt idx="118">
                  <c:v>0.51900000000000002</c:v>
                </c:pt>
                <c:pt idx="119">
                  <c:v>0.52460000000000007</c:v>
                </c:pt>
                <c:pt idx="120">
                  <c:v>0.52960000000000007</c:v>
                </c:pt>
                <c:pt idx="121">
                  <c:v>0.53420000000000001</c:v>
                </c:pt>
                <c:pt idx="122">
                  <c:v>0.5383</c:v>
                </c:pt>
                <c:pt idx="123">
                  <c:v>0.54569999999999996</c:v>
                </c:pt>
                <c:pt idx="124">
                  <c:v>0.55210000000000004</c:v>
                </c:pt>
                <c:pt idx="125">
                  <c:v>0.55780000000000007</c:v>
                </c:pt>
                <c:pt idx="126">
                  <c:v>0.56289999999999996</c:v>
                </c:pt>
                <c:pt idx="127">
                  <c:v>0.56759999999999999</c:v>
                </c:pt>
                <c:pt idx="128">
                  <c:v>0.57199999999999995</c:v>
                </c:pt>
                <c:pt idx="129">
                  <c:v>0.57990000000000008</c:v>
                </c:pt>
                <c:pt idx="130">
                  <c:v>0.58710000000000007</c:v>
                </c:pt>
                <c:pt idx="131">
                  <c:v>0.59370000000000001</c:v>
                </c:pt>
                <c:pt idx="132">
                  <c:v>0.59989999999999999</c:v>
                </c:pt>
                <c:pt idx="133">
                  <c:v>0.60570000000000002</c:v>
                </c:pt>
                <c:pt idx="134">
                  <c:v>0.61139999999999994</c:v>
                </c:pt>
                <c:pt idx="135">
                  <c:v>0.61680000000000001</c:v>
                </c:pt>
                <c:pt idx="136">
                  <c:v>0.62209999999999999</c:v>
                </c:pt>
                <c:pt idx="137">
                  <c:v>0.62719999999999998</c:v>
                </c:pt>
                <c:pt idx="138">
                  <c:v>0.63230000000000008</c:v>
                </c:pt>
                <c:pt idx="139">
                  <c:v>0.63719999999999999</c:v>
                </c:pt>
                <c:pt idx="140">
                  <c:v>0.64680000000000004</c:v>
                </c:pt>
                <c:pt idx="141">
                  <c:v>0.65839999999999999</c:v>
                </c:pt>
                <c:pt idx="142">
                  <c:v>0.66980000000000006</c:v>
                </c:pt>
                <c:pt idx="143">
                  <c:v>0.68110000000000004</c:v>
                </c:pt>
                <c:pt idx="144">
                  <c:v>0.69230000000000003</c:v>
                </c:pt>
                <c:pt idx="145">
                  <c:v>0.70350000000000001</c:v>
                </c:pt>
                <c:pt idx="146">
                  <c:v>0.71479999999999999</c:v>
                </c:pt>
                <c:pt idx="147">
                  <c:v>0.72599999999999998</c:v>
                </c:pt>
                <c:pt idx="148">
                  <c:v>0.73730000000000007</c:v>
                </c:pt>
                <c:pt idx="149">
                  <c:v>0.76019999999999999</c:v>
                </c:pt>
                <c:pt idx="150">
                  <c:v>0.78339999999999999</c:v>
                </c:pt>
                <c:pt idx="151">
                  <c:v>0.80709999999999993</c:v>
                </c:pt>
                <c:pt idx="152">
                  <c:v>0.83140000000000003</c:v>
                </c:pt>
                <c:pt idx="153">
                  <c:v>0.85619999999999996</c:v>
                </c:pt>
                <c:pt idx="154">
                  <c:v>0.88160000000000005</c:v>
                </c:pt>
                <c:pt idx="155">
                  <c:v>0.93450000000000011</c:v>
                </c:pt>
                <c:pt idx="156">
                  <c:v>0.99019999999999997</c:v>
                </c:pt>
                <c:pt idx="157" formatCode="0.00">
                  <c:v>1.05</c:v>
                </c:pt>
                <c:pt idx="158" formatCode="0.00">
                  <c:v>1.1100000000000001</c:v>
                </c:pt>
                <c:pt idx="159" formatCode="0.00">
                  <c:v>1.18</c:v>
                </c:pt>
                <c:pt idx="160" formatCode="0.00">
                  <c:v>1.24</c:v>
                </c:pt>
                <c:pt idx="161" formatCode="0.00">
                  <c:v>1.32</c:v>
                </c:pt>
                <c:pt idx="162" formatCode="0.00">
                  <c:v>1.39</c:v>
                </c:pt>
                <c:pt idx="163" formatCode="0.00">
                  <c:v>1.47</c:v>
                </c:pt>
                <c:pt idx="164" formatCode="0.00">
                  <c:v>1.55</c:v>
                </c:pt>
                <c:pt idx="165" formatCode="0.00">
                  <c:v>1.64</c:v>
                </c:pt>
                <c:pt idx="166" formatCode="0.00">
                  <c:v>1.82</c:v>
                </c:pt>
                <c:pt idx="167" formatCode="0.00">
                  <c:v>2.0699999999999998</c:v>
                </c:pt>
                <c:pt idx="168" formatCode="0.00">
                  <c:v>2.33</c:v>
                </c:pt>
                <c:pt idx="169" formatCode="0.00">
                  <c:v>2.61</c:v>
                </c:pt>
                <c:pt idx="170" formatCode="0.00">
                  <c:v>2.91</c:v>
                </c:pt>
                <c:pt idx="171" formatCode="0.00">
                  <c:v>3.23</c:v>
                </c:pt>
                <c:pt idx="172" formatCode="0.00">
                  <c:v>3.56</c:v>
                </c:pt>
                <c:pt idx="173" formatCode="0.00">
                  <c:v>3.91</c:v>
                </c:pt>
                <c:pt idx="174" formatCode="0.00">
                  <c:v>4.2699999999999996</c:v>
                </c:pt>
                <c:pt idx="175" formatCode="0.00">
                  <c:v>5.04</c:v>
                </c:pt>
                <c:pt idx="176" formatCode="0.00">
                  <c:v>5.87</c:v>
                </c:pt>
                <c:pt idx="177" formatCode="0.00">
                  <c:v>6.75</c:v>
                </c:pt>
                <c:pt idx="178" formatCode="0.00">
                  <c:v>7.68</c:v>
                </c:pt>
                <c:pt idx="179" formatCode="0.00">
                  <c:v>8.67</c:v>
                </c:pt>
                <c:pt idx="180" formatCode="0.00">
                  <c:v>9.7100000000000009</c:v>
                </c:pt>
                <c:pt idx="181" formatCode="0.00">
                  <c:v>11.92</c:v>
                </c:pt>
                <c:pt idx="182" formatCode="0.00">
                  <c:v>14.31</c:v>
                </c:pt>
                <c:pt idx="183" formatCode="0.00">
                  <c:v>16.87</c:v>
                </c:pt>
                <c:pt idx="184" formatCode="0.00">
                  <c:v>19.59</c:v>
                </c:pt>
                <c:pt idx="185" formatCode="0.00">
                  <c:v>22.47</c:v>
                </c:pt>
                <c:pt idx="186" formatCode="0.00">
                  <c:v>25.48</c:v>
                </c:pt>
                <c:pt idx="187" formatCode="0.00">
                  <c:v>28.64</c:v>
                </c:pt>
                <c:pt idx="188" formatCode="0.00">
                  <c:v>31.92</c:v>
                </c:pt>
                <c:pt idx="189" formatCode="0.00">
                  <c:v>35.32</c:v>
                </c:pt>
                <c:pt idx="190" formatCode="0.00">
                  <c:v>38.840000000000003</c:v>
                </c:pt>
                <c:pt idx="191" formatCode="0.00">
                  <c:v>42.47</c:v>
                </c:pt>
                <c:pt idx="192" formatCode="0.00">
                  <c:v>50.03</c:v>
                </c:pt>
                <c:pt idx="193" formatCode="0.00">
                  <c:v>59.99</c:v>
                </c:pt>
                <c:pt idx="194" formatCode="0.00">
                  <c:v>70.45</c:v>
                </c:pt>
                <c:pt idx="195" formatCode="0.00">
                  <c:v>81.349999999999994</c:v>
                </c:pt>
                <c:pt idx="196" formatCode="0.00">
                  <c:v>92.63</c:v>
                </c:pt>
                <c:pt idx="197" formatCode="0.00">
                  <c:v>104.23</c:v>
                </c:pt>
                <c:pt idx="198" formatCode="0.00">
                  <c:v>116.13</c:v>
                </c:pt>
                <c:pt idx="199" formatCode="0.00">
                  <c:v>128.27000000000001</c:v>
                </c:pt>
                <c:pt idx="200" formatCode="0.00">
                  <c:v>140.62</c:v>
                </c:pt>
                <c:pt idx="201" formatCode="0.00">
                  <c:v>165.85</c:v>
                </c:pt>
                <c:pt idx="202" formatCode="0.00">
                  <c:v>191.6</c:v>
                </c:pt>
                <c:pt idx="203" formatCode="0.00">
                  <c:v>217.72</c:v>
                </c:pt>
                <c:pt idx="204" formatCode="0.00">
                  <c:v>244.08</c:v>
                </c:pt>
                <c:pt idx="205" formatCode="0.00">
                  <c:v>270.57</c:v>
                </c:pt>
                <c:pt idx="206" formatCode="0.00">
                  <c:v>297.10000000000002</c:v>
                </c:pt>
                <c:pt idx="207" formatCode="0.00">
                  <c:v>350.07</c:v>
                </c:pt>
                <c:pt idx="208" formatCode="0.00">
                  <c:v>371.14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09-4192-AB4F-AFBE4E021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10648"/>
        <c:axId val="486777472"/>
      </c:scatterChart>
      <c:valAx>
        <c:axId val="4924106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6777472"/>
        <c:crosses val="autoZero"/>
        <c:crossBetween val="midCat"/>
        <c:majorUnit val="10"/>
      </c:valAx>
      <c:valAx>
        <c:axId val="48677747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924106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srim84Kr_Si!$P$5</c:f>
          <c:strCache>
            <c:ptCount val="1"/>
            <c:pt idx="0">
              <c:v>srim84Kr_Si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srim84Kr_Si!$D$20:$D$228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srim84Kr_Si!$J$20:$J$228</c:f>
              <c:numCache>
                <c:formatCode>0.000</c:formatCode>
                <c:ptCount val="209"/>
                <c:pt idx="0">
                  <c:v>3.3E-3</c:v>
                </c:pt>
                <c:pt idx="1">
                  <c:v>3.5000000000000005E-3</c:v>
                </c:pt>
                <c:pt idx="2">
                  <c:v>3.6999999999999997E-3</c:v>
                </c:pt>
                <c:pt idx="3">
                  <c:v>3.8E-3</c:v>
                </c:pt>
                <c:pt idx="4">
                  <c:v>4.0000000000000001E-3</c:v>
                </c:pt>
                <c:pt idx="5">
                  <c:v>4.1000000000000003E-3</c:v>
                </c:pt>
                <c:pt idx="6">
                  <c:v>4.2000000000000006E-3</c:v>
                </c:pt>
                <c:pt idx="7">
                  <c:v>4.3999999999999994E-3</c:v>
                </c:pt>
                <c:pt idx="8">
                  <c:v>4.4999999999999997E-3</c:v>
                </c:pt>
                <c:pt idx="9">
                  <c:v>4.5999999999999999E-3</c:v>
                </c:pt>
                <c:pt idx="10">
                  <c:v>4.8999999999999998E-3</c:v>
                </c:pt>
                <c:pt idx="11">
                  <c:v>5.1999999999999998E-3</c:v>
                </c:pt>
                <c:pt idx="12">
                  <c:v>5.4999999999999997E-3</c:v>
                </c:pt>
                <c:pt idx="13">
                  <c:v>5.8000000000000005E-3</c:v>
                </c:pt>
                <c:pt idx="14">
                  <c:v>6.0000000000000001E-3</c:v>
                </c:pt>
                <c:pt idx="15">
                  <c:v>6.3E-3</c:v>
                </c:pt>
                <c:pt idx="16">
                  <c:v>6.6E-3</c:v>
                </c:pt>
                <c:pt idx="17">
                  <c:v>6.8000000000000005E-3</c:v>
                </c:pt>
                <c:pt idx="18">
                  <c:v>7.000000000000001E-3</c:v>
                </c:pt>
                <c:pt idx="19">
                  <c:v>7.4999999999999997E-3</c:v>
                </c:pt>
                <c:pt idx="20">
                  <c:v>8.0000000000000002E-3</c:v>
                </c:pt>
                <c:pt idx="21">
                  <c:v>8.4000000000000012E-3</c:v>
                </c:pt>
                <c:pt idx="22">
                  <c:v>8.8999999999999999E-3</c:v>
                </c:pt>
                <c:pt idx="23">
                  <c:v>9.2999999999999992E-3</c:v>
                </c:pt>
                <c:pt idx="24">
                  <c:v>9.7000000000000003E-3</c:v>
                </c:pt>
                <c:pt idx="25">
                  <c:v>1.0499999999999999E-2</c:v>
                </c:pt>
                <c:pt idx="26">
                  <c:v>1.12E-2</c:v>
                </c:pt>
                <c:pt idx="27">
                  <c:v>1.2E-2</c:v>
                </c:pt>
                <c:pt idx="28">
                  <c:v>1.2699999999999999E-2</c:v>
                </c:pt>
                <c:pt idx="29">
                  <c:v>1.34E-2</c:v>
                </c:pt>
                <c:pt idx="30">
                  <c:v>1.4099999999999998E-2</c:v>
                </c:pt>
                <c:pt idx="31">
                  <c:v>1.4799999999999999E-2</c:v>
                </c:pt>
                <c:pt idx="32">
                  <c:v>1.55E-2</c:v>
                </c:pt>
                <c:pt idx="33">
                  <c:v>1.61E-2</c:v>
                </c:pt>
                <c:pt idx="34">
                  <c:v>1.6800000000000002E-2</c:v>
                </c:pt>
                <c:pt idx="35">
                  <c:v>1.7499999999999998E-2</c:v>
                </c:pt>
                <c:pt idx="36">
                  <c:v>1.8700000000000001E-2</c:v>
                </c:pt>
                <c:pt idx="37">
                  <c:v>2.0300000000000002E-2</c:v>
                </c:pt>
                <c:pt idx="38">
                  <c:v>2.18E-2</c:v>
                </c:pt>
                <c:pt idx="39">
                  <c:v>2.3300000000000001E-2</c:v>
                </c:pt>
                <c:pt idx="40">
                  <c:v>2.4799999999999999E-2</c:v>
                </c:pt>
                <c:pt idx="41">
                  <c:v>2.6200000000000001E-2</c:v>
                </c:pt>
                <c:pt idx="42">
                  <c:v>2.7700000000000002E-2</c:v>
                </c:pt>
                <c:pt idx="43">
                  <c:v>2.9099999999999997E-2</c:v>
                </c:pt>
                <c:pt idx="44">
                  <c:v>3.0499999999999999E-2</c:v>
                </c:pt>
                <c:pt idx="45">
                  <c:v>3.3300000000000003E-2</c:v>
                </c:pt>
                <c:pt idx="46">
                  <c:v>3.61E-2</c:v>
                </c:pt>
                <c:pt idx="47">
                  <c:v>3.8800000000000001E-2</c:v>
                </c:pt>
                <c:pt idx="48">
                  <c:v>4.1499999999999995E-2</c:v>
                </c:pt>
                <c:pt idx="49">
                  <c:v>4.4200000000000003E-2</c:v>
                </c:pt>
                <c:pt idx="50">
                  <c:v>4.6899999999999997E-2</c:v>
                </c:pt>
                <c:pt idx="51">
                  <c:v>5.2200000000000003E-2</c:v>
                </c:pt>
                <c:pt idx="52">
                  <c:v>5.7399999999999993E-2</c:v>
                </c:pt>
                <c:pt idx="53">
                  <c:v>6.2700000000000006E-2</c:v>
                </c:pt>
                <c:pt idx="54">
                  <c:v>6.7900000000000002E-2</c:v>
                </c:pt>
                <c:pt idx="55">
                  <c:v>7.3099999999999998E-2</c:v>
                </c:pt>
                <c:pt idx="56">
                  <c:v>7.8300000000000008E-2</c:v>
                </c:pt>
                <c:pt idx="57">
                  <c:v>8.3499999999999991E-2</c:v>
                </c:pt>
                <c:pt idx="58">
                  <c:v>8.8800000000000004E-2</c:v>
                </c:pt>
                <c:pt idx="59">
                  <c:v>9.4E-2</c:v>
                </c:pt>
                <c:pt idx="60">
                  <c:v>9.9199999999999997E-2</c:v>
                </c:pt>
                <c:pt idx="61">
                  <c:v>0.1045</c:v>
                </c:pt>
                <c:pt idx="62">
                  <c:v>0.11539999999999999</c:v>
                </c:pt>
                <c:pt idx="63">
                  <c:v>0.1295</c:v>
                </c:pt>
                <c:pt idx="64">
                  <c:v>0.1439</c:v>
                </c:pt>
                <c:pt idx="65">
                  <c:v>0.1585</c:v>
                </c:pt>
                <c:pt idx="66">
                  <c:v>0.17319999999999999</c:v>
                </c:pt>
                <c:pt idx="67">
                  <c:v>0.18790000000000001</c:v>
                </c:pt>
                <c:pt idx="68">
                  <c:v>0.20270000000000002</c:v>
                </c:pt>
                <c:pt idx="69">
                  <c:v>0.21760000000000002</c:v>
                </c:pt>
                <c:pt idx="70">
                  <c:v>0.2324</c:v>
                </c:pt>
                <c:pt idx="71">
                  <c:v>0.26230000000000003</c:v>
                </c:pt>
                <c:pt idx="72">
                  <c:v>0.2923</c:v>
                </c:pt>
                <c:pt idx="73">
                  <c:v>0.3226</c:v>
                </c:pt>
                <c:pt idx="74">
                  <c:v>0.35299999999999998</c:v>
                </c:pt>
                <c:pt idx="75">
                  <c:v>0.38380000000000003</c:v>
                </c:pt>
                <c:pt idx="76">
                  <c:v>0.41470000000000001</c:v>
                </c:pt>
                <c:pt idx="77">
                  <c:v>0.47729999999999995</c:v>
                </c:pt>
                <c:pt idx="78">
                  <c:v>0.54039999999999999</c:v>
                </c:pt>
                <c:pt idx="79">
                  <c:v>0.60399999999999998</c:v>
                </c:pt>
                <c:pt idx="80">
                  <c:v>0.66759999999999997</c:v>
                </c:pt>
                <c:pt idx="81">
                  <c:v>0.73120000000000007</c:v>
                </c:pt>
                <c:pt idx="82">
                  <c:v>0.79449999999999998</c:v>
                </c:pt>
                <c:pt idx="83">
                  <c:v>0.85730000000000006</c:v>
                </c:pt>
                <c:pt idx="84">
                  <c:v>0.91949999999999998</c:v>
                </c:pt>
                <c:pt idx="85">
                  <c:v>0.98100000000000009</c:v>
                </c:pt>
                <c:pt idx="86" formatCode="0.00">
                  <c:v>1.04</c:v>
                </c:pt>
                <c:pt idx="87" formatCode="0.00">
                  <c:v>1.1000000000000001</c:v>
                </c:pt>
                <c:pt idx="88" formatCode="0.00">
                  <c:v>1.22</c:v>
                </c:pt>
                <c:pt idx="89" formatCode="0.00">
                  <c:v>1.36</c:v>
                </c:pt>
                <c:pt idx="90" formatCode="0.00">
                  <c:v>1.49</c:v>
                </c:pt>
                <c:pt idx="91" formatCode="0.00">
                  <c:v>1.62</c:v>
                </c:pt>
                <c:pt idx="92" formatCode="0.00">
                  <c:v>1.75</c:v>
                </c:pt>
                <c:pt idx="93" formatCode="0.00">
                  <c:v>1.87</c:v>
                </c:pt>
                <c:pt idx="94" formatCode="0.00">
                  <c:v>1.98</c:v>
                </c:pt>
                <c:pt idx="95" formatCode="0.00">
                  <c:v>2.09</c:v>
                </c:pt>
                <c:pt idx="96" formatCode="0.00">
                  <c:v>2.2000000000000002</c:v>
                </c:pt>
                <c:pt idx="97" formatCode="0.00">
                  <c:v>2.41</c:v>
                </c:pt>
                <c:pt idx="98" formatCode="0.00">
                  <c:v>2.6</c:v>
                </c:pt>
                <c:pt idx="99" formatCode="0.00">
                  <c:v>2.79</c:v>
                </c:pt>
                <c:pt idx="100" formatCode="0.00">
                  <c:v>2.97</c:v>
                </c:pt>
                <c:pt idx="101" formatCode="0.00">
                  <c:v>3.14</c:v>
                </c:pt>
                <c:pt idx="102" formatCode="0.00">
                  <c:v>3.3</c:v>
                </c:pt>
                <c:pt idx="103" formatCode="0.00">
                  <c:v>3.62</c:v>
                </c:pt>
                <c:pt idx="104" formatCode="0.00">
                  <c:v>3.91</c:v>
                </c:pt>
                <c:pt idx="105" formatCode="0.00">
                  <c:v>4.1900000000000004</c:v>
                </c:pt>
                <c:pt idx="106" formatCode="0.00">
                  <c:v>4.46</c:v>
                </c:pt>
                <c:pt idx="107" formatCode="0.00">
                  <c:v>4.71</c:v>
                </c:pt>
                <c:pt idx="108" formatCode="0.00">
                  <c:v>4.95</c:v>
                </c:pt>
                <c:pt idx="109" formatCode="0.00">
                  <c:v>5.19</c:v>
                </c:pt>
                <c:pt idx="110" formatCode="0.00">
                  <c:v>5.41</c:v>
                </c:pt>
                <c:pt idx="111" formatCode="0.00">
                  <c:v>5.63</c:v>
                </c:pt>
                <c:pt idx="112" formatCode="0.00">
                  <c:v>5.84</c:v>
                </c:pt>
                <c:pt idx="113" formatCode="0.00">
                  <c:v>6.05</c:v>
                </c:pt>
                <c:pt idx="114" formatCode="0.00">
                  <c:v>6.44</c:v>
                </c:pt>
                <c:pt idx="115" formatCode="0.00">
                  <c:v>6.91</c:v>
                </c:pt>
                <c:pt idx="116" formatCode="0.00">
                  <c:v>7.35</c:v>
                </c:pt>
                <c:pt idx="117" formatCode="0.00">
                  <c:v>7.77</c:v>
                </c:pt>
                <c:pt idx="118" formatCode="0.00">
                  <c:v>8.18</c:v>
                </c:pt>
                <c:pt idx="119" formatCode="0.00">
                  <c:v>8.57</c:v>
                </c:pt>
                <c:pt idx="120" formatCode="0.00">
                  <c:v>8.9600000000000009</c:v>
                </c:pt>
                <c:pt idx="121" formatCode="0.00">
                  <c:v>9.33</c:v>
                </c:pt>
                <c:pt idx="122" formatCode="0.00">
                  <c:v>9.69</c:v>
                </c:pt>
                <c:pt idx="123" formatCode="0.00">
                  <c:v>10.4</c:v>
                </c:pt>
                <c:pt idx="124" formatCode="0.00">
                  <c:v>11.08</c:v>
                </c:pt>
                <c:pt idx="125" formatCode="0.00">
                  <c:v>11.73</c:v>
                </c:pt>
                <c:pt idx="126" formatCode="0.00">
                  <c:v>12.38</c:v>
                </c:pt>
                <c:pt idx="127" formatCode="0.00">
                  <c:v>13.01</c:v>
                </c:pt>
                <c:pt idx="128" formatCode="0.00">
                  <c:v>13.62</c:v>
                </c:pt>
                <c:pt idx="129" formatCode="0.00">
                  <c:v>14.83</c:v>
                </c:pt>
                <c:pt idx="130" formatCode="0.00">
                  <c:v>16</c:v>
                </c:pt>
                <c:pt idx="131" formatCode="0.00">
                  <c:v>17.14</c:v>
                </c:pt>
                <c:pt idx="132" formatCode="0.00">
                  <c:v>18.27</c:v>
                </c:pt>
                <c:pt idx="133" formatCode="0.00">
                  <c:v>19.38</c:v>
                </c:pt>
                <c:pt idx="134" formatCode="0.00">
                  <c:v>20.47</c:v>
                </c:pt>
                <c:pt idx="135" formatCode="0.00">
                  <c:v>21.56</c:v>
                </c:pt>
                <c:pt idx="136" formatCode="0.00">
                  <c:v>22.63</c:v>
                </c:pt>
                <c:pt idx="137" formatCode="0.00">
                  <c:v>23.7</c:v>
                </c:pt>
                <c:pt idx="138" formatCode="0.00">
                  <c:v>24.76</c:v>
                </c:pt>
                <c:pt idx="139" formatCode="0.00">
                  <c:v>25.81</c:v>
                </c:pt>
                <c:pt idx="140" formatCode="0.00">
                  <c:v>27.91</c:v>
                </c:pt>
                <c:pt idx="141" formatCode="0.00">
                  <c:v>30.55</c:v>
                </c:pt>
                <c:pt idx="142" formatCode="0.00">
                  <c:v>33.19</c:v>
                </c:pt>
                <c:pt idx="143" formatCode="0.00">
                  <c:v>35.840000000000003</c:v>
                </c:pt>
                <c:pt idx="144" formatCode="0.00">
                  <c:v>38.51</c:v>
                </c:pt>
                <c:pt idx="145" formatCode="0.00">
                  <c:v>41.19</c:v>
                </c:pt>
                <c:pt idx="146" formatCode="0.00">
                  <c:v>43.9</c:v>
                </c:pt>
                <c:pt idx="147" formatCode="0.00">
                  <c:v>46.63</c:v>
                </c:pt>
                <c:pt idx="148" formatCode="0.00">
                  <c:v>49.39</c:v>
                </c:pt>
                <c:pt idx="149" formatCode="0.00">
                  <c:v>55.01</c:v>
                </c:pt>
                <c:pt idx="150" formatCode="0.00">
                  <c:v>60.75</c:v>
                </c:pt>
                <c:pt idx="151" formatCode="0.00">
                  <c:v>66.63</c:v>
                </c:pt>
                <c:pt idx="152" formatCode="0.00">
                  <c:v>72.66</c:v>
                </c:pt>
                <c:pt idx="153" formatCode="0.00">
                  <c:v>78.84</c:v>
                </c:pt>
                <c:pt idx="154" formatCode="0.00">
                  <c:v>85.19</c:v>
                </c:pt>
                <c:pt idx="155" formatCode="0.00">
                  <c:v>98.36</c:v>
                </c:pt>
                <c:pt idx="156" formatCode="0.00">
                  <c:v>112.21</c:v>
                </c:pt>
                <c:pt idx="157" formatCode="0.00">
                  <c:v>126.75</c:v>
                </c:pt>
                <c:pt idx="158" formatCode="0.00">
                  <c:v>142.01</c:v>
                </c:pt>
                <c:pt idx="159" formatCode="0.00">
                  <c:v>157.99</c:v>
                </c:pt>
                <c:pt idx="160" formatCode="0.00">
                  <c:v>174.7</c:v>
                </c:pt>
                <c:pt idx="161" formatCode="0.00">
                  <c:v>192.16</c:v>
                </c:pt>
                <c:pt idx="162" formatCode="0.00">
                  <c:v>210.37</c:v>
                </c:pt>
                <c:pt idx="163" formatCode="0.00">
                  <c:v>229.32</c:v>
                </c:pt>
                <c:pt idx="164" formatCode="0.00">
                  <c:v>249.03</c:v>
                </c:pt>
                <c:pt idx="165" formatCode="0.00">
                  <c:v>269.49</c:v>
                </c:pt>
                <c:pt idx="166" formatCode="0.00">
                  <c:v>312.58</c:v>
                </c:pt>
                <c:pt idx="167" formatCode="0.00">
                  <c:v>370.38</c:v>
                </c:pt>
                <c:pt idx="168" formatCode="0.00">
                  <c:v>432.23</c:v>
                </c:pt>
                <c:pt idx="169" formatCode="0.00">
                  <c:v>497.99</c:v>
                </c:pt>
                <c:pt idx="170" formatCode="0.00">
                  <c:v>567.77</c:v>
                </c:pt>
                <c:pt idx="171" formatCode="0.00">
                  <c:v>641.53</c:v>
                </c:pt>
                <c:pt idx="172" formatCode="0.00">
                  <c:v>719.2</c:v>
                </c:pt>
                <c:pt idx="173" formatCode="0.00">
                  <c:v>800.73</c:v>
                </c:pt>
                <c:pt idx="174" formatCode="0.00">
                  <c:v>886.04</c:v>
                </c:pt>
                <c:pt idx="175" formatCode="0.0">
                  <c:v>1070</c:v>
                </c:pt>
                <c:pt idx="176" formatCode="0.0">
                  <c:v>1260</c:v>
                </c:pt>
                <c:pt idx="177" formatCode="0.0">
                  <c:v>1470</c:v>
                </c:pt>
                <c:pt idx="178" formatCode="0.0">
                  <c:v>1700</c:v>
                </c:pt>
                <c:pt idx="179" formatCode="0.0">
                  <c:v>1940</c:v>
                </c:pt>
                <c:pt idx="180" formatCode="0.0">
                  <c:v>2190</c:v>
                </c:pt>
                <c:pt idx="181" formatCode="0.0">
                  <c:v>2720</c:v>
                </c:pt>
                <c:pt idx="182" formatCode="0.0">
                  <c:v>3310</c:v>
                </c:pt>
                <c:pt idx="183" formatCode="0.0">
                  <c:v>3940</c:v>
                </c:pt>
                <c:pt idx="184" formatCode="0.0">
                  <c:v>4620</c:v>
                </c:pt>
                <c:pt idx="185" formatCode="0.0">
                  <c:v>5340</c:v>
                </c:pt>
                <c:pt idx="186" formatCode="0.0">
                  <c:v>6110</c:v>
                </c:pt>
                <c:pt idx="187" formatCode="0.0">
                  <c:v>6910</c:v>
                </c:pt>
                <c:pt idx="188" formatCode="0.0">
                  <c:v>7750</c:v>
                </c:pt>
                <c:pt idx="189" formatCode="0.0">
                  <c:v>8620</c:v>
                </c:pt>
                <c:pt idx="190" formatCode="0.0">
                  <c:v>9540</c:v>
                </c:pt>
                <c:pt idx="191" formatCode="0.0">
                  <c:v>10480</c:v>
                </c:pt>
                <c:pt idx="192" formatCode="0.0">
                  <c:v>12470</c:v>
                </c:pt>
                <c:pt idx="193" formatCode="0.0">
                  <c:v>15120</c:v>
                </c:pt>
                <c:pt idx="194" formatCode="0.0">
                  <c:v>17950</c:v>
                </c:pt>
                <c:pt idx="195" formatCode="0.0">
                  <c:v>20930</c:v>
                </c:pt>
                <c:pt idx="196" formatCode="0.0">
                  <c:v>24060</c:v>
                </c:pt>
                <c:pt idx="197" formatCode="0.0">
                  <c:v>27320</c:v>
                </c:pt>
                <c:pt idx="198" formatCode="0.0">
                  <c:v>30700</c:v>
                </c:pt>
                <c:pt idx="199" formatCode="0.0">
                  <c:v>34200</c:v>
                </c:pt>
                <c:pt idx="200" formatCode="0.0">
                  <c:v>37800</c:v>
                </c:pt>
                <c:pt idx="201" formatCode="0.0">
                  <c:v>45270</c:v>
                </c:pt>
                <c:pt idx="202" formatCode="0.0">
                  <c:v>53080</c:v>
                </c:pt>
                <c:pt idx="203" formatCode="0.0">
                  <c:v>61170</c:v>
                </c:pt>
                <c:pt idx="204" formatCode="0.0">
                  <c:v>69510</c:v>
                </c:pt>
                <c:pt idx="205" formatCode="0.0">
                  <c:v>78060</c:v>
                </c:pt>
                <c:pt idx="206" formatCode="0.0">
                  <c:v>86800</c:v>
                </c:pt>
                <c:pt idx="207" formatCode="0.0">
                  <c:v>104730</c:v>
                </c:pt>
                <c:pt idx="208" formatCode="0.0">
                  <c:v>112050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4-4613-BE60-741E1E6E698D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srim84Kr_Si!$D$20:$D$228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srim84Kr_Si!$M$20:$M$228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1.8E-3</c:v>
                </c:pt>
                <c:pt idx="8">
                  <c:v>1.9E-3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2.4000000000000002E-3</c:v>
                </c:pt>
                <c:pt idx="15">
                  <c:v>2.5000000000000001E-3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2.7000000000000001E-3</c:v>
                </c:pt>
                <c:pt idx="19">
                  <c:v>2.9000000000000002E-3</c:v>
                </c:pt>
                <c:pt idx="20">
                  <c:v>3.0000000000000001E-3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3.5000000000000005E-3</c:v>
                </c:pt>
                <c:pt idx="24">
                  <c:v>3.5999999999999999E-3</c:v>
                </c:pt>
                <c:pt idx="25">
                  <c:v>3.8E-3</c:v>
                </c:pt>
                <c:pt idx="26">
                  <c:v>4.1000000000000003E-3</c:v>
                </c:pt>
                <c:pt idx="27">
                  <c:v>4.3E-3</c:v>
                </c:pt>
                <c:pt idx="28">
                  <c:v>4.4999999999999997E-3</c:v>
                </c:pt>
                <c:pt idx="29">
                  <c:v>4.7000000000000002E-3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5.3E-3</c:v>
                </c:pt>
                <c:pt idx="33">
                  <c:v>5.4999999999999997E-3</c:v>
                </c:pt>
                <c:pt idx="34">
                  <c:v>5.7000000000000002E-3</c:v>
                </c:pt>
                <c:pt idx="35">
                  <c:v>5.8999999999999999E-3</c:v>
                </c:pt>
                <c:pt idx="36">
                  <c:v>6.3E-3</c:v>
                </c:pt>
                <c:pt idx="37">
                  <c:v>6.7000000000000002E-3</c:v>
                </c:pt>
                <c:pt idx="38">
                  <c:v>7.0999999999999995E-3</c:v>
                </c:pt>
                <c:pt idx="39">
                  <c:v>7.4999999999999997E-3</c:v>
                </c:pt>
                <c:pt idx="40">
                  <c:v>7.9000000000000008E-3</c:v>
                </c:pt>
                <c:pt idx="41">
                  <c:v>8.3000000000000001E-3</c:v>
                </c:pt>
                <c:pt idx="42">
                  <c:v>8.6999999999999994E-3</c:v>
                </c:pt>
                <c:pt idx="43">
                  <c:v>9.1000000000000004E-3</c:v>
                </c:pt>
                <c:pt idx="44">
                  <c:v>9.4999999999999998E-3</c:v>
                </c:pt>
                <c:pt idx="45">
                  <c:v>1.0199999999999999E-2</c:v>
                </c:pt>
                <c:pt idx="46">
                  <c:v>1.09E-2</c:v>
                </c:pt>
                <c:pt idx="47">
                  <c:v>1.1600000000000001E-2</c:v>
                </c:pt>
                <c:pt idx="48">
                  <c:v>1.23E-2</c:v>
                </c:pt>
                <c:pt idx="49">
                  <c:v>1.3000000000000001E-2</c:v>
                </c:pt>
                <c:pt idx="50">
                  <c:v>1.37E-2</c:v>
                </c:pt>
                <c:pt idx="51">
                  <c:v>1.4999999999999999E-2</c:v>
                </c:pt>
                <c:pt idx="52">
                  <c:v>1.6300000000000002E-2</c:v>
                </c:pt>
                <c:pt idx="53">
                  <c:v>1.7599999999999998E-2</c:v>
                </c:pt>
                <c:pt idx="54">
                  <c:v>1.8800000000000001E-2</c:v>
                </c:pt>
                <c:pt idx="55">
                  <c:v>2.01E-2</c:v>
                </c:pt>
                <c:pt idx="56">
                  <c:v>2.1299999999999999E-2</c:v>
                </c:pt>
                <c:pt idx="57">
                  <c:v>2.2499999999999999E-2</c:v>
                </c:pt>
                <c:pt idx="58">
                  <c:v>2.3699999999999999E-2</c:v>
                </c:pt>
                <c:pt idx="59">
                  <c:v>2.4899999999999999E-2</c:v>
                </c:pt>
                <c:pt idx="60">
                  <c:v>2.6000000000000002E-2</c:v>
                </c:pt>
                <c:pt idx="61">
                  <c:v>2.7200000000000002E-2</c:v>
                </c:pt>
                <c:pt idx="62">
                  <c:v>2.9699999999999997E-2</c:v>
                </c:pt>
                <c:pt idx="63">
                  <c:v>3.2800000000000003E-2</c:v>
                </c:pt>
                <c:pt idx="64">
                  <c:v>3.5999999999999997E-2</c:v>
                </c:pt>
                <c:pt idx="65">
                  <c:v>3.9199999999999999E-2</c:v>
                </c:pt>
                <c:pt idx="66">
                  <c:v>4.2299999999999997E-2</c:v>
                </c:pt>
                <c:pt idx="67">
                  <c:v>4.5400000000000003E-2</c:v>
                </c:pt>
                <c:pt idx="68">
                  <c:v>4.8399999999999999E-2</c:v>
                </c:pt>
                <c:pt idx="69">
                  <c:v>5.1400000000000001E-2</c:v>
                </c:pt>
                <c:pt idx="70">
                  <c:v>5.4300000000000001E-2</c:v>
                </c:pt>
                <c:pt idx="71">
                  <c:v>6.0100000000000001E-2</c:v>
                </c:pt>
                <c:pt idx="72">
                  <c:v>6.5700000000000008E-2</c:v>
                </c:pt>
                <c:pt idx="73">
                  <c:v>7.1199999999999999E-2</c:v>
                </c:pt>
                <c:pt idx="74">
                  <c:v>7.6600000000000001E-2</c:v>
                </c:pt>
                <c:pt idx="75">
                  <c:v>8.1900000000000001E-2</c:v>
                </c:pt>
                <c:pt idx="76">
                  <c:v>8.7099999999999997E-2</c:v>
                </c:pt>
                <c:pt idx="77">
                  <c:v>9.74E-2</c:v>
                </c:pt>
                <c:pt idx="78">
                  <c:v>0.10729999999999999</c:v>
                </c:pt>
                <c:pt idx="79">
                  <c:v>0.1169</c:v>
                </c:pt>
                <c:pt idx="80">
                  <c:v>0.126</c:v>
                </c:pt>
                <c:pt idx="81">
                  <c:v>0.1348</c:v>
                </c:pt>
                <c:pt idx="82">
                  <c:v>0.14319999999999999</c:v>
                </c:pt>
                <c:pt idx="83">
                  <c:v>0.15129999999999999</c:v>
                </c:pt>
                <c:pt idx="84">
                  <c:v>0.15889999999999999</c:v>
                </c:pt>
                <c:pt idx="85">
                  <c:v>0.16619999999999999</c:v>
                </c:pt>
                <c:pt idx="86">
                  <c:v>0.1731</c:v>
                </c:pt>
                <c:pt idx="87">
                  <c:v>0.1797</c:v>
                </c:pt>
                <c:pt idx="88">
                  <c:v>0.19209999999999999</c:v>
                </c:pt>
                <c:pt idx="89">
                  <c:v>0.20619999999999999</c:v>
                </c:pt>
                <c:pt idx="90">
                  <c:v>0.21859999999999999</c:v>
                </c:pt>
                <c:pt idx="91">
                  <c:v>0.22970000000000002</c:v>
                </c:pt>
                <c:pt idx="92">
                  <c:v>0.23949999999999999</c:v>
                </c:pt>
                <c:pt idx="93">
                  <c:v>0.24840000000000001</c:v>
                </c:pt>
                <c:pt idx="94">
                  <c:v>0.25640000000000002</c:v>
                </c:pt>
                <c:pt idx="95">
                  <c:v>0.26369999999999999</c:v>
                </c:pt>
                <c:pt idx="96">
                  <c:v>0.27029999999999998</c:v>
                </c:pt>
                <c:pt idx="97">
                  <c:v>0.2828</c:v>
                </c:pt>
                <c:pt idx="98">
                  <c:v>0.29349999999999998</c:v>
                </c:pt>
                <c:pt idx="99">
                  <c:v>0.30280000000000001</c:v>
                </c:pt>
                <c:pt idx="100">
                  <c:v>0.31110000000000004</c:v>
                </c:pt>
                <c:pt idx="101">
                  <c:v>0.31840000000000002</c:v>
                </c:pt>
                <c:pt idx="102">
                  <c:v>0.32500000000000001</c:v>
                </c:pt>
                <c:pt idx="103">
                  <c:v>0.3377</c:v>
                </c:pt>
                <c:pt idx="104">
                  <c:v>0.34849999999999998</c:v>
                </c:pt>
                <c:pt idx="105">
                  <c:v>0.35760000000000003</c:v>
                </c:pt>
                <c:pt idx="106">
                  <c:v>0.36549999999999999</c:v>
                </c:pt>
                <c:pt idx="107">
                  <c:v>0.3725</c:v>
                </c:pt>
                <c:pt idx="108">
                  <c:v>0.37869999999999998</c:v>
                </c:pt>
                <c:pt idx="109">
                  <c:v>0.38419999999999999</c:v>
                </c:pt>
                <c:pt idx="110">
                  <c:v>0.38919999999999999</c:v>
                </c:pt>
                <c:pt idx="111">
                  <c:v>0.39369999999999999</c:v>
                </c:pt>
                <c:pt idx="112">
                  <c:v>0.39790000000000003</c:v>
                </c:pt>
                <c:pt idx="113">
                  <c:v>0.40170000000000006</c:v>
                </c:pt>
                <c:pt idx="114">
                  <c:v>0.41039999999999999</c:v>
                </c:pt>
                <c:pt idx="115">
                  <c:v>0.42069999999999996</c:v>
                </c:pt>
                <c:pt idx="116">
                  <c:v>0.42960000000000004</c:v>
                </c:pt>
                <c:pt idx="117">
                  <c:v>0.4375</c:v>
                </c:pt>
                <c:pt idx="118">
                  <c:v>0.44450000000000001</c:v>
                </c:pt>
                <c:pt idx="119">
                  <c:v>0.45090000000000002</c:v>
                </c:pt>
                <c:pt idx="120">
                  <c:v>0.45669999999999999</c:v>
                </c:pt>
                <c:pt idx="121">
                  <c:v>0.46200000000000002</c:v>
                </c:pt>
                <c:pt idx="122">
                  <c:v>0.46699999999999997</c:v>
                </c:pt>
                <c:pt idx="123">
                  <c:v>0.48120000000000002</c:v>
                </c:pt>
                <c:pt idx="124">
                  <c:v>0.49390000000000001</c:v>
                </c:pt>
                <c:pt idx="125">
                  <c:v>0.50549999999999995</c:v>
                </c:pt>
                <c:pt idx="126">
                  <c:v>0.5161</c:v>
                </c:pt>
                <c:pt idx="127">
                  <c:v>0.52590000000000003</c:v>
                </c:pt>
                <c:pt idx="128">
                  <c:v>0.53520000000000001</c:v>
                </c:pt>
                <c:pt idx="129">
                  <c:v>0.56509999999999994</c:v>
                </c:pt>
                <c:pt idx="130">
                  <c:v>0.59189999999999998</c:v>
                </c:pt>
                <c:pt idx="131">
                  <c:v>0.61630000000000007</c:v>
                </c:pt>
                <c:pt idx="132">
                  <c:v>0.63890000000000002</c:v>
                </c:pt>
                <c:pt idx="133">
                  <c:v>0.65999999999999992</c:v>
                </c:pt>
                <c:pt idx="134">
                  <c:v>0.67979999999999996</c:v>
                </c:pt>
                <c:pt idx="135">
                  <c:v>0.69869999999999999</c:v>
                </c:pt>
                <c:pt idx="136">
                  <c:v>0.71660000000000001</c:v>
                </c:pt>
                <c:pt idx="137">
                  <c:v>0.73380000000000001</c:v>
                </c:pt>
                <c:pt idx="138">
                  <c:v>0.75039999999999996</c:v>
                </c:pt>
                <c:pt idx="139">
                  <c:v>0.76639999999999997</c:v>
                </c:pt>
                <c:pt idx="140">
                  <c:v>0.8246</c:v>
                </c:pt>
                <c:pt idx="141">
                  <c:v>0.90760000000000007</c:v>
                </c:pt>
                <c:pt idx="142">
                  <c:v>0.9837999999999999</c:v>
                </c:pt>
                <c:pt idx="143" formatCode="0.00">
                  <c:v>1.05</c:v>
                </c:pt>
                <c:pt idx="144" formatCode="0.00">
                  <c:v>1.1200000000000001</c:v>
                </c:pt>
                <c:pt idx="145" formatCode="0.00">
                  <c:v>1.19</c:v>
                </c:pt>
                <c:pt idx="146" formatCode="0.00">
                  <c:v>1.25</c:v>
                </c:pt>
                <c:pt idx="147" formatCode="0.00">
                  <c:v>1.31</c:v>
                </c:pt>
                <c:pt idx="148" formatCode="0.00">
                  <c:v>1.37</c:v>
                </c:pt>
                <c:pt idx="149" formatCode="0.00">
                  <c:v>1.58</c:v>
                </c:pt>
                <c:pt idx="150" formatCode="0.00">
                  <c:v>1.78</c:v>
                </c:pt>
                <c:pt idx="151" formatCode="0.00">
                  <c:v>1.97</c:v>
                </c:pt>
                <c:pt idx="152" formatCode="0.00">
                  <c:v>2.15</c:v>
                </c:pt>
                <c:pt idx="153" formatCode="0.00">
                  <c:v>2.3199999999999998</c:v>
                </c:pt>
                <c:pt idx="154" formatCode="0.00">
                  <c:v>2.4900000000000002</c:v>
                </c:pt>
                <c:pt idx="155" formatCode="0.00">
                  <c:v>3.11</c:v>
                </c:pt>
                <c:pt idx="156" formatCode="0.00">
                  <c:v>3.68</c:v>
                </c:pt>
                <c:pt idx="157" formatCode="0.00">
                  <c:v>4.22</c:v>
                </c:pt>
                <c:pt idx="158" formatCode="0.00">
                  <c:v>4.74</c:v>
                </c:pt>
                <c:pt idx="159" formatCode="0.00">
                  <c:v>5.26</c:v>
                </c:pt>
                <c:pt idx="160" formatCode="0.00">
                  <c:v>5.77</c:v>
                </c:pt>
                <c:pt idx="161" formatCode="0.00">
                  <c:v>6.28</c:v>
                </c:pt>
                <c:pt idx="162" formatCode="0.00">
                  <c:v>6.79</c:v>
                </c:pt>
                <c:pt idx="163" formatCode="0.00">
                  <c:v>7.3</c:v>
                </c:pt>
                <c:pt idx="164" formatCode="0.00">
                  <c:v>7.82</c:v>
                </c:pt>
                <c:pt idx="165" formatCode="0.00">
                  <c:v>8.34</c:v>
                </c:pt>
                <c:pt idx="166" formatCode="0.00">
                  <c:v>10.34</c:v>
                </c:pt>
                <c:pt idx="167" formatCode="0.00">
                  <c:v>13.19</c:v>
                </c:pt>
                <c:pt idx="168" formatCode="0.00">
                  <c:v>15.83</c:v>
                </c:pt>
                <c:pt idx="169" formatCode="0.00">
                  <c:v>18.37</c:v>
                </c:pt>
                <c:pt idx="170" formatCode="0.00">
                  <c:v>20.86</c:v>
                </c:pt>
                <c:pt idx="171" formatCode="0.00">
                  <c:v>23.33</c:v>
                </c:pt>
                <c:pt idx="172" formatCode="0.00">
                  <c:v>25.8</c:v>
                </c:pt>
                <c:pt idx="173" formatCode="0.00">
                  <c:v>28.27</c:v>
                </c:pt>
                <c:pt idx="174" formatCode="0.00">
                  <c:v>30.74</c:v>
                </c:pt>
                <c:pt idx="175" formatCode="0.00">
                  <c:v>40.090000000000003</c:v>
                </c:pt>
                <c:pt idx="176" formatCode="0.00">
                  <c:v>48.77</c:v>
                </c:pt>
                <c:pt idx="177" formatCode="0.00">
                  <c:v>57.15</c:v>
                </c:pt>
                <c:pt idx="178" formatCode="0.00">
                  <c:v>65.36</c:v>
                </c:pt>
                <c:pt idx="179" formatCode="0.00">
                  <c:v>73.5</c:v>
                </c:pt>
                <c:pt idx="180" formatCode="0.00">
                  <c:v>81.599999999999994</c:v>
                </c:pt>
                <c:pt idx="181" formatCode="0.00">
                  <c:v>111.61</c:v>
                </c:pt>
                <c:pt idx="182" formatCode="0.00">
                  <c:v>139.09</c:v>
                </c:pt>
                <c:pt idx="183" formatCode="0.00">
                  <c:v>165.46</c:v>
                </c:pt>
                <c:pt idx="184" formatCode="0.00">
                  <c:v>191.3</c:v>
                </c:pt>
                <c:pt idx="185" formatCode="0.00">
                  <c:v>216.85</c:v>
                </c:pt>
                <c:pt idx="186" formatCode="0.00">
                  <c:v>242.24</c:v>
                </c:pt>
                <c:pt idx="187" formatCode="0.00">
                  <c:v>267.56</c:v>
                </c:pt>
                <c:pt idx="188" formatCode="0.00">
                  <c:v>292.82</c:v>
                </c:pt>
                <c:pt idx="189" formatCode="0.00">
                  <c:v>318.06</c:v>
                </c:pt>
                <c:pt idx="190" formatCode="0.00">
                  <c:v>343.29</c:v>
                </c:pt>
                <c:pt idx="191" formatCode="0.00">
                  <c:v>368.49</c:v>
                </c:pt>
                <c:pt idx="192" formatCode="0.00">
                  <c:v>463.58</c:v>
                </c:pt>
                <c:pt idx="193" formatCode="0.00">
                  <c:v>596.5</c:v>
                </c:pt>
                <c:pt idx="194" formatCode="0.00">
                  <c:v>718.1</c:v>
                </c:pt>
                <c:pt idx="195" formatCode="0.00">
                  <c:v>833</c:v>
                </c:pt>
                <c:pt idx="196" formatCode="0.00">
                  <c:v>943.31</c:v>
                </c:pt>
                <c:pt idx="197" formatCode="0.00">
                  <c:v>1050</c:v>
                </c:pt>
                <c:pt idx="198" formatCode="0.00">
                  <c:v>1150</c:v>
                </c:pt>
                <c:pt idx="199" formatCode="0.00">
                  <c:v>1260</c:v>
                </c:pt>
                <c:pt idx="200" formatCode="0.00">
                  <c:v>1360</c:v>
                </c:pt>
                <c:pt idx="201" formatCode="0.00">
                  <c:v>1720</c:v>
                </c:pt>
                <c:pt idx="202" formatCode="0.00">
                  <c:v>2040</c:v>
                </c:pt>
                <c:pt idx="203" formatCode="0.00">
                  <c:v>2340</c:v>
                </c:pt>
                <c:pt idx="204" formatCode="0.00">
                  <c:v>2620</c:v>
                </c:pt>
                <c:pt idx="205" formatCode="0.00">
                  <c:v>2890</c:v>
                </c:pt>
                <c:pt idx="206" formatCode="0.00">
                  <c:v>3140</c:v>
                </c:pt>
                <c:pt idx="207" formatCode="0.00">
                  <c:v>4040</c:v>
                </c:pt>
                <c:pt idx="208" formatCode="0.00">
                  <c:v>4170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4-4613-BE60-741E1E6E698D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srim84Kr_Si!$D$20:$D$228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srim84Kr_Si!$P$20:$P$228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3.0999999999999999E-3</c:v>
                </c:pt>
                <c:pt idx="27">
                  <c:v>3.3E-3</c:v>
                </c:pt>
                <c:pt idx="28">
                  <c:v>3.4000000000000002E-3</c:v>
                </c:pt>
                <c:pt idx="29">
                  <c:v>3.5999999999999999E-3</c:v>
                </c:pt>
                <c:pt idx="30">
                  <c:v>3.8E-3</c:v>
                </c:pt>
                <c:pt idx="31">
                  <c:v>3.8999999999999998E-3</c:v>
                </c:pt>
                <c:pt idx="32">
                  <c:v>4.1000000000000003E-3</c:v>
                </c:pt>
                <c:pt idx="33">
                  <c:v>4.3E-3</c:v>
                </c:pt>
                <c:pt idx="34">
                  <c:v>4.3999999999999994E-3</c:v>
                </c:pt>
                <c:pt idx="35">
                  <c:v>4.5999999999999999E-3</c:v>
                </c:pt>
                <c:pt idx="36">
                  <c:v>4.8999999999999998E-3</c:v>
                </c:pt>
                <c:pt idx="37">
                  <c:v>5.1999999999999998E-3</c:v>
                </c:pt>
                <c:pt idx="38">
                  <c:v>5.4999999999999997E-3</c:v>
                </c:pt>
                <c:pt idx="39">
                  <c:v>5.8999999999999999E-3</c:v>
                </c:pt>
                <c:pt idx="40">
                  <c:v>6.1999999999999998E-3</c:v>
                </c:pt>
                <c:pt idx="41">
                  <c:v>6.5000000000000006E-3</c:v>
                </c:pt>
                <c:pt idx="42">
                  <c:v>6.8000000000000005E-3</c:v>
                </c:pt>
                <c:pt idx="43">
                  <c:v>7.0999999999999995E-3</c:v>
                </c:pt>
                <c:pt idx="44">
                  <c:v>7.3999999999999995E-3</c:v>
                </c:pt>
                <c:pt idx="45">
                  <c:v>8.0000000000000002E-3</c:v>
                </c:pt>
                <c:pt idx="46">
                  <c:v>8.6E-3</c:v>
                </c:pt>
                <c:pt idx="47">
                  <c:v>9.1999999999999998E-3</c:v>
                </c:pt>
                <c:pt idx="48">
                  <c:v>9.7000000000000003E-3</c:v>
                </c:pt>
                <c:pt idx="49">
                  <c:v>1.03E-2</c:v>
                </c:pt>
                <c:pt idx="50">
                  <c:v>1.0800000000000001E-2</c:v>
                </c:pt>
                <c:pt idx="51">
                  <c:v>1.18E-2</c:v>
                </c:pt>
                <c:pt idx="52">
                  <c:v>1.29E-2</c:v>
                </c:pt>
                <c:pt idx="53">
                  <c:v>1.3900000000000001E-2</c:v>
                </c:pt>
                <c:pt idx="54">
                  <c:v>1.49E-2</c:v>
                </c:pt>
                <c:pt idx="55">
                  <c:v>1.5800000000000002E-2</c:v>
                </c:pt>
                <c:pt idx="56">
                  <c:v>1.6800000000000002E-2</c:v>
                </c:pt>
                <c:pt idx="57">
                  <c:v>1.77E-2</c:v>
                </c:pt>
                <c:pt idx="58">
                  <c:v>1.8700000000000001E-2</c:v>
                </c:pt>
                <c:pt idx="59">
                  <c:v>1.9599999999999999E-2</c:v>
                </c:pt>
                <c:pt idx="60">
                  <c:v>2.0499999999999997E-2</c:v>
                </c:pt>
                <c:pt idx="61">
                  <c:v>2.1399999999999999E-2</c:v>
                </c:pt>
                <c:pt idx="62">
                  <c:v>2.3300000000000001E-2</c:v>
                </c:pt>
                <c:pt idx="63">
                  <c:v>2.5600000000000001E-2</c:v>
                </c:pt>
                <c:pt idx="64">
                  <c:v>2.7900000000000001E-2</c:v>
                </c:pt>
                <c:pt idx="65">
                  <c:v>3.0199999999999998E-2</c:v>
                </c:pt>
                <c:pt idx="66">
                  <c:v>3.2600000000000004E-2</c:v>
                </c:pt>
                <c:pt idx="67">
                  <c:v>3.4999999999999996E-2</c:v>
                </c:pt>
                <c:pt idx="68">
                  <c:v>3.7400000000000003E-2</c:v>
                </c:pt>
                <c:pt idx="69">
                  <c:v>3.9800000000000002E-2</c:v>
                </c:pt>
                <c:pt idx="70">
                  <c:v>4.2200000000000001E-2</c:v>
                </c:pt>
                <c:pt idx="71">
                  <c:v>4.7E-2</c:v>
                </c:pt>
                <c:pt idx="72">
                  <c:v>5.1799999999999999E-2</c:v>
                </c:pt>
                <c:pt idx="73">
                  <c:v>5.6499999999999995E-2</c:v>
                </c:pt>
                <c:pt idx="74">
                  <c:v>6.13E-2</c:v>
                </c:pt>
                <c:pt idx="75">
                  <c:v>6.6000000000000003E-2</c:v>
                </c:pt>
                <c:pt idx="76">
                  <c:v>7.0699999999999999E-2</c:v>
                </c:pt>
                <c:pt idx="77">
                  <c:v>0.08</c:v>
                </c:pt>
                <c:pt idx="78">
                  <c:v>8.9300000000000004E-2</c:v>
                </c:pt>
                <c:pt idx="79">
                  <c:v>9.8500000000000004E-2</c:v>
                </c:pt>
                <c:pt idx="80">
                  <c:v>0.1076</c:v>
                </c:pt>
                <c:pt idx="81">
                  <c:v>0.1166</c:v>
                </c:pt>
                <c:pt idx="82">
                  <c:v>0.12529999999999999</c:v>
                </c:pt>
                <c:pt idx="83">
                  <c:v>0.13400000000000001</c:v>
                </c:pt>
                <c:pt idx="84">
                  <c:v>0.1424</c:v>
                </c:pt>
                <c:pt idx="85">
                  <c:v>0.15060000000000001</c:v>
                </c:pt>
                <c:pt idx="86">
                  <c:v>0.15860000000000002</c:v>
                </c:pt>
                <c:pt idx="87">
                  <c:v>0.16639999999999999</c:v>
                </c:pt>
                <c:pt idx="88">
                  <c:v>0.18129999999999999</c:v>
                </c:pt>
                <c:pt idx="89">
                  <c:v>0.19870000000000002</c:v>
                </c:pt>
                <c:pt idx="90">
                  <c:v>0.21480000000000002</c:v>
                </c:pt>
                <c:pt idx="91">
                  <c:v>0.22959999999999997</c:v>
                </c:pt>
                <c:pt idx="92">
                  <c:v>0.24340000000000001</c:v>
                </c:pt>
                <c:pt idx="93">
                  <c:v>0.25609999999999999</c:v>
                </c:pt>
                <c:pt idx="94">
                  <c:v>0.26789999999999997</c:v>
                </c:pt>
                <c:pt idx="95">
                  <c:v>0.27890000000000004</c:v>
                </c:pt>
                <c:pt idx="96">
                  <c:v>0.28920000000000001</c:v>
                </c:pt>
                <c:pt idx="97">
                  <c:v>0.308</c:v>
                </c:pt>
                <c:pt idx="98">
                  <c:v>0.3246</c:v>
                </c:pt>
                <c:pt idx="99">
                  <c:v>0.33950000000000002</c:v>
                </c:pt>
                <c:pt idx="100">
                  <c:v>0.35299999999999998</c:v>
                </c:pt>
                <c:pt idx="101">
                  <c:v>0.36530000000000001</c:v>
                </c:pt>
                <c:pt idx="102">
                  <c:v>0.37659999999999999</c:v>
                </c:pt>
                <c:pt idx="103">
                  <c:v>0.39660000000000001</c:v>
                </c:pt>
                <c:pt idx="104">
                  <c:v>0.41390000000000005</c:v>
                </c:pt>
                <c:pt idx="105">
                  <c:v>0.42910000000000004</c:v>
                </c:pt>
                <c:pt idx="106">
                  <c:v>0.4425</c:v>
                </c:pt>
                <c:pt idx="107">
                  <c:v>0.45450000000000002</c:v>
                </c:pt>
                <c:pt idx="108">
                  <c:v>0.46539999999999998</c:v>
                </c:pt>
                <c:pt idx="109">
                  <c:v>0.4753</c:v>
                </c:pt>
                <c:pt idx="110">
                  <c:v>0.48430000000000001</c:v>
                </c:pt>
                <c:pt idx="111">
                  <c:v>0.49260000000000004</c:v>
                </c:pt>
                <c:pt idx="112">
                  <c:v>0.50029999999999997</c:v>
                </c:pt>
                <c:pt idx="113">
                  <c:v>0.50739999999999996</c:v>
                </c:pt>
                <c:pt idx="114">
                  <c:v>0.52029999999999998</c:v>
                </c:pt>
                <c:pt idx="115">
                  <c:v>0.5343</c:v>
                </c:pt>
                <c:pt idx="116">
                  <c:v>0.54649999999999999</c:v>
                </c:pt>
                <c:pt idx="117">
                  <c:v>0.55730000000000002</c:v>
                </c:pt>
                <c:pt idx="118">
                  <c:v>0.56689999999999996</c:v>
                </c:pt>
                <c:pt idx="119">
                  <c:v>0.57569999999999999</c:v>
                </c:pt>
                <c:pt idx="120">
                  <c:v>0.5837</c:v>
                </c:pt>
                <c:pt idx="121">
                  <c:v>0.59099999999999997</c:v>
                </c:pt>
                <c:pt idx="122">
                  <c:v>0.59789999999999999</c:v>
                </c:pt>
                <c:pt idx="123">
                  <c:v>0.61020000000000008</c:v>
                </c:pt>
                <c:pt idx="124">
                  <c:v>0.62109999999999999</c:v>
                </c:pt>
                <c:pt idx="125">
                  <c:v>0.63090000000000002</c:v>
                </c:pt>
                <c:pt idx="126">
                  <c:v>0.63990000000000002</c:v>
                </c:pt>
                <c:pt idx="127">
                  <c:v>0.64810000000000001</c:v>
                </c:pt>
                <c:pt idx="128">
                  <c:v>0.65579999999999994</c:v>
                </c:pt>
                <c:pt idx="129">
                  <c:v>0.66959999999999997</c:v>
                </c:pt>
                <c:pt idx="130">
                  <c:v>0.68200000000000005</c:v>
                </c:pt>
                <c:pt idx="131">
                  <c:v>0.69320000000000004</c:v>
                </c:pt>
                <c:pt idx="132">
                  <c:v>0.70350000000000001</c:v>
                </c:pt>
                <c:pt idx="133">
                  <c:v>0.71310000000000007</c:v>
                </c:pt>
                <c:pt idx="134">
                  <c:v>0.72209999999999996</c:v>
                </c:pt>
                <c:pt idx="135">
                  <c:v>0.73060000000000003</c:v>
                </c:pt>
                <c:pt idx="136">
                  <c:v>0.73869999999999991</c:v>
                </c:pt>
                <c:pt idx="137">
                  <c:v>0.74640000000000006</c:v>
                </c:pt>
                <c:pt idx="138">
                  <c:v>0.75370000000000004</c:v>
                </c:pt>
                <c:pt idx="139">
                  <c:v>0.76079999999999992</c:v>
                </c:pt>
                <c:pt idx="140">
                  <c:v>0.77439999999999998</c:v>
                </c:pt>
                <c:pt idx="141">
                  <c:v>0.79039999999999999</c:v>
                </c:pt>
                <c:pt idx="142">
                  <c:v>0.80570000000000008</c:v>
                </c:pt>
                <c:pt idx="143">
                  <c:v>0.82029999999999992</c:v>
                </c:pt>
                <c:pt idx="144">
                  <c:v>0.83439999999999992</c:v>
                </c:pt>
                <c:pt idx="145">
                  <c:v>0.84819999999999995</c:v>
                </c:pt>
                <c:pt idx="146">
                  <c:v>0.86170000000000013</c:v>
                </c:pt>
                <c:pt idx="147">
                  <c:v>0.875</c:v>
                </c:pt>
                <c:pt idx="148">
                  <c:v>0.8881</c:v>
                </c:pt>
                <c:pt idx="149">
                  <c:v>0.91410000000000002</c:v>
                </c:pt>
                <c:pt idx="150">
                  <c:v>0.93979999999999997</c:v>
                </c:pt>
                <c:pt idx="151">
                  <c:v>0.96560000000000001</c:v>
                </c:pt>
                <c:pt idx="152">
                  <c:v>0.99149999999999994</c:v>
                </c:pt>
                <c:pt idx="153" formatCode="0.00">
                  <c:v>1.02</c:v>
                </c:pt>
                <c:pt idx="154" formatCode="0.00">
                  <c:v>1.04</c:v>
                </c:pt>
                <c:pt idx="155" formatCode="0.00">
                  <c:v>1.1000000000000001</c:v>
                </c:pt>
                <c:pt idx="156" formatCode="0.00">
                  <c:v>1.1499999999999999</c:v>
                </c:pt>
                <c:pt idx="157" formatCode="0.00">
                  <c:v>1.21</c:v>
                </c:pt>
                <c:pt idx="158" formatCode="0.00">
                  <c:v>1.27</c:v>
                </c:pt>
                <c:pt idx="159" formatCode="0.00">
                  <c:v>1.34</c:v>
                </c:pt>
                <c:pt idx="160" formatCode="0.00">
                  <c:v>1.41</c:v>
                </c:pt>
                <c:pt idx="161" formatCode="0.00">
                  <c:v>1.48</c:v>
                </c:pt>
                <c:pt idx="162" formatCode="0.00">
                  <c:v>1.55</c:v>
                </c:pt>
                <c:pt idx="163" formatCode="0.00">
                  <c:v>1.63</c:v>
                </c:pt>
                <c:pt idx="164" formatCode="0.00">
                  <c:v>1.7</c:v>
                </c:pt>
                <c:pt idx="165" formatCode="0.00">
                  <c:v>1.79</c:v>
                </c:pt>
                <c:pt idx="166" formatCode="0.00">
                  <c:v>1.96</c:v>
                </c:pt>
                <c:pt idx="167" formatCode="0.00">
                  <c:v>2.2000000000000002</c:v>
                </c:pt>
                <c:pt idx="168" formatCode="0.00">
                  <c:v>2.4500000000000002</c:v>
                </c:pt>
                <c:pt idx="169" formatCode="0.00">
                  <c:v>2.72</c:v>
                </c:pt>
                <c:pt idx="170" formatCode="0.00">
                  <c:v>3</c:v>
                </c:pt>
                <c:pt idx="171" formatCode="0.00">
                  <c:v>3.3</c:v>
                </c:pt>
                <c:pt idx="172" formatCode="0.00">
                  <c:v>3.61</c:v>
                </c:pt>
                <c:pt idx="173" formatCode="0.00">
                  <c:v>3.94</c:v>
                </c:pt>
                <c:pt idx="174" formatCode="0.00">
                  <c:v>4.28</c:v>
                </c:pt>
                <c:pt idx="175" formatCode="0.00">
                  <c:v>5.01</c:v>
                </c:pt>
                <c:pt idx="176" formatCode="0.00">
                  <c:v>5.79</c:v>
                </c:pt>
                <c:pt idx="177" formatCode="0.00">
                  <c:v>6.62</c:v>
                </c:pt>
                <c:pt idx="178" formatCode="0.00">
                  <c:v>7.49</c:v>
                </c:pt>
                <c:pt idx="179" formatCode="0.00">
                  <c:v>8.42</c:v>
                </c:pt>
                <c:pt idx="180" formatCode="0.00">
                  <c:v>9.3800000000000008</c:v>
                </c:pt>
                <c:pt idx="181" formatCode="0.00">
                  <c:v>11.45</c:v>
                </c:pt>
                <c:pt idx="182" formatCode="0.00">
                  <c:v>13.67</c:v>
                </c:pt>
                <c:pt idx="183" formatCode="0.00">
                  <c:v>16.05</c:v>
                </c:pt>
                <c:pt idx="184" formatCode="0.00">
                  <c:v>18.57</c:v>
                </c:pt>
                <c:pt idx="185" formatCode="0.00">
                  <c:v>21.22</c:v>
                </c:pt>
                <c:pt idx="186" formatCode="0.00">
                  <c:v>24.01</c:v>
                </c:pt>
                <c:pt idx="187" formatCode="0.00">
                  <c:v>26.91</c:v>
                </c:pt>
                <c:pt idx="188" formatCode="0.00">
                  <c:v>29.94</c:v>
                </c:pt>
                <c:pt idx="189" formatCode="0.00">
                  <c:v>33.06</c:v>
                </c:pt>
                <c:pt idx="190" formatCode="0.00">
                  <c:v>36.299999999999997</c:v>
                </c:pt>
                <c:pt idx="191" formatCode="0.00">
                  <c:v>39.619999999999997</c:v>
                </c:pt>
                <c:pt idx="192" formatCode="0.00">
                  <c:v>46.55</c:v>
                </c:pt>
                <c:pt idx="193" formatCode="0.00">
                  <c:v>55.66</c:v>
                </c:pt>
                <c:pt idx="194" formatCode="0.00">
                  <c:v>65.209999999999994</c:v>
                </c:pt>
                <c:pt idx="195" formatCode="0.00">
                  <c:v>75.150000000000006</c:v>
                </c:pt>
                <c:pt idx="196" formatCode="0.00">
                  <c:v>85.41</c:v>
                </c:pt>
                <c:pt idx="197" formatCode="0.00">
                  <c:v>95.96</c:v>
                </c:pt>
                <c:pt idx="198" formatCode="0.00">
                  <c:v>106.76</c:v>
                </c:pt>
                <c:pt idx="199" formatCode="0.00">
                  <c:v>117.76</c:v>
                </c:pt>
                <c:pt idx="200" formatCode="0.00">
                  <c:v>128.94999999999999</c:v>
                </c:pt>
                <c:pt idx="201" formatCode="0.00">
                  <c:v>151.76</c:v>
                </c:pt>
                <c:pt idx="202" formatCode="0.00">
                  <c:v>175.01</c:v>
                </c:pt>
                <c:pt idx="203" formatCode="0.00">
                  <c:v>198.54</c:v>
                </c:pt>
                <c:pt idx="204" formatCode="0.00">
                  <c:v>222.24</c:v>
                </c:pt>
                <c:pt idx="205" formatCode="0.00">
                  <c:v>246.02</c:v>
                </c:pt>
                <c:pt idx="206" formatCode="0.00">
                  <c:v>269.81</c:v>
                </c:pt>
                <c:pt idx="207" formatCode="0.00">
                  <c:v>317.2</c:v>
                </c:pt>
                <c:pt idx="208" formatCode="0.00">
                  <c:v>336.01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4-4613-BE60-741E1E6E6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96104"/>
        <c:axId val="520597280"/>
      </c:scatterChart>
      <c:valAx>
        <c:axId val="52059610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20597280"/>
        <c:crosses val="autoZero"/>
        <c:crossBetween val="midCat"/>
        <c:majorUnit val="10"/>
      </c:valAx>
      <c:valAx>
        <c:axId val="52059728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2059610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srim84Kr_Al!$P$5</c:f>
          <c:strCache>
            <c:ptCount val="1"/>
            <c:pt idx="0">
              <c:v>srim84Kr_Al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srim84Kr_Al!$D$20:$D$228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srim84Kr_Al!$E$20:$E$228</c:f>
              <c:numCache>
                <c:formatCode>0.000E+00</c:formatCode>
                <c:ptCount val="209"/>
                <c:pt idx="0">
                  <c:v>0.13400000000000001</c:v>
                </c:pt>
                <c:pt idx="1">
                  <c:v>0.14119999999999999</c:v>
                </c:pt>
                <c:pt idx="2">
                  <c:v>0.14810000000000001</c:v>
                </c:pt>
                <c:pt idx="3">
                  <c:v>0.1547</c:v>
                </c:pt>
                <c:pt idx="4">
                  <c:v>0.161</c:v>
                </c:pt>
                <c:pt idx="5">
                  <c:v>0.1671</c:v>
                </c:pt>
                <c:pt idx="6">
                  <c:v>0.17299999999999999</c:v>
                </c:pt>
                <c:pt idx="7">
                  <c:v>0.17860000000000001</c:v>
                </c:pt>
                <c:pt idx="8">
                  <c:v>0.18410000000000001</c:v>
                </c:pt>
                <c:pt idx="9">
                  <c:v>0.1895</c:v>
                </c:pt>
                <c:pt idx="10">
                  <c:v>0.19969999999999999</c:v>
                </c:pt>
                <c:pt idx="11">
                  <c:v>0.21179999999999999</c:v>
                </c:pt>
                <c:pt idx="12">
                  <c:v>0.2233</c:v>
                </c:pt>
                <c:pt idx="13">
                  <c:v>0.23419999999999999</c:v>
                </c:pt>
                <c:pt idx="14">
                  <c:v>0.24460000000000001</c:v>
                </c:pt>
                <c:pt idx="15">
                  <c:v>0.25459999999999999</c:v>
                </c:pt>
                <c:pt idx="16">
                  <c:v>0.26419999999999999</c:v>
                </c:pt>
                <c:pt idx="17">
                  <c:v>0.27350000000000002</c:v>
                </c:pt>
                <c:pt idx="18">
                  <c:v>0.28249999999999997</c:v>
                </c:pt>
                <c:pt idx="19">
                  <c:v>0.29959999999999998</c:v>
                </c:pt>
                <c:pt idx="20">
                  <c:v>0.31580000000000003</c:v>
                </c:pt>
                <c:pt idx="21">
                  <c:v>0.33119999999999999</c:v>
                </c:pt>
                <c:pt idx="22">
                  <c:v>0.34589999999999999</c:v>
                </c:pt>
                <c:pt idx="23">
                  <c:v>0.36009999999999998</c:v>
                </c:pt>
                <c:pt idx="24">
                  <c:v>0.37369999999999998</c:v>
                </c:pt>
                <c:pt idx="25">
                  <c:v>0.39950000000000002</c:v>
                </c:pt>
                <c:pt idx="26">
                  <c:v>0.42370000000000002</c:v>
                </c:pt>
                <c:pt idx="27">
                  <c:v>0.4466</c:v>
                </c:pt>
                <c:pt idx="28">
                  <c:v>0.46839999999999998</c:v>
                </c:pt>
                <c:pt idx="29">
                  <c:v>0.48920000000000002</c:v>
                </c:pt>
                <c:pt idx="30">
                  <c:v>0.50919999999999999</c:v>
                </c:pt>
                <c:pt idx="31">
                  <c:v>0.52839999999999998</c:v>
                </c:pt>
                <c:pt idx="32">
                  <c:v>0.54700000000000004</c:v>
                </c:pt>
                <c:pt idx="33">
                  <c:v>0.56489999999999996</c:v>
                </c:pt>
                <c:pt idx="34">
                  <c:v>0.58230000000000004</c:v>
                </c:pt>
                <c:pt idx="35">
                  <c:v>0.59919999999999995</c:v>
                </c:pt>
                <c:pt idx="36">
                  <c:v>0.63160000000000005</c:v>
                </c:pt>
                <c:pt idx="37">
                  <c:v>0.66990000000000005</c:v>
                </c:pt>
                <c:pt idx="38">
                  <c:v>0.70609999999999995</c:v>
                </c:pt>
                <c:pt idx="39">
                  <c:v>0.74060000000000004</c:v>
                </c:pt>
                <c:pt idx="40">
                  <c:v>0.77349999999999997</c:v>
                </c:pt>
                <c:pt idx="41">
                  <c:v>0.80510000000000004</c:v>
                </c:pt>
                <c:pt idx="42">
                  <c:v>0.83550000000000002</c:v>
                </c:pt>
                <c:pt idx="43">
                  <c:v>0.8649</c:v>
                </c:pt>
                <c:pt idx="44">
                  <c:v>0.89319999999999999</c:v>
                </c:pt>
                <c:pt idx="45">
                  <c:v>0.94740000000000002</c:v>
                </c:pt>
                <c:pt idx="46">
                  <c:v>0.99860000000000004</c:v>
                </c:pt>
                <c:pt idx="47">
                  <c:v>1.0469999999999999</c:v>
                </c:pt>
                <c:pt idx="48">
                  <c:v>1.0940000000000001</c:v>
                </c:pt>
                <c:pt idx="49">
                  <c:v>1.139</c:v>
                </c:pt>
                <c:pt idx="50">
                  <c:v>1.1819999999999999</c:v>
                </c:pt>
                <c:pt idx="51">
                  <c:v>1.2629999999999999</c:v>
                </c:pt>
                <c:pt idx="52">
                  <c:v>1.34</c:v>
                </c:pt>
                <c:pt idx="53">
                  <c:v>1.4119999999999999</c:v>
                </c:pt>
                <c:pt idx="54">
                  <c:v>1.4810000000000001</c:v>
                </c:pt>
                <c:pt idx="55">
                  <c:v>1.5469999999999999</c:v>
                </c:pt>
                <c:pt idx="56">
                  <c:v>1.61</c:v>
                </c:pt>
                <c:pt idx="57">
                  <c:v>1.671</c:v>
                </c:pt>
                <c:pt idx="58">
                  <c:v>1.73</c:v>
                </c:pt>
                <c:pt idx="59">
                  <c:v>1.786</c:v>
                </c:pt>
                <c:pt idx="60">
                  <c:v>1.802</c:v>
                </c:pt>
                <c:pt idx="61">
                  <c:v>1.6859999999999999</c:v>
                </c:pt>
                <c:pt idx="62">
                  <c:v>1.552</c:v>
                </c:pt>
                <c:pt idx="63">
                  <c:v>1.5109999999999999</c:v>
                </c:pt>
                <c:pt idx="64">
                  <c:v>1.554</c:v>
                </c:pt>
                <c:pt idx="65">
                  <c:v>1.639</c:v>
                </c:pt>
                <c:pt idx="66">
                  <c:v>1.742</c:v>
                </c:pt>
                <c:pt idx="67">
                  <c:v>1.851</c:v>
                </c:pt>
                <c:pt idx="68">
                  <c:v>1.958</c:v>
                </c:pt>
                <c:pt idx="69">
                  <c:v>2.0579999999999998</c:v>
                </c:pt>
                <c:pt idx="70">
                  <c:v>2.15</c:v>
                </c:pt>
                <c:pt idx="71">
                  <c:v>2.31</c:v>
                </c:pt>
                <c:pt idx="72">
                  <c:v>2.44</c:v>
                </c:pt>
                <c:pt idx="73">
                  <c:v>2.548</c:v>
                </c:pt>
                <c:pt idx="74">
                  <c:v>2.6389999999999998</c:v>
                </c:pt>
                <c:pt idx="75">
                  <c:v>2.718</c:v>
                </c:pt>
                <c:pt idx="76">
                  <c:v>2.79</c:v>
                </c:pt>
                <c:pt idx="77">
                  <c:v>2.9220000000000002</c:v>
                </c:pt>
                <c:pt idx="78">
                  <c:v>3.05</c:v>
                </c:pt>
                <c:pt idx="79">
                  <c:v>3.1789999999999998</c:v>
                </c:pt>
                <c:pt idx="80">
                  <c:v>3.3140000000000001</c:v>
                </c:pt>
                <c:pt idx="81">
                  <c:v>3.4550000000000001</c:v>
                </c:pt>
                <c:pt idx="82">
                  <c:v>3.6030000000000002</c:v>
                </c:pt>
                <c:pt idx="83">
                  <c:v>3.7549999999999999</c:v>
                </c:pt>
                <c:pt idx="84">
                  <c:v>3.9119999999999999</c:v>
                </c:pt>
                <c:pt idx="85">
                  <c:v>4.0720000000000001</c:v>
                </c:pt>
                <c:pt idx="86">
                  <c:v>4.2350000000000003</c:v>
                </c:pt>
                <c:pt idx="87">
                  <c:v>4.4000000000000004</c:v>
                </c:pt>
                <c:pt idx="88">
                  <c:v>4.7329999999999997</c:v>
                </c:pt>
                <c:pt idx="89">
                  <c:v>5.1479999999999997</c:v>
                </c:pt>
                <c:pt idx="90">
                  <c:v>5.5570000000000004</c:v>
                </c:pt>
                <c:pt idx="91">
                  <c:v>5.9560000000000004</c:v>
                </c:pt>
                <c:pt idx="92">
                  <c:v>6.3419999999999996</c:v>
                </c:pt>
                <c:pt idx="93">
                  <c:v>6.7140000000000004</c:v>
                </c:pt>
                <c:pt idx="94">
                  <c:v>7.0730000000000004</c:v>
                </c:pt>
                <c:pt idx="95">
                  <c:v>7.4189999999999996</c:v>
                </c:pt>
                <c:pt idx="96">
                  <c:v>7.7510000000000003</c:v>
                </c:pt>
                <c:pt idx="97">
                  <c:v>8.3810000000000002</c:v>
                </c:pt>
                <c:pt idx="98">
                  <c:v>8.9689999999999994</c:v>
                </c:pt>
                <c:pt idx="99">
                  <c:v>9.5229999999999997</c:v>
                </c:pt>
                <c:pt idx="100">
                  <c:v>10.050000000000001</c:v>
                </c:pt>
                <c:pt idx="101">
                  <c:v>10.55</c:v>
                </c:pt>
                <c:pt idx="102">
                  <c:v>11.03</c:v>
                </c:pt>
                <c:pt idx="103">
                  <c:v>11.96</c:v>
                </c:pt>
                <c:pt idx="104">
                  <c:v>12.84</c:v>
                </c:pt>
                <c:pt idx="105">
                  <c:v>13.68</c:v>
                </c:pt>
                <c:pt idx="106">
                  <c:v>14.49</c:v>
                </c:pt>
                <c:pt idx="107">
                  <c:v>15.28</c:v>
                </c:pt>
                <c:pt idx="108">
                  <c:v>16.05</c:v>
                </c:pt>
                <c:pt idx="109">
                  <c:v>16.78</c:v>
                </c:pt>
                <c:pt idx="110">
                  <c:v>17.5</c:v>
                </c:pt>
                <c:pt idx="111">
                  <c:v>18.190000000000001</c:v>
                </c:pt>
                <c:pt idx="112">
                  <c:v>18.86</c:v>
                </c:pt>
                <c:pt idx="113">
                  <c:v>19.5</c:v>
                </c:pt>
                <c:pt idx="114">
                  <c:v>20.72</c:v>
                </c:pt>
                <c:pt idx="115">
                  <c:v>22.12</c:v>
                </c:pt>
                <c:pt idx="116">
                  <c:v>23.38</c:v>
                </c:pt>
                <c:pt idx="117">
                  <c:v>24.54</c:v>
                </c:pt>
                <c:pt idx="118">
                  <c:v>25.59</c:v>
                </c:pt>
                <c:pt idx="119">
                  <c:v>26.55</c:v>
                </c:pt>
                <c:pt idx="120">
                  <c:v>27.42</c:v>
                </c:pt>
                <c:pt idx="121">
                  <c:v>28.22</c:v>
                </c:pt>
                <c:pt idx="122">
                  <c:v>28.96</c:v>
                </c:pt>
                <c:pt idx="123">
                  <c:v>30.27</c:v>
                </c:pt>
                <c:pt idx="124">
                  <c:v>31.39</c:v>
                </c:pt>
                <c:pt idx="125">
                  <c:v>32.36</c:v>
                </c:pt>
                <c:pt idx="126">
                  <c:v>33.22</c:v>
                </c:pt>
                <c:pt idx="127">
                  <c:v>33.97</c:v>
                </c:pt>
                <c:pt idx="128">
                  <c:v>34.630000000000003</c:v>
                </c:pt>
                <c:pt idx="129">
                  <c:v>35.76</c:v>
                </c:pt>
                <c:pt idx="130">
                  <c:v>36.67</c:v>
                </c:pt>
                <c:pt idx="131">
                  <c:v>37.42</c:v>
                </c:pt>
                <c:pt idx="132">
                  <c:v>38.04</c:v>
                </c:pt>
                <c:pt idx="133">
                  <c:v>38.56</c:v>
                </c:pt>
                <c:pt idx="134">
                  <c:v>39</c:v>
                </c:pt>
                <c:pt idx="135">
                  <c:v>39.36</c:v>
                </c:pt>
                <c:pt idx="136">
                  <c:v>39.67</c:v>
                </c:pt>
                <c:pt idx="137">
                  <c:v>39.92</c:v>
                </c:pt>
                <c:pt idx="138">
                  <c:v>40.15</c:v>
                </c:pt>
                <c:pt idx="139">
                  <c:v>40.32</c:v>
                </c:pt>
                <c:pt idx="140">
                  <c:v>40.159999999999997</c:v>
                </c:pt>
                <c:pt idx="141">
                  <c:v>40.08</c:v>
                </c:pt>
                <c:pt idx="142">
                  <c:v>39.94</c:v>
                </c:pt>
                <c:pt idx="143">
                  <c:v>39.72</c:v>
                </c:pt>
                <c:pt idx="144">
                  <c:v>39.44</c:v>
                </c:pt>
                <c:pt idx="145">
                  <c:v>39.119999999999997</c:v>
                </c:pt>
                <c:pt idx="146">
                  <c:v>38.76</c:v>
                </c:pt>
                <c:pt idx="147">
                  <c:v>38.369999999999997</c:v>
                </c:pt>
                <c:pt idx="148">
                  <c:v>37.97</c:v>
                </c:pt>
                <c:pt idx="149">
                  <c:v>37.11</c:v>
                </c:pt>
                <c:pt idx="150">
                  <c:v>36.229999999999997</c:v>
                </c:pt>
                <c:pt idx="151">
                  <c:v>35.35</c:v>
                </c:pt>
                <c:pt idx="152">
                  <c:v>34.46</c:v>
                </c:pt>
                <c:pt idx="153">
                  <c:v>33.6</c:v>
                </c:pt>
                <c:pt idx="154">
                  <c:v>32.75</c:v>
                </c:pt>
                <c:pt idx="155">
                  <c:v>31.12</c:v>
                </c:pt>
                <c:pt idx="156">
                  <c:v>29.61</c:v>
                </c:pt>
                <c:pt idx="157">
                  <c:v>28.2</c:v>
                </c:pt>
                <c:pt idx="158">
                  <c:v>26.89</c:v>
                </c:pt>
                <c:pt idx="159">
                  <c:v>25.68</c:v>
                </c:pt>
                <c:pt idx="160">
                  <c:v>24.56</c:v>
                </c:pt>
                <c:pt idx="161">
                  <c:v>23.53</c:v>
                </c:pt>
                <c:pt idx="162">
                  <c:v>22.57</c:v>
                </c:pt>
                <c:pt idx="163">
                  <c:v>21.69</c:v>
                </c:pt>
                <c:pt idx="164">
                  <c:v>20.88</c:v>
                </c:pt>
                <c:pt idx="165">
                  <c:v>20.13</c:v>
                </c:pt>
                <c:pt idx="166">
                  <c:v>18.82</c:v>
                </c:pt>
                <c:pt idx="167">
                  <c:v>17.47</c:v>
                </c:pt>
                <c:pt idx="168">
                  <c:v>16.43</c:v>
                </c:pt>
                <c:pt idx="169">
                  <c:v>15.45</c:v>
                </c:pt>
                <c:pt idx="170">
                  <c:v>14.59</c:v>
                </c:pt>
                <c:pt idx="171">
                  <c:v>13.82</c:v>
                </c:pt>
                <c:pt idx="172">
                  <c:v>13.15</c:v>
                </c:pt>
                <c:pt idx="173">
                  <c:v>12.55</c:v>
                </c:pt>
                <c:pt idx="174">
                  <c:v>12</c:v>
                </c:pt>
                <c:pt idx="175">
                  <c:v>11.07</c:v>
                </c:pt>
                <c:pt idx="176">
                  <c:v>10.29</c:v>
                </c:pt>
                <c:pt idx="177">
                  <c:v>9.6310000000000002</c:v>
                </c:pt>
                <c:pt idx="178">
                  <c:v>9.0660000000000007</c:v>
                </c:pt>
                <c:pt idx="179">
                  <c:v>8.577</c:v>
                </c:pt>
                <c:pt idx="180">
                  <c:v>8.1479999999999997</c:v>
                </c:pt>
                <c:pt idx="181">
                  <c:v>7.4329999999999998</c:v>
                </c:pt>
                <c:pt idx="182">
                  <c:v>6.8559999999999999</c:v>
                </c:pt>
                <c:pt idx="183">
                  <c:v>6.375</c:v>
                </c:pt>
                <c:pt idx="184">
                  <c:v>5.9729999999999999</c:v>
                </c:pt>
                <c:pt idx="185">
                  <c:v>5.6340000000000003</c:v>
                </c:pt>
                <c:pt idx="186">
                  <c:v>5.3419999999999996</c:v>
                </c:pt>
                <c:pt idx="187">
                  <c:v>5.09</c:v>
                </c:pt>
                <c:pt idx="188">
                  <c:v>4.8689999999999998</c:v>
                </c:pt>
                <c:pt idx="189">
                  <c:v>4.6740000000000004</c:v>
                </c:pt>
                <c:pt idx="190">
                  <c:v>4.5</c:v>
                </c:pt>
                <c:pt idx="191">
                  <c:v>4.3449999999999998</c:v>
                </c:pt>
                <c:pt idx="192">
                  <c:v>4.0789999999999997</c:v>
                </c:pt>
                <c:pt idx="193">
                  <c:v>3.8109999999999999</c:v>
                </c:pt>
                <c:pt idx="194">
                  <c:v>3.5950000000000002</c:v>
                </c:pt>
                <c:pt idx="195">
                  <c:v>3.4180000000000001</c:v>
                </c:pt>
                <c:pt idx="196">
                  <c:v>3.27</c:v>
                </c:pt>
                <c:pt idx="197">
                  <c:v>3.1440000000000001</c:v>
                </c:pt>
                <c:pt idx="198">
                  <c:v>3.0369999999999999</c:v>
                </c:pt>
                <c:pt idx="199">
                  <c:v>2.944</c:v>
                </c:pt>
                <c:pt idx="200">
                  <c:v>2.8639999999999999</c:v>
                </c:pt>
                <c:pt idx="201">
                  <c:v>2.7309999999999999</c:v>
                </c:pt>
                <c:pt idx="202">
                  <c:v>2.6259999999999999</c:v>
                </c:pt>
                <c:pt idx="203">
                  <c:v>2.5409999999999999</c:v>
                </c:pt>
                <c:pt idx="204">
                  <c:v>2.4729999999999999</c:v>
                </c:pt>
                <c:pt idx="205">
                  <c:v>2.4159999999999999</c:v>
                </c:pt>
                <c:pt idx="206">
                  <c:v>2.3679999999999999</c:v>
                </c:pt>
                <c:pt idx="207">
                  <c:v>2.2949999999999999</c:v>
                </c:pt>
                <c:pt idx="208">
                  <c:v>2.274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E1-4F09-84EC-60D0B393F793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srim84Kr_Al!$D$20:$D$228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srim84Kr_Al!$F$20:$F$228</c:f>
              <c:numCache>
                <c:formatCode>0.000E+00</c:formatCode>
                <c:ptCount val="209"/>
                <c:pt idx="0">
                  <c:v>1.7609999999999999</c:v>
                </c:pt>
                <c:pt idx="1">
                  <c:v>1.849</c:v>
                </c:pt>
                <c:pt idx="2">
                  <c:v>1.93</c:v>
                </c:pt>
                <c:pt idx="3">
                  <c:v>2.0059999999999998</c:v>
                </c:pt>
                <c:pt idx="4">
                  <c:v>2.0779999999999998</c:v>
                </c:pt>
                <c:pt idx="5">
                  <c:v>2.1459999999999999</c:v>
                </c:pt>
                <c:pt idx="6">
                  <c:v>2.2109999999999999</c:v>
                </c:pt>
                <c:pt idx="7">
                  <c:v>2.2719999999999998</c:v>
                </c:pt>
                <c:pt idx="8">
                  <c:v>2.331</c:v>
                </c:pt>
                <c:pt idx="9">
                  <c:v>2.387</c:v>
                </c:pt>
                <c:pt idx="10">
                  <c:v>2.492</c:v>
                </c:pt>
                <c:pt idx="11">
                  <c:v>2.613</c:v>
                </c:pt>
                <c:pt idx="12">
                  <c:v>2.7229999999999999</c:v>
                </c:pt>
                <c:pt idx="13">
                  <c:v>2.8250000000000002</c:v>
                </c:pt>
                <c:pt idx="14">
                  <c:v>2.919</c:v>
                </c:pt>
                <c:pt idx="15">
                  <c:v>3.0070000000000001</c:v>
                </c:pt>
                <c:pt idx="16">
                  <c:v>3.089</c:v>
                </c:pt>
                <c:pt idx="17">
                  <c:v>3.1669999999999998</c:v>
                </c:pt>
                <c:pt idx="18">
                  <c:v>3.2389999999999999</c:v>
                </c:pt>
                <c:pt idx="19">
                  <c:v>3.3730000000000002</c:v>
                </c:pt>
                <c:pt idx="20">
                  <c:v>3.4940000000000002</c:v>
                </c:pt>
                <c:pt idx="21">
                  <c:v>3.6040000000000001</c:v>
                </c:pt>
                <c:pt idx="22">
                  <c:v>3.7050000000000001</c:v>
                </c:pt>
                <c:pt idx="23">
                  <c:v>3.798</c:v>
                </c:pt>
                <c:pt idx="24">
                  <c:v>3.8839999999999999</c:v>
                </c:pt>
                <c:pt idx="25">
                  <c:v>4.0389999999999997</c:v>
                </c:pt>
                <c:pt idx="26">
                  <c:v>4.1749999999999998</c:v>
                </c:pt>
                <c:pt idx="27">
                  <c:v>4.2949999999999999</c:v>
                </c:pt>
                <c:pt idx="28">
                  <c:v>4.4020000000000001</c:v>
                </c:pt>
                <c:pt idx="29">
                  <c:v>4.4989999999999997</c:v>
                </c:pt>
                <c:pt idx="30">
                  <c:v>4.5869999999999997</c:v>
                </c:pt>
                <c:pt idx="31">
                  <c:v>4.6669999999999998</c:v>
                </c:pt>
                <c:pt idx="32">
                  <c:v>4.74</c:v>
                </c:pt>
                <c:pt idx="33">
                  <c:v>4.8070000000000004</c:v>
                </c:pt>
                <c:pt idx="34">
                  <c:v>4.8689999999999998</c:v>
                </c:pt>
                <c:pt idx="35">
                  <c:v>4.9269999999999996</c:v>
                </c:pt>
                <c:pt idx="36">
                  <c:v>5.0289999999999999</c:v>
                </c:pt>
                <c:pt idx="37">
                  <c:v>5.1390000000000002</c:v>
                </c:pt>
                <c:pt idx="38">
                  <c:v>5.2320000000000002</c:v>
                </c:pt>
                <c:pt idx="39">
                  <c:v>5.3109999999999999</c:v>
                </c:pt>
                <c:pt idx="40">
                  <c:v>5.3789999999999996</c:v>
                </c:pt>
                <c:pt idx="41">
                  <c:v>5.4379999999999997</c:v>
                </c:pt>
                <c:pt idx="42">
                  <c:v>5.4889999999999999</c:v>
                </c:pt>
                <c:pt idx="43">
                  <c:v>5.5330000000000004</c:v>
                </c:pt>
                <c:pt idx="44">
                  <c:v>5.5720000000000001</c:v>
                </c:pt>
                <c:pt idx="45">
                  <c:v>5.6349999999999998</c:v>
                </c:pt>
                <c:pt idx="46">
                  <c:v>5.6820000000000004</c:v>
                </c:pt>
                <c:pt idx="47">
                  <c:v>5.7169999999999996</c:v>
                </c:pt>
                <c:pt idx="48">
                  <c:v>5.742</c:v>
                </c:pt>
                <c:pt idx="49">
                  <c:v>5.76</c:v>
                </c:pt>
                <c:pt idx="50">
                  <c:v>5.7709999999999999</c:v>
                </c:pt>
                <c:pt idx="51">
                  <c:v>5.7779999999999996</c:v>
                </c:pt>
                <c:pt idx="52">
                  <c:v>5.77</c:v>
                </c:pt>
                <c:pt idx="53">
                  <c:v>5.7510000000000003</c:v>
                </c:pt>
                <c:pt idx="54">
                  <c:v>5.7240000000000002</c:v>
                </c:pt>
                <c:pt idx="55">
                  <c:v>5.6920000000000002</c:v>
                </c:pt>
                <c:pt idx="56">
                  <c:v>5.6550000000000002</c:v>
                </c:pt>
                <c:pt idx="57">
                  <c:v>5.6150000000000002</c:v>
                </c:pt>
                <c:pt idx="58">
                  <c:v>5.5730000000000004</c:v>
                </c:pt>
                <c:pt idx="59">
                  <c:v>5.53</c:v>
                </c:pt>
                <c:pt idx="60">
                  <c:v>5.4850000000000003</c:v>
                </c:pt>
                <c:pt idx="61">
                  <c:v>5.44</c:v>
                </c:pt>
                <c:pt idx="62">
                  <c:v>5.3479999999999999</c:v>
                </c:pt>
                <c:pt idx="63">
                  <c:v>5.234</c:v>
                </c:pt>
                <c:pt idx="64">
                  <c:v>5.1210000000000004</c:v>
                </c:pt>
                <c:pt idx="65">
                  <c:v>5.0119999999999996</c:v>
                </c:pt>
                <c:pt idx="66">
                  <c:v>4.9059999999999997</c:v>
                </c:pt>
                <c:pt idx="67">
                  <c:v>4.8040000000000003</c:v>
                </c:pt>
                <c:pt idx="68">
                  <c:v>4.7060000000000004</c:v>
                </c:pt>
                <c:pt idx="69">
                  <c:v>4.6130000000000004</c:v>
                </c:pt>
                <c:pt idx="70">
                  <c:v>4.5229999999999997</c:v>
                </c:pt>
                <c:pt idx="71">
                  <c:v>4.3540000000000001</c:v>
                </c:pt>
                <c:pt idx="72">
                  <c:v>4.1980000000000004</c:v>
                </c:pt>
                <c:pt idx="73">
                  <c:v>4.0549999999999997</c:v>
                </c:pt>
                <c:pt idx="74">
                  <c:v>3.9220000000000002</c:v>
                </c:pt>
                <c:pt idx="75">
                  <c:v>3.7989999999999999</c:v>
                </c:pt>
                <c:pt idx="76">
                  <c:v>3.6850000000000001</c:v>
                </c:pt>
                <c:pt idx="77">
                  <c:v>3.4790000000000001</c:v>
                </c:pt>
                <c:pt idx="78">
                  <c:v>3.2989999999999999</c:v>
                </c:pt>
                <c:pt idx="79">
                  <c:v>3.1389999999999998</c:v>
                </c:pt>
                <c:pt idx="80">
                  <c:v>2.9969999999999999</c:v>
                </c:pt>
                <c:pt idx="81">
                  <c:v>2.8690000000000002</c:v>
                </c:pt>
                <c:pt idx="82">
                  <c:v>2.7530000000000001</c:v>
                </c:pt>
                <c:pt idx="83">
                  <c:v>2.6480000000000001</c:v>
                </c:pt>
                <c:pt idx="84">
                  <c:v>2.5510000000000002</c:v>
                </c:pt>
                <c:pt idx="85">
                  <c:v>2.4630000000000001</c:v>
                </c:pt>
                <c:pt idx="86">
                  <c:v>2.3809999999999998</c:v>
                </c:pt>
                <c:pt idx="87">
                  <c:v>2.306</c:v>
                </c:pt>
                <c:pt idx="88">
                  <c:v>2.1709999999999998</c:v>
                </c:pt>
                <c:pt idx="89">
                  <c:v>2.0249999999999999</c:v>
                </c:pt>
                <c:pt idx="90">
                  <c:v>1.901</c:v>
                </c:pt>
                <c:pt idx="91">
                  <c:v>1.7929999999999999</c:v>
                </c:pt>
                <c:pt idx="92">
                  <c:v>1.698</c:v>
                </c:pt>
                <c:pt idx="93">
                  <c:v>1.6140000000000001</c:v>
                </c:pt>
                <c:pt idx="94">
                  <c:v>1.54</c:v>
                </c:pt>
                <c:pt idx="95">
                  <c:v>1.472</c:v>
                </c:pt>
                <c:pt idx="96">
                  <c:v>1.411</c:v>
                </c:pt>
                <c:pt idx="97">
                  <c:v>1.3049999999999999</c:v>
                </c:pt>
                <c:pt idx="98">
                  <c:v>1.216</c:v>
                </c:pt>
                <c:pt idx="99">
                  <c:v>1.139</c:v>
                </c:pt>
                <c:pt idx="100">
                  <c:v>1.073</c:v>
                </c:pt>
                <c:pt idx="101">
                  <c:v>1.014</c:v>
                </c:pt>
                <c:pt idx="102">
                  <c:v>0.96279999999999999</c:v>
                </c:pt>
                <c:pt idx="103">
                  <c:v>0.87560000000000004</c:v>
                </c:pt>
                <c:pt idx="104">
                  <c:v>0.80430000000000001</c:v>
                </c:pt>
                <c:pt idx="105">
                  <c:v>0.74490000000000001</c:v>
                </c:pt>
                <c:pt idx="106">
                  <c:v>0.69450000000000001</c:v>
                </c:pt>
                <c:pt idx="107">
                  <c:v>0.6512</c:v>
                </c:pt>
                <c:pt idx="108">
                  <c:v>0.61339999999999995</c:v>
                </c:pt>
                <c:pt idx="109">
                  <c:v>0.58020000000000005</c:v>
                </c:pt>
                <c:pt idx="110">
                  <c:v>0.55079999999999996</c:v>
                </c:pt>
                <c:pt idx="111">
                  <c:v>0.52449999999999997</c:v>
                </c:pt>
                <c:pt idx="112">
                  <c:v>0.50080000000000002</c:v>
                </c:pt>
                <c:pt idx="113">
                  <c:v>0.47939999999999999</c:v>
                </c:pt>
                <c:pt idx="114">
                  <c:v>0.44209999999999999</c:v>
                </c:pt>
                <c:pt idx="115">
                  <c:v>0.40350000000000003</c:v>
                </c:pt>
                <c:pt idx="116">
                  <c:v>0.37169999999999997</c:v>
                </c:pt>
                <c:pt idx="117">
                  <c:v>0.34489999999999998</c:v>
                </c:pt>
                <c:pt idx="118">
                  <c:v>0.32200000000000001</c:v>
                </c:pt>
                <c:pt idx="119">
                  <c:v>0.30220000000000002</c:v>
                </c:pt>
                <c:pt idx="120">
                  <c:v>0.28489999999999999</c:v>
                </c:pt>
                <c:pt idx="121">
                  <c:v>0.26960000000000001</c:v>
                </c:pt>
                <c:pt idx="122">
                  <c:v>0.25600000000000001</c:v>
                </c:pt>
                <c:pt idx="123">
                  <c:v>0.2329</c:v>
                </c:pt>
                <c:pt idx="124">
                  <c:v>0.21379999999999999</c:v>
                </c:pt>
                <c:pt idx="125">
                  <c:v>0.19789999999999999</c:v>
                </c:pt>
                <c:pt idx="126">
                  <c:v>0.18429999999999999</c:v>
                </c:pt>
                <c:pt idx="127">
                  <c:v>0.1726</c:v>
                </c:pt>
                <c:pt idx="128">
                  <c:v>0.16250000000000001</c:v>
                </c:pt>
                <c:pt idx="129">
                  <c:v>0.14549999999999999</c:v>
                </c:pt>
                <c:pt idx="130">
                  <c:v>0.13200000000000001</c:v>
                </c:pt>
                <c:pt idx="131">
                  <c:v>0.12089999999999999</c:v>
                </c:pt>
                <c:pt idx="132">
                  <c:v>0.11169999999999999</c:v>
                </c:pt>
                <c:pt idx="133">
                  <c:v>0.1038</c:v>
                </c:pt>
                <c:pt idx="134">
                  <c:v>9.7089999999999996E-2</c:v>
                </c:pt>
                <c:pt idx="135">
                  <c:v>9.1219999999999996E-2</c:v>
                </c:pt>
                <c:pt idx="136">
                  <c:v>8.6069999999999994E-2</c:v>
                </c:pt>
                <c:pt idx="137">
                  <c:v>8.1500000000000003E-2</c:v>
                </c:pt>
                <c:pt idx="138">
                  <c:v>7.7420000000000003E-2</c:v>
                </c:pt>
                <c:pt idx="139">
                  <c:v>7.3760000000000006E-2</c:v>
                </c:pt>
                <c:pt idx="140">
                  <c:v>6.7449999999999996E-2</c:v>
                </c:pt>
                <c:pt idx="141">
                  <c:v>6.1010000000000002E-2</c:v>
                </c:pt>
                <c:pt idx="142">
                  <c:v>5.5759999999999997E-2</c:v>
                </c:pt>
                <c:pt idx="143">
                  <c:v>5.1380000000000002E-2</c:v>
                </c:pt>
                <c:pt idx="144">
                  <c:v>4.768E-2</c:v>
                </c:pt>
                <c:pt idx="145">
                  <c:v>4.4510000000000001E-2</c:v>
                </c:pt>
                <c:pt idx="146">
                  <c:v>4.1759999999999999E-2</c:v>
                </c:pt>
                <c:pt idx="147">
                  <c:v>3.934E-2</c:v>
                </c:pt>
                <c:pt idx="148">
                  <c:v>3.721E-2</c:v>
                </c:pt>
                <c:pt idx="149">
                  <c:v>3.3599999999999998E-2</c:v>
                </c:pt>
                <c:pt idx="150">
                  <c:v>3.066E-2</c:v>
                </c:pt>
                <c:pt idx="151">
                  <c:v>2.8219999999999999E-2</c:v>
                </c:pt>
                <c:pt idx="152">
                  <c:v>2.6159999999999999E-2</c:v>
                </c:pt>
                <c:pt idx="153">
                  <c:v>2.4400000000000002E-2</c:v>
                </c:pt>
                <c:pt idx="154">
                  <c:v>2.2870000000000001E-2</c:v>
                </c:pt>
                <c:pt idx="155">
                  <c:v>2.034E-2</c:v>
                </c:pt>
                <c:pt idx="156">
                  <c:v>1.8339999999999999E-2</c:v>
                </c:pt>
                <c:pt idx="157">
                  <c:v>1.6719999999999999E-2</c:v>
                </c:pt>
                <c:pt idx="158">
                  <c:v>1.537E-2</c:v>
                </c:pt>
                <c:pt idx="159">
                  <c:v>1.4239999999999999E-2</c:v>
                </c:pt>
                <c:pt idx="160">
                  <c:v>1.3270000000000001E-2</c:v>
                </c:pt>
                <c:pt idx="161">
                  <c:v>1.242E-2</c:v>
                </c:pt>
                <c:pt idx="162">
                  <c:v>1.1690000000000001E-2</c:v>
                </c:pt>
                <c:pt idx="163">
                  <c:v>1.1039999999999999E-2</c:v>
                </c:pt>
                <c:pt idx="164">
                  <c:v>1.0460000000000001E-2</c:v>
                </c:pt>
                <c:pt idx="165">
                  <c:v>9.9430000000000004E-3</c:v>
                </c:pt>
                <c:pt idx="166">
                  <c:v>9.0539999999999995E-3</c:v>
                </c:pt>
                <c:pt idx="167">
                  <c:v>8.1519999999999995E-3</c:v>
                </c:pt>
                <c:pt idx="168">
                  <c:v>7.4209999999999996E-3</c:v>
                </c:pt>
                <c:pt idx="169">
                  <c:v>6.816E-3</c:v>
                </c:pt>
                <c:pt idx="170">
                  <c:v>6.306E-3</c:v>
                </c:pt>
                <c:pt idx="171">
                  <c:v>5.8700000000000002E-3</c:v>
                </c:pt>
                <c:pt idx="172">
                  <c:v>5.4929999999999996E-3</c:v>
                </c:pt>
                <c:pt idx="173">
                  <c:v>5.1630000000000001E-3</c:v>
                </c:pt>
                <c:pt idx="174">
                  <c:v>4.8729999999999997E-3</c:v>
                </c:pt>
                <c:pt idx="175">
                  <c:v>4.3839999999999999E-3</c:v>
                </c:pt>
                <c:pt idx="176">
                  <c:v>3.9870000000000001E-3</c:v>
                </c:pt>
                <c:pt idx="177">
                  <c:v>3.6589999999999999E-3</c:v>
                </c:pt>
                <c:pt idx="178">
                  <c:v>3.3830000000000002E-3</c:v>
                </c:pt>
                <c:pt idx="179">
                  <c:v>3.1480000000000002E-3</c:v>
                </c:pt>
                <c:pt idx="180">
                  <c:v>2.944E-3</c:v>
                </c:pt>
                <c:pt idx="181">
                  <c:v>2.6090000000000002E-3</c:v>
                </c:pt>
                <c:pt idx="182">
                  <c:v>2.3449999999999999E-3</c:v>
                </c:pt>
                <c:pt idx="183">
                  <c:v>2.1320000000000002E-3</c:v>
                </c:pt>
                <c:pt idx="184">
                  <c:v>1.9550000000000001E-3</c:v>
                </c:pt>
                <c:pt idx="185">
                  <c:v>1.807E-3</c:v>
                </c:pt>
                <c:pt idx="186">
                  <c:v>1.6800000000000001E-3</c:v>
                </c:pt>
                <c:pt idx="187">
                  <c:v>1.5709999999999999E-3</c:v>
                </c:pt>
                <c:pt idx="188">
                  <c:v>1.475E-3</c:v>
                </c:pt>
                <c:pt idx="189">
                  <c:v>1.3910000000000001E-3</c:v>
                </c:pt>
                <c:pt idx="190">
                  <c:v>1.3159999999999999E-3</c:v>
                </c:pt>
                <c:pt idx="191">
                  <c:v>1.2489999999999999E-3</c:v>
                </c:pt>
                <c:pt idx="192">
                  <c:v>1.1349999999999999E-3</c:v>
                </c:pt>
                <c:pt idx="193">
                  <c:v>1.0189999999999999E-3</c:v>
                </c:pt>
                <c:pt idx="194">
                  <c:v>9.2559999999999995E-4</c:v>
                </c:pt>
                <c:pt idx="195">
                  <c:v>8.4840000000000002E-4</c:v>
                </c:pt>
                <c:pt idx="196">
                  <c:v>7.8350000000000002E-4</c:v>
                </c:pt>
                <c:pt idx="197">
                  <c:v>7.2809999999999997E-4</c:v>
                </c:pt>
                <c:pt idx="198">
                  <c:v>6.803E-4</c:v>
                </c:pt>
                <c:pt idx="199">
                  <c:v>6.3860000000000002E-4</c:v>
                </c:pt>
                <c:pt idx="200">
                  <c:v>6.0190000000000005E-4</c:v>
                </c:pt>
                <c:pt idx="201">
                  <c:v>5.4020000000000001E-4</c:v>
                </c:pt>
                <c:pt idx="202">
                  <c:v>4.9039999999999999E-4</c:v>
                </c:pt>
                <c:pt idx="203">
                  <c:v>4.4920000000000002E-4</c:v>
                </c:pt>
                <c:pt idx="204">
                  <c:v>4.147E-4</c:v>
                </c:pt>
                <c:pt idx="205">
                  <c:v>3.8519999999999998E-4</c:v>
                </c:pt>
                <c:pt idx="206">
                  <c:v>3.5980000000000002E-4</c:v>
                </c:pt>
                <c:pt idx="207">
                  <c:v>3.1819999999999998E-4</c:v>
                </c:pt>
                <c:pt idx="208">
                  <c:v>3.0420000000000002E-4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E1-4F09-84EC-60D0B393F793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srim84Kr_Al!$D$20:$D$228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srim84Kr_Al!$G$20:$G$228</c:f>
              <c:numCache>
                <c:formatCode>0.000E+00</c:formatCode>
                <c:ptCount val="209"/>
                <c:pt idx="0">
                  <c:v>1.895</c:v>
                </c:pt>
                <c:pt idx="1">
                  <c:v>1.9902</c:v>
                </c:pt>
                <c:pt idx="2">
                  <c:v>2.0781000000000001</c:v>
                </c:pt>
                <c:pt idx="3">
                  <c:v>2.1606999999999998</c:v>
                </c:pt>
                <c:pt idx="4">
                  <c:v>2.2389999999999999</c:v>
                </c:pt>
                <c:pt idx="5">
                  <c:v>2.3130999999999999</c:v>
                </c:pt>
                <c:pt idx="6">
                  <c:v>2.3839999999999999</c:v>
                </c:pt>
                <c:pt idx="7">
                  <c:v>2.4505999999999997</c:v>
                </c:pt>
                <c:pt idx="8">
                  <c:v>2.5150999999999999</c:v>
                </c:pt>
                <c:pt idx="9">
                  <c:v>2.5765000000000002</c:v>
                </c:pt>
                <c:pt idx="10">
                  <c:v>2.6917</c:v>
                </c:pt>
                <c:pt idx="11">
                  <c:v>2.8247999999999998</c:v>
                </c:pt>
                <c:pt idx="12">
                  <c:v>2.9462999999999999</c:v>
                </c:pt>
                <c:pt idx="13">
                  <c:v>3.0592000000000001</c:v>
                </c:pt>
                <c:pt idx="14">
                  <c:v>3.1636000000000002</c:v>
                </c:pt>
                <c:pt idx="15">
                  <c:v>3.2616000000000001</c:v>
                </c:pt>
                <c:pt idx="16">
                  <c:v>3.3532000000000002</c:v>
                </c:pt>
                <c:pt idx="17">
                  <c:v>3.4404999999999997</c:v>
                </c:pt>
                <c:pt idx="18">
                  <c:v>3.5214999999999996</c:v>
                </c:pt>
                <c:pt idx="19">
                  <c:v>3.6726000000000001</c:v>
                </c:pt>
                <c:pt idx="20">
                  <c:v>3.8098000000000001</c:v>
                </c:pt>
                <c:pt idx="21">
                  <c:v>3.9352</c:v>
                </c:pt>
                <c:pt idx="22">
                  <c:v>4.0509000000000004</c:v>
                </c:pt>
                <c:pt idx="23">
                  <c:v>4.1581000000000001</c:v>
                </c:pt>
                <c:pt idx="24">
                  <c:v>4.2576999999999998</c:v>
                </c:pt>
                <c:pt idx="25">
                  <c:v>4.4384999999999994</c:v>
                </c:pt>
                <c:pt idx="26">
                  <c:v>4.5987</c:v>
                </c:pt>
                <c:pt idx="27">
                  <c:v>4.7416</c:v>
                </c:pt>
                <c:pt idx="28">
                  <c:v>4.8704000000000001</c:v>
                </c:pt>
                <c:pt idx="29">
                  <c:v>4.9882</c:v>
                </c:pt>
                <c:pt idx="30">
                  <c:v>5.0961999999999996</c:v>
                </c:pt>
                <c:pt idx="31">
                  <c:v>5.1953999999999994</c:v>
                </c:pt>
                <c:pt idx="32">
                  <c:v>5.2869999999999999</c:v>
                </c:pt>
                <c:pt idx="33">
                  <c:v>5.3719000000000001</c:v>
                </c:pt>
                <c:pt idx="34">
                  <c:v>5.4512999999999998</c:v>
                </c:pt>
                <c:pt idx="35">
                  <c:v>5.5261999999999993</c:v>
                </c:pt>
                <c:pt idx="36">
                  <c:v>5.6605999999999996</c:v>
                </c:pt>
                <c:pt idx="37">
                  <c:v>5.8089000000000004</c:v>
                </c:pt>
                <c:pt idx="38">
                  <c:v>5.9381000000000004</c:v>
                </c:pt>
                <c:pt idx="39">
                  <c:v>6.0515999999999996</c:v>
                </c:pt>
                <c:pt idx="40">
                  <c:v>6.1524999999999999</c:v>
                </c:pt>
                <c:pt idx="41">
                  <c:v>6.2431000000000001</c:v>
                </c:pt>
                <c:pt idx="42">
                  <c:v>6.3244999999999996</c:v>
                </c:pt>
                <c:pt idx="43">
                  <c:v>6.3978999999999999</c:v>
                </c:pt>
                <c:pt idx="44">
                  <c:v>6.4652000000000003</c:v>
                </c:pt>
                <c:pt idx="45">
                  <c:v>6.5823999999999998</c:v>
                </c:pt>
                <c:pt idx="46">
                  <c:v>6.6806000000000001</c:v>
                </c:pt>
                <c:pt idx="47">
                  <c:v>6.7639999999999993</c:v>
                </c:pt>
                <c:pt idx="48">
                  <c:v>6.8360000000000003</c:v>
                </c:pt>
                <c:pt idx="49">
                  <c:v>6.899</c:v>
                </c:pt>
                <c:pt idx="50">
                  <c:v>6.9529999999999994</c:v>
                </c:pt>
                <c:pt idx="51">
                  <c:v>7.0409999999999995</c:v>
                </c:pt>
                <c:pt idx="52">
                  <c:v>7.1099999999999994</c:v>
                </c:pt>
                <c:pt idx="53">
                  <c:v>7.1630000000000003</c:v>
                </c:pt>
                <c:pt idx="54">
                  <c:v>7.2050000000000001</c:v>
                </c:pt>
                <c:pt idx="55">
                  <c:v>7.2389999999999999</c:v>
                </c:pt>
                <c:pt idx="56">
                  <c:v>7.2650000000000006</c:v>
                </c:pt>
                <c:pt idx="57">
                  <c:v>7.2860000000000005</c:v>
                </c:pt>
                <c:pt idx="58">
                  <c:v>7.3030000000000008</c:v>
                </c:pt>
                <c:pt idx="59">
                  <c:v>7.3160000000000007</c:v>
                </c:pt>
                <c:pt idx="60">
                  <c:v>7.2870000000000008</c:v>
                </c:pt>
                <c:pt idx="61">
                  <c:v>7.1260000000000003</c:v>
                </c:pt>
                <c:pt idx="62">
                  <c:v>6.9</c:v>
                </c:pt>
                <c:pt idx="63">
                  <c:v>6.7450000000000001</c:v>
                </c:pt>
                <c:pt idx="64">
                  <c:v>6.6750000000000007</c:v>
                </c:pt>
                <c:pt idx="65">
                  <c:v>6.6509999999999998</c:v>
                </c:pt>
                <c:pt idx="66">
                  <c:v>6.6479999999999997</c:v>
                </c:pt>
                <c:pt idx="67">
                  <c:v>6.6550000000000002</c:v>
                </c:pt>
                <c:pt idx="68">
                  <c:v>6.6640000000000006</c:v>
                </c:pt>
                <c:pt idx="69">
                  <c:v>6.6710000000000003</c:v>
                </c:pt>
                <c:pt idx="70">
                  <c:v>6.673</c:v>
                </c:pt>
                <c:pt idx="71">
                  <c:v>6.6639999999999997</c:v>
                </c:pt>
                <c:pt idx="72">
                  <c:v>6.6379999999999999</c:v>
                </c:pt>
                <c:pt idx="73">
                  <c:v>6.6029999999999998</c:v>
                </c:pt>
                <c:pt idx="74">
                  <c:v>6.5609999999999999</c:v>
                </c:pt>
                <c:pt idx="75">
                  <c:v>6.5169999999999995</c:v>
                </c:pt>
                <c:pt idx="76">
                  <c:v>6.4749999999999996</c:v>
                </c:pt>
                <c:pt idx="77">
                  <c:v>6.4009999999999998</c:v>
                </c:pt>
                <c:pt idx="78">
                  <c:v>6.3490000000000002</c:v>
                </c:pt>
                <c:pt idx="79">
                  <c:v>6.3179999999999996</c:v>
                </c:pt>
                <c:pt idx="80">
                  <c:v>6.3109999999999999</c:v>
                </c:pt>
                <c:pt idx="81">
                  <c:v>6.3239999999999998</c:v>
                </c:pt>
                <c:pt idx="82">
                  <c:v>6.3559999999999999</c:v>
                </c:pt>
                <c:pt idx="83">
                  <c:v>6.4030000000000005</c:v>
                </c:pt>
                <c:pt idx="84">
                  <c:v>6.4630000000000001</c:v>
                </c:pt>
                <c:pt idx="85">
                  <c:v>6.5350000000000001</c:v>
                </c:pt>
                <c:pt idx="86">
                  <c:v>6.6159999999999997</c:v>
                </c:pt>
                <c:pt idx="87">
                  <c:v>6.7060000000000004</c:v>
                </c:pt>
                <c:pt idx="88">
                  <c:v>6.9039999999999999</c:v>
                </c:pt>
                <c:pt idx="89">
                  <c:v>7.173</c:v>
                </c:pt>
                <c:pt idx="90">
                  <c:v>7.4580000000000002</c:v>
                </c:pt>
                <c:pt idx="91">
                  <c:v>7.7490000000000006</c:v>
                </c:pt>
                <c:pt idx="92">
                  <c:v>8.0399999999999991</c:v>
                </c:pt>
                <c:pt idx="93">
                  <c:v>8.3280000000000012</c:v>
                </c:pt>
                <c:pt idx="94">
                  <c:v>8.6129999999999995</c:v>
                </c:pt>
                <c:pt idx="95">
                  <c:v>8.891</c:v>
                </c:pt>
                <c:pt idx="96">
                  <c:v>9.1620000000000008</c:v>
                </c:pt>
                <c:pt idx="97">
                  <c:v>9.6859999999999999</c:v>
                </c:pt>
                <c:pt idx="98">
                  <c:v>10.184999999999999</c:v>
                </c:pt>
                <c:pt idx="99">
                  <c:v>10.661999999999999</c:v>
                </c:pt>
                <c:pt idx="100">
                  <c:v>11.123000000000001</c:v>
                </c:pt>
                <c:pt idx="101">
                  <c:v>11.564</c:v>
                </c:pt>
                <c:pt idx="102">
                  <c:v>11.992799999999999</c:v>
                </c:pt>
                <c:pt idx="103">
                  <c:v>12.835600000000001</c:v>
                </c:pt>
                <c:pt idx="104">
                  <c:v>13.644299999999999</c:v>
                </c:pt>
                <c:pt idx="105">
                  <c:v>14.424899999999999</c:v>
                </c:pt>
                <c:pt idx="106">
                  <c:v>15.1845</c:v>
                </c:pt>
                <c:pt idx="107">
                  <c:v>15.931199999999999</c:v>
                </c:pt>
                <c:pt idx="108">
                  <c:v>16.663399999999999</c:v>
                </c:pt>
                <c:pt idx="109">
                  <c:v>17.360200000000003</c:v>
                </c:pt>
                <c:pt idx="110">
                  <c:v>18.050799999999999</c:v>
                </c:pt>
                <c:pt idx="111">
                  <c:v>18.714500000000001</c:v>
                </c:pt>
                <c:pt idx="112">
                  <c:v>19.360800000000001</c:v>
                </c:pt>
                <c:pt idx="113">
                  <c:v>19.979399999999998</c:v>
                </c:pt>
                <c:pt idx="114">
                  <c:v>21.162099999999999</c:v>
                </c:pt>
                <c:pt idx="115">
                  <c:v>22.523500000000002</c:v>
                </c:pt>
                <c:pt idx="116">
                  <c:v>23.7517</c:v>
                </c:pt>
                <c:pt idx="117">
                  <c:v>24.884899999999998</c:v>
                </c:pt>
                <c:pt idx="118">
                  <c:v>25.911999999999999</c:v>
                </c:pt>
                <c:pt idx="119">
                  <c:v>26.8522</c:v>
                </c:pt>
                <c:pt idx="120">
                  <c:v>27.704900000000002</c:v>
                </c:pt>
                <c:pt idx="121">
                  <c:v>28.489599999999999</c:v>
                </c:pt>
                <c:pt idx="122">
                  <c:v>29.216000000000001</c:v>
                </c:pt>
                <c:pt idx="123">
                  <c:v>30.5029</c:v>
                </c:pt>
                <c:pt idx="124">
                  <c:v>31.6038</c:v>
                </c:pt>
                <c:pt idx="125">
                  <c:v>32.557899999999997</c:v>
                </c:pt>
                <c:pt idx="126">
                  <c:v>33.404299999999999</c:v>
                </c:pt>
                <c:pt idx="127">
                  <c:v>34.142600000000002</c:v>
                </c:pt>
                <c:pt idx="128">
                  <c:v>34.792500000000004</c:v>
                </c:pt>
                <c:pt idx="129">
                  <c:v>35.905499999999996</c:v>
                </c:pt>
                <c:pt idx="130">
                  <c:v>36.802</c:v>
                </c:pt>
                <c:pt idx="131">
                  <c:v>37.540900000000001</c:v>
                </c:pt>
                <c:pt idx="132">
                  <c:v>38.151699999999998</c:v>
                </c:pt>
                <c:pt idx="133">
                  <c:v>38.663800000000002</c:v>
                </c:pt>
                <c:pt idx="134">
                  <c:v>39.097090000000001</c:v>
                </c:pt>
                <c:pt idx="135">
                  <c:v>39.451219999999999</c:v>
                </c:pt>
                <c:pt idx="136">
                  <c:v>39.756070000000001</c:v>
                </c:pt>
                <c:pt idx="137">
                  <c:v>40.0015</c:v>
                </c:pt>
                <c:pt idx="138">
                  <c:v>40.227419999999995</c:v>
                </c:pt>
                <c:pt idx="139">
                  <c:v>40.39376</c:v>
                </c:pt>
                <c:pt idx="140">
                  <c:v>40.227449999999997</c:v>
                </c:pt>
                <c:pt idx="141">
                  <c:v>40.141010000000001</c:v>
                </c:pt>
                <c:pt idx="142">
                  <c:v>39.995759999999997</c:v>
                </c:pt>
                <c:pt idx="143">
                  <c:v>39.771380000000001</c:v>
                </c:pt>
                <c:pt idx="144">
                  <c:v>39.487679999999997</c:v>
                </c:pt>
                <c:pt idx="145">
                  <c:v>39.16451</c:v>
                </c:pt>
                <c:pt idx="146">
                  <c:v>38.801759999999994</c:v>
                </c:pt>
                <c:pt idx="147">
                  <c:v>38.40934</c:v>
                </c:pt>
                <c:pt idx="148">
                  <c:v>38.007210000000001</c:v>
                </c:pt>
                <c:pt idx="149">
                  <c:v>37.143599999999999</c:v>
                </c:pt>
                <c:pt idx="150">
                  <c:v>36.260659999999994</c:v>
                </c:pt>
                <c:pt idx="151">
                  <c:v>35.378219999999999</c:v>
                </c:pt>
                <c:pt idx="152">
                  <c:v>34.486159999999998</c:v>
                </c:pt>
                <c:pt idx="153">
                  <c:v>33.624400000000001</c:v>
                </c:pt>
                <c:pt idx="154">
                  <c:v>32.772869999999998</c:v>
                </c:pt>
                <c:pt idx="155">
                  <c:v>31.140340000000002</c:v>
                </c:pt>
                <c:pt idx="156">
                  <c:v>29.628339999999998</c:v>
                </c:pt>
                <c:pt idx="157">
                  <c:v>28.216719999999999</c:v>
                </c:pt>
                <c:pt idx="158">
                  <c:v>26.905370000000001</c:v>
                </c:pt>
                <c:pt idx="159">
                  <c:v>25.694240000000001</c:v>
                </c:pt>
                <c:pt idx="160">
                  <c:v>24.573269999999997</c:v>
                </c:pt>
                <c:pt idx="161">
                  <c:v>23.54242</c:v>
                </c:pt>
                <c:pt idx="162">
                  <c:v>22.581690000000002</c:v>
                </c:pt>
                <c:pt idx="163">
                  <c:v>21.701040000000003</c:v>
                </c:pt>
                <c:pt idx="164">
                  <c:v>20.890459999999997</c:v>
                </c:pt>
                <c:pt idx="165">
                  <c:v>20.139942999999999</c:v>
                </c:pt>
                <c:pt idx="166">
                  <c:v>18.829053999999999</c:v>
                </c:pt>
                <c:pt idx="167">
                  <c:v>17.478151999999998</c:v>
                </c:pt>
                <c:pt idx="168">
                  <c:v>16.437421000000001</c:v>
                </c:pt>
                <c:pt idx="169">
                  <c:v>15.456816</c:v>
                </c:pt>
                <c:pt idx="170">
                  <c:v>14.596306</c:v>
                </c:pt>
                <c:pt idx="171">
                  <c:v>13.82587</c:v>
                </c:pt>
                <c:pt idx="172">
                  <c:v>13.155493</c:v>
                </c:pt>
                <c:pt idx="173">
                  <c:v>12.555163</c:v>
                </c:pt>
                <c:pt idx="174">
                  <c:v>12.004873</c:v>
                </c:pt>
                <c:pt idx="175">
                  <c:v>11.074384</c:v>
                </c:pt>
                <c:pt idx="176">
                  <c:v>10.293987</c:v>
                </c:pt>
                <c:pt idx="177">
                  <c:v>9.634659000000001</c:v>
                </c:pt>
                <c:pt idx="178">
                  <c:v>9.0693830000000002</c:v>
                </c:pt>
                <c:pt idx="179">
                  <c:v>8.5801479999999994</c:v>
                </c:pt>
                <c:pt idx="180">
                  <c:v>8.1509439999999991</c:v>
                </c:pt>
                <c:pt idx="181">
                  <c:v>7.4356089999999995</c:v>
                </c:pt>
                <c:pt idx="182">
                  <c:v>6.8583449999999999</c:v>
                </c:pt>
                <c:pt idx="183">
                  <c:v>6.3771319999999996</c:v>
                </c:pt>
                <c:pt idx="184">
                  <c:v>5.9749549999999996</c:v>
                </c:pt>
                <c:pt idx="185">
                  <c:v>5.6358070000000007</c:v>
                </c:pt>
                <c:pt idx="186">
                  <c:v>5.34368</c:v>
                </c:pt>
                <c:pt idx="187">
                  <c:v>5.0915710000000001</c:v>
                </c:pt>
                <c:pt idx="188">
                  <c:v>4.8704749999999999</c:v>
                </c:pt>
                <c:pt idx="189">
                  <c:v>4.6753910000000003</c:v>
                </c:pt>
                <c:pt idx="190">
                  <c:v>4.5013160000000001</c:v>
                </c:pt>
                <c:pt idx="191">
                  <c:v>4.3462489999999994</c:v>
                </c:pt>
                <c:pt idx="192">
                  <c:v>4.0801349999999994</c:v>
                </c:pt>
                <c:pt idx="193">
                  <c:v>3.8120189999999998</c:v>
                </c:pt>
                <c:pt idx="194">
                  <c:v>3.5959256000000002</c:v>
                </c:pt>
                <c:pt idx="195">
                  <c:v>3.4188484000000003</c:v>
                </c:pt>
                <c:pt idx="196">
                  <c:v>3.2707834999999998</c:v>
                </c:pt>
                <c:pt idx="197">
                  <c:v>3.1447281</c:v>
                </c:pt>
                <c:pt idx="198">
                  <c:v>3.0376802999999999</c:v>
                </c:pt>
                <c:pt idx="199">
                  <c:v>2.9446385999999998</c:v>
                </c:pt>
                <c:pt idx="200">
                  <c:v>2.8646018999999998</c:v>
                </c:pt>
                <c:pt idx="201">
                  <c:v>2.7315402</c:v>
                </c:pt>
                <c:pt idx="202">
                  <c:v>2.6264903999999998</c:v>
                </c:pt>
                <c:pt idx="203">
                  <c:v>2.5414491999999997</c:v>
                </c:pt>
                <c:pt idx="204">
                  <c:v>2.4734146999999997</c:v>
                </c:pt>
                <c:pt idx="205">
                  <c:v>2.4163852000000001</c:v>
                </c:pt>
                <c:pt idx="206">
                  <c:v>2.3683597999999999</c:v>
                </c:pt>
                <c:pt idx="207">
                  <c:v>2.2953182000000001</c:v>
                </c:pt>
                <c:pt idx="208">
                  <c:v>2.2743042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E1-4F09-84EC-60D0B393F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94144"/>
        <c:axId val="520597672"/>
      </c:scatterChart>
      <c:valAx>
        <c:axId val="5205941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20597672"/>
        <c:crosses val="autoZero"/>
        <c:crossBetween val="midCat"/>
        <c:majorUnit val="10"/>
      </c:valAx>
      <c:valAx>
        <c:axId val="52059767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205941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4079586997507"/>
          <c:y val="0.57626810468647793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srim84Kr_Al!$P$5</c:f>
          <c:strCache>
            <c:ptCount val="1"/>
            <c:pt idx="0">
              <c:v>srim84Kr_Al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srim84Kr_Al!$D$20:$D$228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srim84Kr_Al!$J$20:$J$228</c:f>
              <c:numCache>
                <c:formatCode>0.000</c:formatCode>
                <c:ptCount val="209"/>
                <c:pt idx="0">
                  <c:v>2.8E-3</c:v>
                </c:pt>
                <c:pt idx="1">
                  <c:v>3.0000000000000001E-3</c:v>
                </c:pt>
                <c:pt idx="2">
                  <c:v>3.0999999999999999E-3</c:v>
                </c:pt>
                <c:pt idx="3">
                  <c:v>3.3E-3</c:v>
                </c:pt>
                <c:pt idx="4">
                  <c:v>3.4000000000000002E-3</c:v>
                </c:pt>
                <c:pt idx="5">
                  <c:v>3.5000000000000005E-3</c:v>
                </c:pt>
                <c:pt idx="6">
                  <c:v>3.5999999999999999E-3</c:v>
                </c:pt>
                <c:pt idx="7">
                  <c:v>3.8E-3</c:v>
                </c:pt>
                <c:pt idx="8">
                  <c:v>3.8999999999999998E-3</c:v>
                </c:pt>
                <c:pt idx="9">
                  <c:v>4.0000000000000001E-3</c:v>
                </c:pt>
                <c:pt idx="10">
                  <c:v>4.2000000000000006E-3</c:v>
                </c:pt>
                <c:pt idx="11">
                  <c:v>4.4999999999999997E-3</c:v>
                </c:pt>
                <c:pt idx="12">
                  <c:v>4.7000000000000002E-3</c:v>
                </c:pt>
                <c:pt idx="13">
                  <c:v>4.8999999999999998E-3</c:v>
                </c:pt>
                <c:pt idx="14">
                  <c:v>5.1999999999999998E-3</c:v>
                </c:pt>
                <c:pt idx="15">
                  <c:v>5.4000000000000003E-3</c:v>
                </c:pt>
                <c:pt idx="16">
                  <c:v>5.5999999999999999E-3</c:v>
                </c:pt>
                <c:pt idx="17">
                  <c:v>5.8000000000000005E-3</c:v>
                </c:pt>
                <c:pt idx="18">
                  <c:v>6.0000000000000001E-3</c:v>
                </c:pt>
                <c:pt idx="19">
                  <c:v>6.5000000000000006E-3</c:v>
                </c:pt>
                <c:pt idx="20">
                  <c:v>6.8000000000000005E-3</c:v>
                </c:pt>
                <c:pt idx="21">
                  <c:v>7.1999999999999998E-3</c:v>
                </c:pt>
                <c:pt idx="22">
                  <c:v>7.6E-3</c:v>
                </c:pt>
                <c:pt idx="23">
                  <c:v>8.0000000000000002E-3</c:v>
                </c:pt>
                <c:pt idx="24">
                  <c:v>8.3000000000000001E-3</c:v>
                </c:pt>
                <c:pt idx="25">
                  <c:v>8.9999999999999993E-3</c:v>
                </c:pt>
                <c:pt idx="26">
                  <c:v>9.7000000000000003E-3</c:v>
                </c:pt>
                <c:pt idx="27">
                  <c:v>1.03E-2</c:v>
                </c:pt>
                <c:pt idx="28">
                  <c:v>1.09E-2</c:v>
                </c:pt>
                <c:pt idx="29">
                  <c:v>1.1600000000000001E-2</c:v>
                </c:pt>
                <c:pt idx="30">
                  <c:v>1.2199999999999999E-2</c:v>
                </c:pt>
                <c:pt idx="31">
                  <c:v>1.2699999999999999E-2</c:v>
                </c:pt>
                <c:pt idx="32">
                  <c:v>1.3300000000000001E-2</c:v>
                </c:pt>
                <c:pt idx="33">
                  <c:v>1.3900000000000001E-2</c:v>
                </c:pt>
                <c:pt idx="34">
                  <c:v>1.4499999999999999E-2</c:v>
                </c:pt>
                <c:pt idx="35">
                  <c:v>1.4999999999999999E-2</c:v>
                </c:pt>
                <c:pt idx="36">
                  <c:v>1.61E-2</c:v>
                </c:pt>
                <c:pt idx="37">
                  <c:v>1.7499999999999998E-2</c:v>
                </c:pt>
                <c:pt idx="38">
                  <c:v>1.8800000000000001E-2</c:v>
                </c:pt>
                <c:pt idx="39">
                  <c:v>2.01E-2</c:v>
                </c:pt>
                <c:pt idx="40">
                  <c:v>2.1399999999999999E-2</c:v>
                </c:pt>
                <c:pt idx="41">
                  <c:v>2.2600000000000002E-2</c:v>
                </c:pt>
                <c:pt idx="42">
                  <c:v>2.3899999999999998E-2</c:v>
                </c:pt>
                <c:pt idx="43">
                  <c:v>2.5100000000000001E-2</c:v>
                </c:pt>
                <c:pt idx="44">
                  <c:v>2.63E-2</c:v>
                </c:pt>
                <c:pt idx="45">
                  <c:v>2.8699999999999996E-2</c:v>
                </c:pt>
                <c:pt idx="46">
                  <c:v>3.1099999999999999E-2</c:v>
                </c:pt>
                <c:pt idx="47">
                  <c:v>3.3500000000000002E-2</c:v>
                </c:pt>
                <c:pt idx="48">
                  <c:v>3.5799999999999998E-2</c:v>
                </c:pt>
                <c:pt idx="49">
                  <c:v>3.8100000000000002E-2</c:v>
                </c:pt>
                <c:pt idx="50">
                  <c:v>4.0500000000000001E-2</c:v>
                </c:pt>
                <c:pt idx="51">
                  <c:v>4.4999999999999998E-2</c:v>
                </c:pt>
                <c:pt idx="52">
                  <c:v>4.9599999999999998E-2</c:v>
                </c:pt>
                <c:pt idx="53">
                  <c:v>5.4100000000000002E-2</c:v>
                </c:pt>
                <c:pt idx="54">
                  <c:v>5.8699999999999995E-2</c:v>
                </c:pt>
                <c:pt idx="55">
                  <c:v>6.3200000000000006E-2</c:v>
                </c:pt>
                <c:pt idx="56">
                  <c:v>6.770000000000001E-2</c:v>
                </c:pt>
                <c:pt idx="57">
                  <c:v>7.22E-2</c:v>
                </c:pt>
                <c:pt idx="58">
                  <c:v>7.6700000000000004E-2</c:v>
                </c:pt>
                <c:pt idx="59">
                  <c:v>8.1200000000000008E-2</c:v>
                </c:pt>
                <c:pt idx="60">
                  <c:v>8.5699999999999998E-2</c:v>
                </c:pt>
                <c:pt idx="61">
                  <c:v>9.0200000000000002E-2</c:v>
                </c:pt>
                <c:pt idx="62">
                  <c:v>9.9699999999999997E-2</c:v>
                </c:pt>
                <c:pt idx="63">
                  <c:v>0.1119</c:v>
                </c:pt>
                <c:pt idx="64">
                  <c:v>0.12430000000000001</c:v>
                </c:pt>
                <c:pt idx="65">
                  <c:v>0.1368</c:v>
                </c:pt>
                <c:pt idx="66">
                  <c:v>0.14940000000000001</c:v>
                </c:pt>
                <c:pt idx="67">
                  <c:v>0.16200000000000001</c:v>
                </c:pt>
                <c:pt idx="68">
                  <c:v>0.17460000000000001</c:v>
                </c:pt>
                <c:pt idx="69">
                  <c:v>0.18729999999999999</c:v>
                </c:pt>
                <c:pt idx="70">
                  <c:v>0.19990000000000002</c:v>
                </c:pt>
                <c:pt idx="71">
                  <c:v>0.2253</c:v>
                </c:pt>
                <c:pt idx="72">
                  <c:v>0.25080000000000002</c:v>
                </c:pt>
                <c:pt idx="73">
                  <c:v>0.27650000000000002</c:v>
                </c:pt>
                <c:pt idx="74">
                  <c:v>0.3024</c:v>
                </c:pt>
                <c:pt idx="75">
                  <c:v>0.3286</c:v>
                </c:pt>
                <c:pt idx="76">
                  <c:v>0.35499999999999998</c:v>
                </c:pt>
                <c:pt idx="77">
                  <c:v>0.40839999999999999</c:v>
                </c:pt>
                <c:pt idx="78">
                  <c:v>0.46250000000000002</c:v>
                </c:pt>
                <c:pt idx="79">
                  <c:v>0.51719999999999999</c:v>
                </c:pt>
                <c:pt idx="80">
                  <c:v>0.57210000000000005</c:v>
                </c:pt>
                <c:pt idx="81">
                  <c:v>0.62719999999999998</c:v>
                </c:pt>
                <c:pt idx="82">
                  <c:v>0.68220000000000003</c:v>
                </c:pt>
                <c:pt idx="83">
                  <c:v>0.7369</c:v>
                </c:pt>
                <c:pt idx="84">
                  <c:v>0.7913</c:v>
                </c:pt>
                <c:pt idx="85">
                  <c:v>0.84529999999999994</c:v>
                </c:pt>
                <c:pt idx="86">
                  <c:v>0.89870000000000005</c:v>
                </c:pt>
                <c:pt idx="87">
                  <c:v>0.95150000000000001</c:v>
                </c:pt>
                <c:pt idx="88" formatCode="0.00">
                  <c:v>1.06</c:v>
                </c:pt>
                <c:pt idx="89" formatCode="0.00">
                  <c:v>1.18</c:v>
                </c:pt>
                <c:pt idx="90" formatCode="0.00">
                  <c:v>1.3</c:v>
                </c:pt>
                <c:pt idx="91" formatCode="0.00">
                  <c:v>1.42</c:v>
                </c:pt>
                <c:pt idx="92" formatCode="0.00">
                  <c:v>1.53</c:v>
                </c:pt>
                <c:pt idx="93" formatCode="0.00">
                  <c:v>1.64</c:v>
                </c:pt>
                <c:pt idx="94" formatCode="0.00">
                  <c:v>1.75</c:v>
                </c:pt>
                <c:pt idx="95" formatCode="0.00">
                  <c:v>1.85</c:v>
                </c:pt>
                <c:pt idx="96" formatCode="0.00">
                  <c:v>1.95</c:v>
                </c:pt>
                <c:pt idx="97" formatCode="0.00">
                  <c:v>2.14</c:v>
                </c:pt>
                <c:pt idx="98" formatCode="0.00">
                  <c:v>2.3199999999999998</c:v>
                </c:pt>
                <c:pt idx="99" formatCode="0.00">
                  <c:v>2.4900000000000002</c:v>
                </c:pt>
                <c:pt idx="100" formatCode="0.00">
                  <c:v>2.66</c:v>
                </c:pt>
                <c:pt idx="101" formatCode="0.00">
                  <c:v>2.82</c:v>
                </c:pt>
                <c:pt idx="102" formatCode="0.00">
                  <c:v>2.97</c:v>
                </c:pt>
                <c:pt idx="103" formatCode="0.00">
                  <c:v>3.27</c:v>
                </c:pt>
                <c:pt idx="104" formatCode="0.00">
                  <c:v>3.54</c:v>
                </c:pt>
                <c:pt idx="105" formatCode="0.00">
                  <c:v>3.8</c:v>
                </c:pt>
                <c:pt idx="106" formatCode="0.00">
                  <c:v>4.05</c:v>
                </c:pt>
                <c:pt idx="107" formatCode="0.00">
                  <c:v>4.29</c:v>
                </c:pt>
                <c:pt idx="108" formatCode="0.00">
                  <c:v>4.51</c:v>
                </c:pt>
                <c:pt idx="109" formatCode="0.00">
                  <c:v>4.7300000000000004</c:v>
                </c:pt>
                <c:pt idx="110" formatCode="0.00">
                  <c:v>4.93</c:v>
                </c:pt>
                <c:pt idx="111" formatCode="0.00">
                  <c:v>5.13</c:v>
                </c:pt>
                <c:pt idx="112" formatCode="0.00">
                  <c:v>5.33</c:v>
                </c:pt>
                <c:pt idx="113" formatCode="0.00">
                  <c:v>5.51</c:v>
                </c:pt>
                <c:pt idx="114" formatCode="0.00">
                  <c:v>5.87</c:v>
                </c:pt>
                <c:pt idx="115" formatCode="0.00">
                  <c:v>6.29</c:v>
                </c:pt>
                <c:pt idx="116" formatCode="0.00">
                  <c:v>6.69</c:v>
                </c:pt>
                <c:pt idx="117" formatCode="0.00">
                  <c:v>7.07</c:v>
                </c:pt>
                <c:pt idx="118" formatCode="0.00">
                  <c:v>7.43</c:v>
                </c:pt>
                <c:pt idx="119" formatCode="0.00">
                  <c:v>7.78</c:v>
                </c:pt>
                <c:pt idx="120" formatCode="0.00">
                  <c:v>8.1199999999999992</c:v>
                </c:pt>
                <c:pt idx="121" formatCode="0.00">
                  <c:v>8.4499999999999993</c:v>
                </c:pt>
                <c:pt idx="122" formatCode="0.00">
                  <c:v>8.77</c:v>
                </c:pt>
                <c:pt idx="123" formatCode="0.00">
                  <c:v>9.39</c:v>
                </c:pt>
                <c:pt idx="124" formatCode="0.00">
                  <c:v>9.98</c:v>
                </c:pt>
                <c:pt idx="125" formatCode="0.00">
                  <c:v>10.56</c:v>
                </c:pt>
                <c:pt idx="126" formatCode="0.00">
                  <c:v>11.12</c:v>
                </c:pt>
                <c:pt idx="127" formatCode="0.00">
                  <c:v>11.66</c:v>
                </c:pt>
                <c:pt idx="128" formatCode="0.00">
                  <c:v>12.2</c:v>
                </c:pt>
                <c:pt idx="129" formatCode="0.00">
                  <c:v>13.25</c:v>
                </c:pt>
                <c:pt idx="130" formatCode="0.00">
                  <c:v>14.26</c:v>
                </c:pt>
                <c:pt idx="131" formatCode="0.00">
                  <c:v>15.26</c:v>
                </c:pt>
                <c:pt idx="132" formatCode="0.00">
                  <c:v>16.23</c:v>
                </c:pt>
                <c:pt idx="133" formatCode="0.00">
                  <c:v>17.2</c:v>
                </c:pt>
                <c:pt idx="134" formatCode="0.00">
                  <c:v>18.149999999999999</c:v>
                </c:pt>
                <c:pt idx="135" formatCode="0.00">
                  <c:v>19.09</c:v>
                </c:pt>
                <c:pt idx="136" formatCode="0.00">
                  <c:v>20.02</c:v>
                </c:pt>
                <c:pt idx="137" formatCode="0.00">
                  <c:v>20.95</c:v>
                </c:pt>
                <c:pt idx="138" formatCode="0.00">
                  <c:v>21.87</c:v>
                </c:pt>
                <c:pt idx="139" formatCode="0.00">
                  <c:v>22.79</c:v>
                </c:pt>
                <c:pt idx="140" formatCode="0.00">
                  <c:v>24.63</c:v>
                </c:pt>
                <c:pt idx="141" formatCode="0.00">
                  <c:v>26.93</c:v>
                </c:pt>
                <c:pt idx="142" formatCode="0.00">
                  <c:v>29.24</c:v>
                </c:pt>
                <c:pt idx="143" formatCode="0.00">
                  <c:v>31.56</c:v>
                </c:pt>
                <c:pt idx="144" formatCode="0.00">
                  <c:v>33.89</c:v>
                </c:pt>
                <c:pt idx="145" formatCode="0.00">
                  <c:v>36.24</c:v>
                </c:pt>
                <c:pt idx="146" formatCode="0.00">
                  <c:v>38.619999999999997</c:v>
                </c:pt>
                <c:pt idx="147" formatCode="0.00">
                  <c:v>41.01</c:v>
                </c:pt>
                <c:pt idx="148" formatCode="0.00">
                  <c:v>43.43</c:v>
                </c:pt>
                <c:pt idx="149" formatCode="0.00">
                  <c:v>48.36</c:v>
                </c:pt>
                <c:pt idx="150" formatCode="0.00">
                  <c:v>53.4</c:v>
                </c:pt>
                <c:pt idx="151" formatCode="0.00">
                  <c:v>58.57</c:v>
                </c:pt>
                <c:pt idx="152" formatCode="0.00">
                  <c:v>63.87</c:v>
                </c:pt>
                <c:pt idx="153" formatCode="0.00">
                  <c:v>69.3</c:v>
                </c:pt>
                <c:pt idx="154" formatCode="0.00">
                  <c:v>74.88</c:v>
                </c:pt>
                <c:pt idx="155" formatCode="0.00">
                  <c:v>86.47</c:v>
                </c:pt>
                <c:pt idx="156" formatCode="0.00">
                  <c:v>98.65</c:v>
                </c:pt>
                <c:pt idx="157" formatCode="0.00">
                  <c:v>111.46</c:v>
                </c:pt>
                <c:pt idx="158" formatCode="0.00">
                  <c:v>124.9</c:v>
                </c:pt>
                <c:pt idx="159" formatCode="0.00">
                  <c:v>138.97999999999999</c:v>
                </c:pt>
                <c:pt idx="160" formatCode="0.00">
                  <c:v>153.71</c:v>
                </c:pt>
                <c:pt idx="161" formatCode="0.00">
                  <c:v>169.1</c:v>
                </c:pt>
                <c:pt idx="162" formatCode="0.00">
                  <c:v>185.15</c:v>
                </c:pt>
                <c:pt idx="163" formatCode="0.00">
                  <c:v>201.87</c:v>
                </c:pt>
                <c:pt idx="164" formatCode="0.00">
                  <c:v>219.26</c:v>
                </c:pt>
                <c:pt idx="165" formatCode="0.00">
                  <c:v>237.3</c:v>
                </c:pt>
                <c:pt idx="166" formatCode="0.00">
                  <c:v>275.33</c:v>
                </c:pt>
                <c:pt idx="167" formatCode="0.00">
                  <c:v>326.35000000000002</c:v>
                </c:pt>
                <c:pt idx="168" formatCode="0.00">
                  <c:v>380.95</c:v>
                </c:pt>
                <c:pt idx="169" formatCode="0.00">
                  <c:v>439.03</c:v>
                </c:pt>
                <c:pt idx="170" formatCode="0.00">
                  <c:v>500.66</c:v>
                </c:pt>
                <c:pt idx="171" formatCode="0.00">
                  <c:v>565.82000000000005</c:v>
                </c:pt>
                <c:pt idx="172" formatCode="0.00">
                  <c:v>634.44000000000005</c:v>
                </c:pt>
                <c:pt idx="173" formatCode="0.00">
                  <c:v>706.47</c:v>
                </c:pt>
                <c:pt idx="174" formatCode="0.00">
                  <c:v>781.86</c:v>
                </c:pt>
                <c:pt idx="175" formatCode="0.00">
                  <c:v>942.42</c:v>
                </c:pt>
                <c:pt idx="176" formatCode="0.0">
                  <c:v>1120</c:v>
                </c:pt>
                <c:pt idx="177" formatCode="0.0">
                  <c:v>1300</c:v>
                </c:pt>
                <c:pt idx="178" formatCode="0.0">
                  <c:v>1500</c:v>
                </c:pt>
                <c:pt idx="179" formatCode="0.0">
                  <c:v>1710</c:v>
                </c:pt>
                <c:pt idx="180" formatCode="0.0">
                  <c:v>1930</c:v>
                </c:pt>
                <c:pt idx="181" formatCode="0.0">
                  <c:v>2410</c:v>
                </c:pt>
                <c:pt idx="182" formatCode="0.0">
                  <c:v>2930</c:v>
                </c:pt>
                <c:pt idx="183" formatCode="0.0">
                  <c:v>3480</c:v>
                </c:pt>
                <c:pt idx="184" formatCode="0.0">
                  <c:v>4080</c:v>
                </c:pt>
                <c:pt idx="185" formatCode="0.0">
                  <c:v>4720</c:v>
                </c:pt>
                <c:pt idx="186" formatCode="0.0">
                  <c:v>5400</c:v>
                </c:pt>
                <c:pt idx="187" formatCode="0.0">
                  <c:v>6110</c:v>
                </c:pt>
                <c:pt idx="188" formatCode="0.0">
                  <c:v>6850</c:v>
                </c:pt>
                <c:pt idx="189" formatCode="0.0">
                  <c:v>7630</c:v>
                </c:pt>
                <c:pt idx="190" formatCode="0.0">
                  <c:v>8430</c:v>
                </c:pt>
                <c:pt idx="191" formatCode="0.0">
                  <c:v>9270</c:v>
                </c:pt>
                <c:pt idx="192" formatCode="0.0">
                  <c:v>11030</c:v>
                </c:pt>
                <c:pt idx="193" formatCode="0.0">
                  <c:v>13380</c:v>
                </c:pt>
                <c:pt idx="194" formatCode="0.0">
                  <c:v>15880</c:v>
                </c:pt>
                <c:pt idx="195" formatCode="0.0">
                  <c:v>18520</c:v>
                </c:pt>
                <c:pt idx="196" formatCode="0.0">
                  <c:v>21280</c:v>
                </c:pt>
                <c:pt idx="197" formatCode="0.0">
                  <c:v>24170</c:v>
                </c:pt>
                <c:pt idx="198" formatCode="0.0">
                  <c:v>27160</c:v>
                </c:pt>
                <c:pt idx="199" formatCode="0.0">
                  <c:v>30260</c:v>
                </c:pt>
                <c:pt idx="200" formatCode="0.0">
                  <c:v>33440</c:v>
                </c:pt>
                <c:pt idx="201" formatCode="0.0">
                  <c:v>40060</c:v>
                </c:pt>
                <c:pt idx="202" formatCode="0.0">
                  <c:v>46970</c:v>
                </c:pt>
                <c:pt idx="203" formatCode="0.0">
                  <c:v>54140</c:v>
                </c:pt>
                <c:pt idx="204" formatCode="0.0">
                  <c:v>61520</c:v>
                </c:pt>
                <c:pt idx="205" formatCode="0.0">
                  <c:v>69090</c:v>
                </c:pt>
                <c:pt idx="206" formatCode="0.0">
                  <c:v>76830</c:v>
                </c:pt>
                <c:pt idx="207" formatCode="0.0">
                  <c:v>92710</c:v>
                </c:pt>
                <c:pt idx="208" formatCode="0.0">
                  <c:v>99190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0D-4E9E-BCE0-2256FD4823E2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srim84Kr_Al!$D$20:$D$228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srim84Kr_Al!$M$20:$M$228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1.4E-3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2.7000000000000001E-3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3.5999999999999999E-3</c:v>
                </c:pt>
                <c:pt idx="28">
                  <c:v>3.8E-3</c:v>
                </c:pt>
                <c:pt idx="29">
                  <c:v>4.0000000000000001E-3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4.4999999999999997E-3</c:v>
                </c:pt>
                <c:pt idx="33">
                  <c:v>4.5999999999999999E-3</c:v>
                </c:pt>
                <c:pt idx="34">
                  <c:v>4.8000000000000004E-3</c:v>
                </c:pt>
                <c:pt idx="35">
                  <c:v>4.8999999999999998E-3</c:v>
                </c:pt>
                <c:pt idx="36">
                  <c:v>5.1999999999999998E-3</c:v>
                </c:pt>
                <c:pt idx="37">
                  <c:v>5.5999999999999999E-3</c:v>
                </c:pt>
                <c:pt idx="38">
                  <c:v>6.0000000000000001E-3</c:v>
                </c:pt>
                <c:pt idx="39">
                  <c:v>6.3E-3</c:v>
                </c:pt>
                <c:pt idx="40">
                  <c:v>6.6E-3</c:v>
                </c:pt>
                <c:pt idx="41">
                  <c:v>7.000000000000001E-3</c:v>
                </c:pt>
                <c:pt idx="42">
                  <c:v>7.2999999999999992E-3</c:v>
                </c:pt>
                <c:pt idx="43">
                  <c:v>7.6E-3</c:v>
                </c:pt>
                <c:pt idx="44">
                  <c:v>7.9000000000000008E-3</c:v>
                </c:pt>
                <c:pt idx="45">
                  <c:v>8.6E-3</c:v>
                </c:pt>
                <c:pt idx="46">
                  <c:v>9.1999999999999998E-3</c:v>
                </c:pt>
                <c:pt idx="47">
                  <c:v>9.7000000000000003E-3</c:v>
                </c:pt>
                <c:pt idx="48">
                  <c:v>1.03E-2</c:v>
                </c:pt>
                <c:pt idx="49">
                  <c:v>1.09E-2</c:v>
                </c:pt>
                <c:pt idx="50">
                  <c:v>1.15E-2</c:v>
                </c:pt>
                <c:pt idx="51">
                  <c:v>1.26E-2</c:v>
                </c:pt>
                <c:pt idx="52">
                  <c:v>1.37E-2</c:v>
                </c:pt>
                <c:pt idx="53">
                  <c:v>1.47E-2</c:v>
                </c:pt>
                <c:pt idx="54">
                  <c:v>1.5800000000000002E-2</c:v>
                </c:pt>
                <c:pt idx="55">
                  <c:v>1.6800000000000002E-2</c:v>
                </c:pt>
                <c:pt idx="56">
                  <c:v>1.78E-2</c:v>
                </c:pt>
                <c:pt idx="57">
                  <c:v>1.8800000000000001E-2</c:v>
                </c:pt>
                <c:pt idx="58">
                  <c:v>1.9800000000000002E-2</c:v>
                </c:pt>
                <c:pt idx="59">
                  <c:v>2.0799999999999999E-2</c:v>
                </c:pt>
                <c:pt idx="60">
                  <c:v>2.1700000000000001E-2</c:v>
                </c:pt>
                <c:pt idx="61">
                  <c:v>2.2700000000000001E-2</c:v>
                </c:pt>
                <c:pt idx="62">
                  <c:v>2.4799999999999999E-2</c:v>
                </c:pt>
                <c:pt idx="63">
                  <c:v>2.7400000000000001E-2</c:v>
                </c:pt>
                <c:pt idx="64">
                  <c:v>0.03</c:v>
                </c:pt>
                <c:pt idx="65">
                  <c:v>3.2600000000000004E-2</c:v>
                </c:pt>
                <c:pt idx="66">
                  <c:v>3.5199999999999995E-2</c:v>
                </c:pt>
                <c:pt idx="67">
                  <c:v>3.7699999999999997E-2</c:v>
                </c:pt>
                <c:pt idx="68">
                  <c:v>4.0100000000000004E-2</c:v>
                </c:pt>
                <c:pt idx="69">
                  <c:v>4.2499999999999996E-2</c:v>
                </c:pt>
                <c:pt idx="70">
                  <c:v>4.4900000000000002E-2</c:v>
                </c:pt>
                <c:pt idx="71">
                  <c:v>4.9500000000000002E-2</c:v>
                </c:pt>
                <c:pt idx="72">
                  <c:v>5.4100000000000002E-2</c:v>
                </c:pt>
                <c:pt idx="73">
                  <c:v>5.8499999999999996E-2</c:v>
                </c:pt>
                <c:pt idx="74">
                  <c:v>6.2799999999999995E-2</c:v>
                </c:pt>
                <c:pt idx="75">
                  <c:v>6.7100000000000007E-2</c:v>
                </c:pt>
                <c:pt idx="76">
                  <c:v>7.1300000000000002E-2</c:v>
                </c:pt>
                <c:pt idx="77">
                  <c:v>7.9600000000000004E-2</c:v>
                </c:pt>
                <c:pt idx="78">
                  <c:v>8.77E-2</c:v>
                </c:pt>
                <c:pt idx="79">
                  <c:v>9.5500000000000002E-2</c:v>
                </c:pt>
                <c:pt idx="80">
                  <c:v>0.10300000000000001</c:v>
                </c:pt>
                <c:pt idx="81">
                  <c:v>0.11020000000000001</c:v>
                </c:pt>
                <c:pt idx="82">
                  <c:v>0.1172</c:v>
                </c:pt>
                <c:pt idx="83">
                  <c:v>0.12390000000000001</c:v>
                </c:pt>
                <c:pt idx="84">
                  <c:v>0.1303</c:v>
                </c:pt>
                <c:pt idx="85">
                  <c:v>0.13640000000000002</c:v>
                </c:pt>
                <c:pt idx="86">
                  <c:v>0.14219999999999999</c:v>
                </c:pt>
                <c:pt idx="87">
                  <c:v>0.14779999999999999</c:v>
                </c:pt>
                <c:pt idx="88">
                  <c:v>0.1585</c:v>
                </c:pt>
                <c:pt idx="89">
                  <c:v>0.17070000000000002</c:v>
                </c:pt>
                <c:pt idx="90">
                  <c:v>0.18160000000000001</c:v>
                </c:pt>
                <c:pt idx="91">
                  <c:v>0.1913</c:v>
                </c:pt>
                <c:pt idx="92">
                  <c:v>0.2001</c:v>
                </c:pt>
                <c:pt idx="93">
                  <c:v>0.20800000000000002</c:v>
                </c:pt>
                <c:pt idx="94">
                  <c:v>0.2152</c:v>
                </c:pt>
                <c:pt idx="95">
                  <c:v>0.22189999999999999</c:v>
                </c:pt>
                <c:pt idx="96">
                  <c:v>0.22789999999999999</c:v>
                </c:pt>
                <c:pt idx="97">
                  <c:v>0.23949999999999999</c:v>
                </c:pt>
                <c:pt idx="98">
                  <c:v>0.24940000000000001</c:v>
                </c:pt>
                <c:pt idx="99">
                  <c:v>0.25819999999999999</c:v>
                </c:pt>
                <c:pt idx="100">
                  <c:v>0.26589999999999997</c:v>
                </c:pt>
                <c:pt idx="101">
                  <c:v>0.27280000000000004</c:v>
                </c:pt>
                <c:pt idx="102">
                  <c:v>0.27900000000000003</c:v>
                </c:pt>
                <c:pt idx="103">
                  <c:v>0.29120000000000001</c:v>
                </c:pt>
                <c:pt idx="104">
                  <c:v>0.3014</c:v>
                </c:pt>
                <c:pt idx="105">
                  <c:v>0.31</c:v>
                </c:pt>
                <c:pt idx="106">
                  <c:v>0.3175</c:v>
                </c:pt>
                <c:pt idx="107">
                  <c:v>0.3241</c:v>
                </c:pt>
                <c:pt idx="108">
                  <c:v>0.32989999999999997</c:v>
                </c:pt>
                <c:pt idx="109">
                  <c:v>0.33500000000000002</c:v>
                </c:pt>
                <c:pt idx="110">
                  <c:v>0.3397</c:v>
                </c:pt>
                <c:pt idx="111">
                  <c:v>0.34389999999999998</c:v>
                </c:pt>
                <c:pt idx="112">
                  <c:v>0.34770000000000001</c:v>
                </c:pt>
                <c:pt idx="113">
                  <c:v>0.35120000000000001</c:v>
                </c:pt>
                <c:pt idx="114">
                  <c:v>0.35910000000000003</c:v>
                </c:pt>
                <c:pt idx="115">
                  <c:v>0.36849999999999999</c:v>
                </c:pt>
                <c:pt idx="116">
                  <c:v>0.37659999999999999</c:v>
                </c:pt>
                <c:pt idx="117">
                  <c:v>0.3836</c:v>
                </c:pt>
                <c:pt idx="118">
                  <c:v>0.38980000000000004</c:v>
                </c:pt>
                <c:pt idx="119">
                  <c:v>0.39540000000000003</c:v>
                </c:pt>
                <c:pt idx="120">
                  <c:v>0.40049999999999997</c:v>
                </c:pt>
                <c:pt idx="121">
                  <c:v>0.40519999999999995</c:v>
                </c:pt>
                <c:pt idx="122">
                  <c:v>0.40949999999999998</c:v>
                </c:pt>
                <c:pt idx="123">
                  <c:v>0.42190000000000005</c:v>
                </c:pt>
                <c:pt idx="124">
                  <c:v>0.43289999999999995</c:v>
                </c:pt>
                <c:pt idx="125">
                  <c:v>0.44279999999999997</c:v>
                </c:pt>
                <c:pt idx="126">
                  <c:v>0.45190000000000002</c:v>
                </c:pt>
                <c:pt idx="127">
                  <c:v>0.46029999999999999</c:v>
                </c:pt>
                <c:pt idx="128">
                  <c:v>0.46820000000000006</c:v>
                </c:pt>
                <c:pt idx="129">
                  <c:v>0.49390000000000001</c:v>
                </c:pt>
                <c:pt idx="130">
                  <c:v>0.51689999999999992</c:v>
                </c:pt>
                <c:pt idx="131">
                  <c:v>0.53780000000000006</c:v>
                </c:pt>
                <c:pt idx="132">
                  <c:v>0.55720000000000003</c:v>
                </c:pt>
                <c:pt idx="133">
                  <c:v>0.57530000000000003</c:v>
                </c:pt>
                <c:pt idx="134">
                  <c:v>0.59230000000000005</c:v>
                </c:pt>
                <c:pt idx="135">
                  <c:v>0.60860000000000003</c:v>
                </c:pt>
                <c:pt idx="136">
                  <c:v>0.62409999999999999</c:v>
                </c:pt>
                <c:pt idx="137">
                  <c:v>0.63900000000000001</c:v>
                </c:pt>
                <c:pt idx="138">
                  <c:v>0.65329999999999999</c:v>
                </c:pt>
                <c:pt idx="139">
                  <c:v>0.66720000000000002</c:v>
                </c:pt>
                <c:pt idx="140">
                  <c:v>0.71789999999999998</c:v>
                </c:pt>
                <c:pt idx="141">
                  <c:v>0.79039999999999999</c:v>
                </c:pt>
                <c:pt idx="142">
                  <c:v>0.85709999999999997</c:v>
                </c:pt>
                <c:pt idx="143">
                  <c:v>0.91949999999999998</c:v>
                </c:pt>
                <c:pt idx="144">
                  <c:v>0.97859999999999991</c:v>
                </c:pt>
                <c:pt idx="145" formatCode="0.00">
                  <c:v>1.04</c:v>
                </c:pt>
                <c:pt idx="146" formatCode="0.00">
                  <c:v>1.0900000000000001</c:v>
                </c:pt>
                <c:pt idx="147" formatCode="0.00">
                  <c:v>1.1399999999999999</c:v>
                </c:pt>
                <c:pt idx="148" formatCode="0.00">
                  <c:v>1.19</c:v>
                </c:pt>
                <c:pt idx="149" formatCode="0.00">
                  <c:v>1.38</c:v>
                </c:pt>
                <c:pt idx="150" formatCode="0.00">
                  <c:v>1.56</c:v>
                </c:pt>
                <c:pt idx="151" formatCode="0.00">
                  <c:v>1.72</c:v>
                </c:pt>
                <c:pt idx="152" formatCode="0.00">
                  <c:v>1.88</c:v>
                </c:pt>
                <c:pt idx="153" formatCode="0.00">
                  <c:v>2.0299999999999998</c:v>
                </c:pt>
                <c:pt idx="154" formatCode="0.00">
                  <c:v>2.1800000000000002</c:v>
                </c:pt>
                <c:pt idx="155" formatCode="0.00">
                  <c:v>2.73</c:v>
                </c:pt>
                <c:pt idx="156" formatCode="0.00">
                  <c:v>3.23</c:v>
                </c:pt>
                <c:pt idx="157" formatCode="0.00">
                  <c:v>3.71</c:v>
                </c:pt>
                <c:pt idx="158" formatCode="0.00">
                  <c:v>4.17</c:v>
                </c:pt>
                <c:pt idx="159" formatCode="0.00">
                  <c:v>4.62</c:v>
                </c:pt>
                <c:pt idx="160" formatCode="0.00">
                  <c:v>5.07</c:v>
                </c:pt>
                <c:pt idx="161" formatCode="0.00">
                  <c:v>5.52</c:v>
                </c:pt>
                <c:pt idx="162" formatCode="0.00">
                  <c:v>5.98</c:v>
                </c:pt>
                <c:pt idx="163" formatCode="0.00">
                  <c:v>6.43</c:v>
                </c:pt>
                <c:pt idx="164" formatCode="0.00">
                  <c:v>6.89</c:v>
                </c:pt>
                <c:pt idx="165" formatCode="0.00">
                  <c:v>7.35</c:v>
                </c:pt>
                <c:pt idx="166" formatCode="0.00">
                  <c:v>9.11</c:v>
                </c:pt>
                <c:pt idx="167" formatCode="0.00">
                  <c:v>11.63</c:v>
                </c:pt>
                <c:pt idx="168" formatCode="0.00">
                  <c:v>13.97</c:v>
                </c:pt>
                <c:pt idx="169" formatCode="0.00">
                  <c:v>16.21</c:v>
                </c:pt>
                <c:pt idx="170" formatCode="0.00">
                  <c:v>18.41</c:v>
                </c:pt>
                <c:pt idx="171" formatCode="0.00">
                  <c:v>20.6</c:v>
                </c:pt>
                <c:pt idx="172" formatCode="0.00">
                  <c:v>22.77</c:v>
                </c:pt>
                <c:pt idx="173" formatCode="0.00">
                  <c:v>24.96</c:v>
                </c:pt>
                <c:pt idx="174" formatCode="0.00">
                  <c:v>27.15</c:v>
                </c:pt>
                <c:pt idx="175" formatCode="0.00">
                  <c:v>35.409999999999997</c:v>
                </c:pt>
                <c:pt idx="176" formatCode="0.00">
                  <c:v>43.09</c:v>
                </c:pt>
                <c:pt idx="177" formatCode="0.00">
                  <c:v>50.49</c:v>
                </c:pt>
                <c:pt idx="178" formatCode="0.00">
                  <c:v>57.76</c:v>
                </c:pt>
                <c:pt idx="179" formatCode="0.00">
                  <c:v>64.95</c:v>
                </c:pt>
                <c:pt idx="180" formatCode="0.00">
                  <c:v>72.12</c:v>
                </c:pt>
                <c:pt idx="181" formatCode="0.00">
                  <c:v>98.67</c:v>
                </c:pt>
                <c:pt idx="182" formatCode="0.00">
                  <c:v>122.97</c:v>
                </c:pt>
                <c:pt idx="183" formatCode="0.00">
                  <c:v>146.30000000000001</c:v>
                </c:pt>
                <c:pt idx="184" formatCode="0.00">
                  <c:v>169.16</c:v>
                </c:pt>
                <c:pt idx="185" formatCode="0.00">
                  <c:v>191.76</c:v>
                </c:pt>
                <c:pt idx="186" formatCode="0.00">
                  <c:v>214.23</c:v>
                </c:pt>
                <c:pt idx="187" formatCode="0.00">
                  <c:v>236.62</c:v>
                </c:pt>
                <c:pt idx="188" formatCode="0.00">
                  <c:v>258.98</c:v>
                </c:pt>
                <c:pt idx="189" formatCode="0.00">
                  <c:v>281.31</c:v>
                </c:pt>
                <c:pt idx="190" formatCode="0.00">
                  <c:v>303.63</c:v>
                </c:pt>
                <c:pt idx="191" formatCode="0.00">
                  <c:v>325.94</c:v>
                </c:pt>
                <c:pt idx="192" formatCode="0.00">
                  <c:v>410.08</c:v>
                </c:pt>
                <c:pt idx="193" formatCode="0.00">
                  <c:v>527.72</c:v>
                </c:pt>
                <c:pt idx="194" formatCode="0.00">
                  <c:v>635.35</c:v>
                </c:pt>
                <c:pt idx="195" formatCode="0.00">
                  <c:v>737.05</c:v>
                </c:pt>
                <c:pt idx="196" formatCode="0.00">
                  <c:v>834.69</c:v>
                </c:pt>
                <c:pt idx="197" formatCode="0.00">
                  <c:v>929.26</c:v>
                </c:pt>
                <c:pt idx="198" formatCode="0.00">
                  <c:v>1020</c:v>
                </c:pt>
                <c:pt idx="199" formatCode="0.00">
                  <c:v>1110</c:v>
                </c:pt>
                <c:pt idx="200" formatCode="0.00">
                  <c:v>1200</c:v>
                </c:pt>
                <c:pt idx="201" formatCode="0.00">
                  <c:v>1520</c:v>
                </c:pt>
                <c:pt idx="202" formatCode="0.00">
                  <c:v>1810</c:v>
                </c:pt>
                <c:pt idx="203" formatCode="0.00">
                  <c:v>2070</c:v>
                </c:pt>
                <c:pt idx="204" formatCode="0.00">
                  <c:v>2320</c:v>
                </c:pt>
                <c:pt idx="205" formatCode="0.00">
                  <c:v>2560</c:v>
                </c:pt>
                <c:pt idx="206" formatCode="0.00">
                  <c:v>2780</c:v>
                </c:pt>
                <c:pt idx="207" formatCode="0.00">
                  <c:v>3570</c:v>
                </c:pt>
                <c:pt idx="208" formatCode="0.00">
                  <c:v>3690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0D-4E9E-BCE0-2256FD4823E2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srim84Kr_Al!$D$20:$D$228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srim84Kr_Al!$P$20:$P$228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2.5999999999999999E-3</c:v>
                </c:pt>
                <c:pt idx="27">
                  <c:v>2.7000000000000001E-3</c:v>
                </c:pt>
                <c:pt idx="28">
                  <c:v>2.9000000000000002E-3</c:v>
                </c:pt>
                <c:pt idx="29">
                  <c:v>3.0000000000000001E-3</c:v>
                </c:pt>
                <c:pt idx="30">
                  <c:v>3.2000000000000002E-3</c:v>
                </c:pt>
                <c:pt idx="31">
                  <c:v>3.3E-3</c:v>
                </c:pt>
                <c:pt idx="32">
                  <c:v>3.4000000000000002E-3</c:v>
                </c:pt>
                <c:pt idx="33">
                  <c:v>3.5999999999999999E-3</c:v>
                </c:pt>
                <c:pt idx="34">
                  <c:v>3.6999999999999997E-3</c:v>
                </c:pt>
                <c:pt idx="35">
                  <c:v>3.8E-3</c:v>
                </c:pt>
                <c:pt idx="36">
                  <c:v>4.1000000000000003E-3</c:v>
                </c:pt>
                <c:pt idx="37">
                  <c:v>4.3999999999999994E-3</c:v>
                </c:pt>
                <c:pt idx="38">
                  <c:v>4.7000000000000002E-3</c:v>
                </c:pt>
                <c:pt idx="39">
                  <c:v>4.8999999999999998E-3</c:v>
                </c:pt>
                <c:pt idx="40">
                  <c:v>5.1999999999999998E-3</c:v>
                </c:pt>
                <c:pt idx="41">
                  <c:v>5.4999999999999997E-3</c:v>
                </c:pt>
                <c:pt idx="42">
                  <c:v>5.8000000000000005E-3</c:v>
                </c:pt>
                <c:pt idx="43">
                  <c:v>6.0000000000000001E-3</c:v>
                </c:pt>
                <c:pt idx="44">
                  <c:v>6.3E-3</c:v>
                </c:pt>
                <c:pt idx="45">
                  <c:v>6.8000000000000005E-3</c:v>
                </c:pt>
                <c:pt idx="46">
                  <c:v>7.1999999999999998E-3</c:v>
                </c:pt>
                <c:pt idx="47">
                  <c:v>7.7000000000000002E-3</c:v>
                </c:pt>
                <c:pt idx="48">
                  <c:v>8.2000000000000007E-3</c:v>
                </c:pt>
                <c:pt idx="49">
                  <c:v>8.6E-3</c:v>
                </c:pt>
                <c:pt idx="50">
                  <c:v>9.1000000000000004E-3</c:v>
                </c:pt>
                <c:pt idx="51">
                  <c:v>0.01</c:v>
                </c:pt>
                <c:pt idx="52">
                  <c:v>1.0800000000000001E-2</c:v>
                </c:pt>
                <c:pt idx="53">
                  <c:v>1.17E-2</c:v>
                </c:pt>
                <c:pt idx="54">
                  <c:v>1.2500000000000001E-2</c:v>
                </c:pt>
                <c:pt idx="55">
                  <c:v>1.3300000000000001E-2</c:v>
                </c:pt>
                <c:pt idx="56">
                  <c:v>1.4099999999999998E-2</c:v>
                </c:pt>
                <c:pt idx="57">
                  <c:v>1.49E-2</c:v>
                </c:pt>
                <c:pt idx="58">
                  <c:v>1.5699999999999999E-2</c:v>
                </c:pt>
                <c:pt idx="59">
                  <c:v>1.6500000000000001E-2</c:v>
                </c:pt>
                <c:pt idx="60">
                  <c:v>1.7299999999999999E-2</c:v>
                </c:pt>
                <c:pt idx="61">
                  <c:v>1.7999999999999999E-2</c:v>
                </c:pt>
                <c:pt idx="62">
                  <c:v>1.9599999999999999E-2</c:v>
                </c:pt>
                <c:pt idx="63">
                  <c:v>2.1499999999999998E-2</c:v>
                </c:pt>
                <c:pt idx="64">
                  <c:v>2.35E-2</c:v>
                </c:pt>
                <c:pt idx="65">
                  <c:v>2.5399999999999999E-2</c:v>
                </c:pt>
                <c:pt idx="66">
                  <c:v>2.7400000000000001E-2</c:v>
                </c:pt>
                <c:pt idx="67">
                  <c:v>2.9399999999999999E-2</c:v>
                </c:pt>
                <c:pt idx="68">
                  <c:v>3.1399999999999997E-2</c:v>
                </c:pt>
                <c:pt idx="69">
                  <c:v>3.3399999999999999E-2</c:v>
                </c:pt>
                <c:pt idx="70">
                  <c:v>3.5400000000000001E-2</c:v>
                </c:pt>
                <c:pt idx="71">
                  <c:v>3.9300000000000002E-2</c:v>
                </c:pt>
                <c:pt idx="72">
                  <c:v>4.3299999999999998E-2</c:v>
                </c:pt>
                <c:pt idx="73">
                  <c:v>4.7199999999999999E-2</c:v>
                </c:pt>
                <c:pt idx="74">
                  <c:v>5.1000000000000004E-2</c:v>
                </c:pt>
                <c:pt idx="75">
                  <c:v>5.4900000000000004E-2</c:v>
                </c:pt>
                <c:pt idx="76">
                  <c:v>5.8799999999999998E-2</c:v>
                </c:pt>
                <c:pt idx="77">
                  <c:v>6.6400000000000001E-2</c:v>
                </c:pt>
                <c:pt idx="78">
                  <c:v>7.3999999999999996E-2</c:v>
                </c:pt>
                <c:pt idx="79">
                  <c:v>8.1599999999999992E-2</c:v>
                </c:pt>
                <c:pt idx="80">
                  <c:v>8.9099999999999999E-2</c:v>
                </c:pt>
                <c:pt idx="81">
                  <c:v>9.6500000000000002E-2</c:v>
                </c:pt>
                <c:pt idx="82">
                  <c:v>0.1038</c:v>
                </c:pt>
                <c:pt idx="83">
                  <c:v>0.1109</c:v>
                </c:pt>
                <c:pt idx="84">
                  <c:v>0.11799999999999999</c:v>
                </c:pt>
                <c:pt idx="85">
                  <c:v>0.12490000000000001</c:v>
                </c:pt>
                <c:pt idx="86">
                  <c:v>0.13159999999999999</c:v>
                </c:pt>
                <c:pt idx="87">
                  <c:v>0.13819999999999999</c:v>
                </c:pt>
                <c:pt idx="88">
                  <c:v>0.15089999999999998</c:v>
                </c:pt>
                <c:pt idx="89">
                  <c:v>0.1658</c:v>
                </c:pt>
                <c:pt idx="90">
                  <c:v>0.1797</c:v>
                </c:pt>
                <c:pt idx="91">
                  <c:v>0.19259999999999999</c:v>
                </c:pt>
                <c:pt idx="92">
                  <c:v>0.20470000000000002</c:v>
                </c:pt>
                <c:pt idx="93">
                  <c:v>0.21589999999999998</c:v>
                </c:pt>
                <c:pt idx="94">
                  <c:v>0.22639999999999999</c:v>
                </c:pt>
                <c:pt idx="95">
                  <c:v>0.23630000000000001</c:v>
                </c:pt>
                <c:pt idx="96">
                  <c:v>0.2455</c:v>
                </c:pt>
                <c:pt idx="97">
                  <c:v>0.26250000000000001</c:v>
                </c:pt>
                <c:pt idx="98">
                  <c:v>0.2777</c:v>
                </c:pt>
                <c:pt idx="99">
                  <c:v>0.29139999999999999</c:v>
                </c:pt>
                <c:pt idx="100">
                  <c:v>0.30379999999999996</c:v>
                </c:pt>
                <c:pt idx="101">
                  <c:v>0.31520000000000004</c:v>
                </c:pt>
                <c:pt idx="102">
                  <c:v>0.32569999999999999</c:v>
                </c:pt>
                <c:pt idx="103">
                  <c:v>0.34429999999999999</c:v>
                </c:pt>
                <c:pt idx="104">
                  <c:v>0.3604</c:v>
                </c:pt>
                <c:pt idx="105">
                  <c:v>0.3745</c:v>
                </c:pt>
                <c:pt idx="106">
                  <c:v>0.38700000000000001</c:v>
                </c:pt>
                <c:pt idx="107">
                  <c:v>0.3982</c:v>
                </c:pt>
                <c:pt idx="108">
                  <c:v>0.4083</c:v>
                </c:pt>
                <c:pt idx="109">
                  <c:v>0.41740000000000005</c:v>
                </c:pt>
                <c:pt idx="110">
                  <c:v>0.42569999999999997</c:v>
                </c:pt>
                <c:pt idx="111">
                  <c:v>0.43330000000000002</c:v>
                </c:pt>
                <c:pt idx="112">
                  <c:v>0.44040000000000001</c:v>
                </c:pt>
                <c:pt idx="113">
                  <c:v>0.44690000000000002</c:v>
                </c:pt>
                <c:pt idx="114">
                  <c:v>0.45860000000000001</c:v>
                </c:pt>
                <c:pt idx="115">
                  <c:v>0.47119999999999995</c:v>
                </c:pt>
                <c:pt idx="116">
                  <c:v>0.48209999999999997</c:v>
                </c:pt>
                <c:pt idx="117">
                  <c:v>0.49169999999999997</c:v>
                </c:pt>
                <c:pt idx="118">
                  <c:v>0.50029999999999997</c:v>
                </c:pt>
                <c:pt idx="119">
                  <c:v>0.50800000000000001</c:v>
                </c:pt>
                <c:pt idx="120">
                  <c:v>0.51500000000000001</c:v>
                </c:pt>
                <c:pt idx="121">
                  <c:v>0.52140000000000009</c:v>
                </c:pt>
                <c:pt idx="122">
                  <c:v>0.52729999999999999</c:v>
                </c:pt>
                <c:pt idx="123">
                  <c:v>0.53789999999999993</c:v>
                </c:pt>
                <c:pt idx="124">
                  <c:v>0.54730000000000001</c:v>
                </c:pt>
                <c:pt idx="125">
                  <c:v>0.55559999999999998</c:v>
                </c:pt>
                <c:pt idx="126">
                  <c:v>0.56319999999999992</c:v>
                </c:pt>
                <c:pt idx="127">
                  <c:v>0.57020000000000004</c:v>
                </c:pt>
                <c:pt idx="128">
                  <c:v>0.5766</c:v>
                </c:pt>
                <c:pt idx="129">
                  <c:v>0.58819999999999995</c:v>
                </c:pt>
                <c:pt idx="130">
                  <c:v>0.59850000000000003</c:v>
                </c:pt>
                <c:pt idx="131">
                  <c:v>0.60780000000000001</c:v>
                </c:pt>
                <c:pt idx="132">
                  <c:v>0.61630000000000007</c:v>
                </c:pt>
                <c:pt idx="133">
                  <c:v>0.62430000000000008</c:v>
                </c:pt>
                <c:pt idx="134">
                  <c:v>0.63170000000000004</c:v>
                </c:pt>
                <c:pt idx="135">
                  <c:v>0.63869999999999993</c:v>
                </c:pt>
                <c:pt idx="136">
                  <c:v>0.64529999999999998</c:v>
                </c:pt>
                <c:pt idx="137">
                  <c:v>0.65170000000000006</c:v>
                </c:pt>
                <c:pt idx="138">
                  <c:v>0.65769999999999995</c:v>
                </c:pt>
                <c:pt idx="139">
                  <c:v>0.66359999999999997</c:v>
                </c:pt>
                <c:pt idx="140">
                  <c:v>0.67469999999999997</c:v>
                </c:pt>
                <c:pt idx="141">
                  <c:v>0.68789999999999996</c:v>
                </c:pt>
                <c:pt idx="142">
                  <c:v>0.70050000000000001</c:v>
                </c:pt>
                <c:pt idx="143">
                  <c:v>0.71250000000000002</c:v>
                </c:pt>
                <c:pt idx="144">
                  <c:v>0.72419999999999995</c:v>
                </c:pt>
                <c:pt idx="145">
                  <c:v>0.73550000000000004</c:v>
                </c:pt>
                <c:pt idx="146">
                  <c:v>0.74669999999999992</c:v>
                </c:pt>
                <c:pt idx="147">
                  <c:v>0.75770000000000004</c:v>
                </c:pt>
                <c:pt idx="148">
                  <c:v>0.76849999999999996</c:v>
                </c:pt>
                <c:pt idx="149">
                  <c:v>0.79</c:v>
                </c:pt>
                <c:pt idx="150">
                  <c:v>0.81129999999999991</c:v>
                </c:pt>
                <c:pt idx="151">
                  <c:v>0.83260000000000001</c:v>
                </c:pt>
                <c:pt idx="152">
                  <c:v>0.85410000000000008</c:v>
                </c:pt>
                <c:pt idx="153">
                  <c:v>0.87579999999999991</c:v>
                </c:pt>
                <c:pt idx="154">
                  <c:v>0.89779999999999993</c:v>
                </c:pt>
                <c:pt idx="155">
                  <c:v>0.94309999999999994</c:v>
                </c:pt>
                <c:pt idx="156">
                  <c:v>0.99009999999999998</c:v>
                </c:pt>
                <c:pt idx="157" formatCode="0.00">
                  <c:v>1.04</c:v>
                </c:pt>
                <c:pt idx="158" formatCode="0.00">
                  <c:v>1.0900000000000001</c:v>
                </c:pt>
                <c:pt idx="159" formatCode="0.00">
                  <c:v>1.1399999999999999</c:v>
                </c:pt>
                <c:pt idx="160" formatCode="0.00">
                  <c:v>1.2</c:v>
                </c:pt>
                <c:pt idx="161" formatCode="0.00">
                  <c:v>1.26</c:v>
                </c:pt>
                <c:pt idx="162" formatCode="0.00">
                  <c:v>1.32</c:v>
                </c:pt>
                <c:pt idx="163" formatCode="0.00">
                  <c:v>1.39</c:v>
                </c:pt>
                <c:pt idx="164" formatCode="0.00">
                  <c:v>1.45</c:v>
                </c:pt>
                <c:pt idx="165" formatCode="0.00">
                  <c:v>1.52</c:v>
                </c:pt>
                <c:pt idx="166" formatCode="0.00">
                  <c:v>1.67</c:v>
                </c:pt>
                <c:pt idx="167" formatCode="0.00">
                  <c:v>1.87</c:v>
                </c:pt>
                <c:pt idx="168" formatCode="0.00">
                  <c:v>2.08</c:v>
                </c:pt>
                <c:pt idx="169" formatCode="0.00">
                  <c:v>2.31</c:v>
                </c:pt>
                <c:pt idx="170" formatCode="0.00">
                  <c:v>2.5499999999999998</c:v>
                </c:pt>
                <c:pt idx="171" formatCode="0.00">
                  <c:v>2.8</c:v>
                </c:pt>
                <c:pt idx="172" formatCode="0.00">
                  <c:v>3.07</c:v>
                </c:pt>
                <c:pt idx="173" formatCode="0.00">
                  <c:v>3.35</c:v>
                </c:pt>
                <c:pt idx="174" formatCode="0.00">
                  <c:v>3.64</c:v>
                </c:pt>
                <c:pt idx="175" formatCode="0.00">
                  <c:v>4.26</c:v>
                </c:pt>
                <c:pt idx="176" formatCode="0.00">
                  <c:v>4.92</c:v>
                </c:pt>
                <c:pt idx="177" formatCode="0.00">
                  <c:v>5.63</c:v>
                </c:pt>
                <c:pt idx="178" formatCode="0.00">
                  <c:v>6.38</c:v>
                </c:pt>
                <c:pt idx="179" formatCode="0.00">
                  <c:v>7.17</c:v>
                </c:pt>
                <c:pt idx="180" formatCode="0.00">
                  <c:v>7.99</c:v>
                </c:pt>
                <c:pt idx="181" formatCode="0.00">
                  <c:v>9.75</c:v>
                </c:pt>
                <c:pt idx="182" formatCode="0.00">
                  <c:v>11.65</c:v>
                </c:pt>
                <c:pt idx="183" formatCode="0.00">
                  <c:v>13.67</c:v>
                </c:pt>
                <c:pt idx="184" formatCode="0.00">
                  <c:v>15.82</c:v>
                </c:pt>
                <c:pt idx="185" formatCode="0.00">
                  <c:v>18.09</c:v>
                </c:pt>
                <c:pt idx="186" formatCode="0.00">
                  <c:v>20.47</c:v>
                </c:pt>
                <c:pt idx="187" formatCode="0.00">
                  <c:v>22.95</c:v>
                </c:pt>
                <c:pt idx="188" formatCode="0.00">
                  <c:v>25.53</c:v>
                </c:pt>
                <c:pt idx="189" formatCode="0.00">
                  <c:v>28.2</c:v>
                </c:pt>
                <c:pt idx="190" formatCode="0.00">
                  <c:v>30.95</c:v>
                </c:pt>
                <c:pt idx="191" formatCode="0.00">
                  <c:v>33.79</c:v>
                </c:pt>
                <c:pt idx="192" formatCode="0.00">
                  <c:v>39.71</c:v>
                </c:pt>
                <c:pt idx="193" formatCode="0.00">
                  <c:v>47.48</c:v>
                </c:pt>
                <c:pt idx="194" formatCode="0.00">
                  <c:v>55.64</c:v>
                </c:pt>
                <c:pt idx="195" formatCode="0.00">
                  <c:v>64.12</c:v>
                </c:pt>
                <c:pt idx="196" formatCode="0.00">
                  <c:v>72.88</c:v>
                </c:pt>
                <c:pt idx="197" formatCode="0.00">
                  <c:v>81.89</c:v>
                </c:pt>
                <c:pt idx="198" formatCode="0.00">
                  <c:v>91.1</c:v>
                </c:pt>
                <c:pt idx="199" formatCode="0.00">
                  <c:v>100.5</c:v>
                </c:pt>
                <c:pt idx="200" formatCode="0.00">
                  <c:v>110.05</c:v>
                </c:pt>
                <c:pt idx="201" formatCode="0.00">
                  <c:v>129.53</c:v>
                </c:pt>
                <c:pt idx="202" formatCode="0.00">
                  <c:v>149.37</c:v>
                </c:pt>
                <c:pt idx="203" formatCode="0.00">
                  <c:v>169.46</c:v>
                </c:pt>
                <c:pt idx="204" formatCode="0.00">
                  <c:v>189.7</c:v>
                </c:pt>
                <c:pt idx="205" formatCode="0.00">
                  <c:v>210.01</c:v>
                </c:pt>
                <c:pt idx="206" formatCode="0.00">
                  <c:v>230.32</c:v>
                </c:pt>
                <c:pt idx="207" formatCode="0.00">
                  <c:v>270.77999999999997</c:v>
                </c:pt>
                <c:pt idx="208" formatCode="0.00">
                  <c:v>286.83999999999997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0D-4E9E-BCE0-2256FD482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96496"/>
        <c:axId val="520595320"/>
      </c:scatterChart>
      <c:valAx>
        <c:axId val="5205964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20595320"/>
        <c:crosses val="autoZero"/>
        <c:crossBetween val="midCat"/>
        <c:majorUnit val="10"/>
      </c:valAx>
      <c:valAx>
        <c:axId val="52059532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205964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srim84Kr_Au!$P$5</c:f>
          <c:strCache>
            <c:ptCount val="1"/>
            <c:pt idx="0">
              <c:v>srim84Kr_Au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srim84Kr_Au!$D$20:$D$228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srim84Kr_Au!$E$20:$E$228</c:f>
              <c:numCache>
                <c:formatCode>0.000E+00</c:formatCode>
                <c:ptCount val="209"/>
                <c:pt idx="0">
                  <c:v>1.8749999999999999E-2</c:v>
                </c:pt>
                <c:pt idx="1">
                  <c:v>1.976E-2</c:v>
                </c:pt>
                <c:pt idx="2">
                  <c:v>2.0729999999999998E-2</c:v>
                </c:pt>
                <c:pt idx="3">
                  <c:v>2.1649999999999999E-2</c:v>
                </c:pt>
                <c:pt idx="4">
                  <c:v>2.2530000000000001E-2</c:v>
                </c:pt>
                <c:pt idx="5">
                  <c:v>2.3380000000000001E-2</c:v>
                </c:pt>
                <c:pt idx="6">
                  <c:v>2.4199999999999999E-2</c:v>
                </c:pt>
                <c:pt idx="7">
                  <c:v>2.5000000000000001E-2</c:v>
                </c:pt>
                <c:pt idx="8">
                  <c:v>2.5770000000000001E-2</c:v>
                </c:pt>
                <c:pt idx="9">
                  <c:v>2.6509999999999999E-2</c:v>
                </c:pt>
                <c:pt idx="10">
                  <c:v>2.7949999999999999E-2</c:v>
                </c:pt>
                <c:pt idx="11">
                  <c:v>2.964E-2</c:v>
                </c:pt>
                <c:pt idx="12">
                  <c:v>3.125E-2</c:v>
                </c:pt>
                <c:pt idx="13">
                  <c:v>3.2770000000000001E-2</c:v>
                </c:pt>
                <c:pt idx="14">
                  <c:v>3.4229999999999997E-2</c:v>
                </c:pt>
                <c:pt idx="15">
                  <c:v>3.5630000000000002E-2</c:v>
                </c:pt>
                <c:pt idx="16">
                  <c:v>3.6970000000000003E-2</c:v>
                </c:pt>
                <c:pt idx="17">
                  <c:v>3.8269999999999998E-2</c:v>
                </c:pt>
                <c:pt idx="18">
                  <c:v>3.9530000000000003E-2</c:v>
                </c:pt>
                <c:pt idx="19">
                  <c:v>4.1919999999999999E-2</c:v>
                </c:pt>
                <c:pt idx="20">
                  <c:v>4.419E-2</c:v>
                </c:pt>
                <c:pt idx="21">
                  <c:v>4.6350000000000002E-2</c:v>
                </c:pt>
                <c:pt idx="22">
                  <c:v>4.8410000000000002E-2</c:v>
                </c:pt>
                <c:pt idx="23">
                  <c:v>5.0389999999999997E-2</c:v>
                </c:pt>
                <c:pt idx="24">
                  <c:v>5.2290000000000003E-2</c:v>
                </c:pt>
                <c:pt idx="25">
                  <c:v>5.5899999999999998E-2</c:v>
                </c:pt>
                <c:pt idx="26">
                  <c:v>5.9290000000000002E-2</c:v>
                </c:pt>
                <c:pt idx="27">
                  <c:v>6.25E-2</c:v>
                </c:pt>
                <c:pt idx="28">
                  <c:v>6.5549999999999997E-2</c:v>
                </c:pt>
                <c:pt idx="29">
                  <c:v>6.8459999999999993E-2</c:v>
                </c:pt>
                <c:pt idx="30">
                  <c:v>7.1260000000000004E-2</c:v>
                </c:pt>
                <c:pt idx="31">
                  <c:v>7.3950000000000002E-2</c:v>
                </c:pt>
                <c:pt idx="32">
                  <c:v>7.6539999999999997E-2</c:v>
                </c:pt>
                <c:pt idx="33">
                  <c:v>7.9049999999999995E-2</c:v>
                </c:pt>
                <c:pt idx="34">
                  <c:v>8.1490000000000007E-2</c:v>
                </c:pt>
                <c:pt idx="35">
                  <c:v>8.3849999999999994E-2</c:v>
                </c:pt>
                <c:pt idx="36">
                  <c:v>8.838E-2</c:v>
                </c:pt>
                <c:pt idx="37">
                  <c:v>9.3740000000000004E-2</c:v>
                </c:pt>
                <c:pt idx="38">
                  <c:v>9.8820000000000005E-2</c:v>
                </c:pt>
                <c:pt idx="39">
                  <c:v>0.1036</c:v>
                </c:pt>
                <c:pt idx="40">
                  <c:v>0.1082</c:v>
                </c:pt>
                <c:pt idx="41">
                  <c:v>0.11269999999999999</c:v>
                </c:pt>
                <c:pt idx="42">
                  <c:v>0.1169</c:v>
                </c:pt>
                <c:pt idx="43">
                  <c:v>0.121</c:v>
                </c:pt>
                <c:pt idx="44">
                  <c:v>0.125</c:v>
                </c:pt>
                <c:pt idx="45">
                  <c:v>0.1326</c:v>
                </c:pt>
                <c:pt idx="46">
                  <c:v>0.13969999999999999</c:v>
                </c:pt>
                <c:pt idx="47">
                  <c:v>0.14660000000000001</c:v>
                </c:pt>
                <c:pt idx="48">
                  <c:v>0.15310000000000001</c:v>
                </c:pt>
                <c:pt idx="49">
                  <c:v>0.1593</c:v>
                </c:pt>
                <c:pt idx="50">
                  <c:v>0.1653</c:v>
                </c:pt>
                <c:pt idx="51">
                  <c:v>0.17680000000000001</c:v>
                </c:pt>
                <c:pt idx="52">
                  <c:v>0.1875</c:v>
                </c:pt>
                <c:pt idx="53">
                  <c:v>0.1976</c:v>
                </c:pt>
                <c:pt idx="54">
                  <c:v>0.20730000000000001</c:v>
                </c:pt>
                <c:pt idx="55">
                  <c:v>0.2165</c:v>
                </c:pt>
                <c:pt idx="56">
                  <c:v>0.2253</c:v>
                </c:pt>
                <c:pt idx="57">
                  <c:v>0.23380000000000001</c:v>
                </c:pt>
                <c:pt idx="58">
                  <c:v>0.24199999999999999</c:v>
                </c:pt>
                <c:pt idx="59">
                  <c:v>0.25</c:v>
                </c:pt>
                <c:pt idx="60">
                  <c:v>0.25059999999999999</c:v>
                </c:pt>
                <c:pt idx="61">
                  <c:v>0.2286</c:v>
                </c:pt>
                <c:pt idx="62">
                  <c:v>0.2051</c:v>
                </c:pt>
                <c:pt idx="63">
                  <c:v>0.1983</c:v>
                </c:pt>
                <c:pt idx="64">
                  <c:v>0.20480000000000001</c:v>
                </c:pt>
                <c:pt idx="65">
                  <c:v>0.21809999999999999</c:v>
                </c:pt>
                <c:pt idx="66">
                  <c:v>0.2344</c:v>
                </c:pt>
                <c:pt idx="67">
                  <c:v>0.25180000000000002</c:v>
                </c:pt>
                <c:pt idx="68">
                  <c:v>0.26910000000000001</c:v>
                </c:pt>
                <c:pt idx="69">
                  <c:v>0.28570000000000001</c:v>
                </c:pt>
                <c:pt idx="70">
                  <c:v>0.3014</c:v>
                </c:pt>
                <c:pt idx="71">
                  <c:v>0.3296</c:v>
                </c:pt>
                <c:pt idx="72">
                  <c:v>0.35410000000000003</c:v>
                </c:pt>
                <c:pt idx="73">
                  <c:v>0.37559999999999999</c:v>
                </c:pt>
                <c:pt idx="74">
                  <c:v>0.39489999999999997</c:v>
                </c:pt>
                <c:pt idx="75">
                  <c:v>0.41270000000000001</c:v>
                </c:pt>
                <c:pt idx="76">
                  <c:v>0.42959999999999998</c:v>
                </c:pt>
                <c:pt idx="77">
                  <c:v>0.46200000000000002</c:v>
                </c:pt>
                <c:pt idx="78">
                  <c:v>0.49440000000000001</c:v>
                </c:pt>
                <c:pt idx="79">
                  <c:v>0.52759999999999996</c:v>
                </c:pt>
                <c:pt idx="80">
                  <c:v>0.56210000000000004</c:v>
                </c:pt>
                <c:pt idx="81">
                  <c:v>0.59789999999999999</c:v>
                </c:pt>
                <c:pt idx="82">
                  <c:v>0.6351</c:v>
                </c:pt>
                <c:pt idx="83">
                  <c:v>0.67330000000000001</c:v>
                </c:pt>
                <c:pt idx="84">
                  <c:v>0.71260000000000001</c:v>
                </c:pt>
                <c:pt idx="85">
                  <c:v>0.75260000000000005</c:v>
                </c:pt>
                <c:pt idx="86">
                  <c:v>0.79330000000000001</c:v>
                </c:pt>
                <c:pt idx="87">
                  <c:v>0.83440000000000003</c:v>
                </c:pt>
                <c:pt idx="88">
                  <c:v>0.91749999999999998</c:v>
                </c:pt>
                <c:pt idx="89">
                  <c:v>1.022</c:v>
                </c:pt>
                <c:pt idx="90">
                  <c:v>1.125</c:v>
                </c:pt>
                <c:pt idx="91">
                  <c:v>1.2270000000000001</c:v>
                </c:pt>
                <c:pt idx="92">
                  <c:v>1.3260000000000001</c:v>
                </c:pt>
                <c:pt idx="93">
                  <c:v>1.4239999999999999</c:v>
                </c:pt>
                <c:pt idx="94">
                  <c:v>1.5189999999999999</c:v>
                </c:pt>
                <c:pt idx="95">
                  <c:v>1.611</c:v>
                </c:pt>
                <c:pt idx="96">
                  <c:v>1.7010000000000001</c:v>
                </c:pt>
                <c:pt idx="97">
                  <c:v>1.8759999999999999</c:v>
                </c:pt>
                <c:pt idx="98">
                  <c:v>2.0430000000000001</c:v>
                </c:pt>
                <c:pt idx="99">
                  <c:v>2.2050000000000001</c:v>
                </c:pt>
                <c:pt idx="100">
                  <c:v>2.363</c:v>
                </c:pt>
                <c:pt idx="101">
                  <c:v>2.5169999999999999</c:v>
                </c:pt>
                <c:pt idx="102">
                  <c:v>2.669</c:v>
                </c:pt>
                <c:pt idx="103">
                  <c:v>2.9689999999999999</c:v>
                </c:pt>
                <c:pt idx="104">
                  <c:v>3.2639999999999998</c:v>
                </c:pt>
                <c:pt idx="105">
                  <c:v>3.556</c:v>
                </c:pt>
                <c:pt idx="106">
                  <c:v>3.8460000000000001</c:v>
                </c:pt>
                <c:pt idx="107">
                  <c:v>4.1340000000000003</c:v>
                </c:pt>
                <c:pt idx="108">
                  <c:v>4.4189999999999996</c:v>
                </c:pt>
                <c:pt idx="109">
                  <c:v>4.7009999999999996</c:v>
                </c:pt>
                <c:pt idx="110">
                  <c:v>4.9790000000000001</c:v>
                </c:pt>
                <c:pt idx="111">
                  <c:v>5.2519999999999998</c:v>
                </c:pt>
                <c:pt idx="112">
                  <c:v>5.5209999999999999</c:v>
                </c:pt>
                <c:pt idx="113">
                  <c:v>5.7839999999999998</c:v>
                </c:pt>
                <c:pt idx="114">
                  <c:v>6.2930000000000001</c:v>
                </c:pt>
                <c:pt idx="115">
                  <c:v>6.8959999999999999</c:v>
                </c:pt>
                <c:pt idx="116">
                  <c:v>7.4610000000000003</c:v>
                </c:pt>
                <c:pt idx="117">
                  <c:v>7.9889999999999999</c:v>
                </c:pt>
                <c:pt idx="118">
                  <c:v>8.4819999999999993</c:v>
                </c:pt>
                <c:pt idx="119">
                  <c:v>8.9410000000000007</c:v>
                </c:pt>
                <c:pt idx="120">
                  <c:v>9.3680000000000003</c:v>
                </c:pt>
                <c:pt idx="121">
                  <c:v>9.7669999999999995</c:v>
                </c:pt>
                <c:pt idx="122">
                  <c:v>10.14</c:v>
                </c:pt>
                <c:pt idx="123">
                  <c:v>10.81</c:v>
                </c:pt>
                <c:pt idx="124">
                  <c:v>11.4</c:v>
                </c:pt>
                <c:pt idx="125">
                  <c:v>11.91</c:v>
                </c:pt>
                <c:pt idx="126">
                  <c:v>12.37</c:v>
                </c:pt>
                <c:pt idx="127">
                  <c:v>12.77</c:v>
                </c:pt>
                <c:pt idx="128">
                  <c:v>13.13</c:v>
                </c:pt>
                <c:pt idx="129">
                  <c:v>13.75</c:v>
                </c:pt>
                <c:pt idx="130">
                  <c:v>14.24</c:v>
                </c:pt>
                <c:pt idx="131">
                  <c:v>14.65</c:v>
                </c:pt>
                <c:pt idx="132">
                  <c:v>14.99</c:v>
                </c:pt>
                <c:pt idx="133">
                  <c:v>15.28</c:v>
                </c:pt>
                <c:pt idx="134">
                  <c:v>15.52</c:v>
                </c:pt>
                <c:pt idx="135">
                  <c:v>15.73</c:v>
                </c:pt>
                <c:pt idx="136">
                  <c:v>15.91</c:v>
                </c:pt>
                <c:pt idx="137">
                  <c:v>16.07</c:v>
                </c:pt>
                <c:pt idx="138">
                  <c:v>16.22</c:v>
                </c:pt>
                <c:pt idx="139">
                  <c:v>16.399999999999999</c:v>
                </c:pt>
                <c:pt idx="140">
                  <c:v>16.61</c:v>
                </c:pt>
                <c:pt idx="141">
                  <c:v>16.79</c:v>
                </c:pt>
                <c:pt idx="142">
                  <c:v>16.920000000000002</c:v>
                </c:pt>
                <c:pt idx="143">
                  <c:v>17.010000000000002</c:v>
                </c:pt>
                <c:pt idx="144">
                  <c:v>17.07</c:v>
                </c:pt>
                <c:pt idx="145">
                  <c:v>17.11</c:v>
                </c:pt>
                <c:pt idx="146">
                  <c:v>17.13</c:v>
                </c:pt>
                <c:pt idx="147">
                  <c:v>17.14</c:v>
                </c:pt>
                <c:pt idx="148">
                  <c:v>17.13</c:v>
                </c:pt>
                <c:pt idx="149">
                  <c:v>17.079999999999998</c:v>
                </c:pt>
                <c:pt idx="150">
                  <c:v>17</c:v>
                </c:pt>
                <c:pt idx="151">
                  <c:v>16.89</c:v>
                </c:pt>
                <c:pt idx="152">
                  <c:v>16.760000000000002</c:v>
                </c:pt>
                <c:pt idx="153">
                  <c:v>16.600000000000001</c:v>
                </c:pt>
                <c:pt idx="154">
                  <c:v>16.43</c:v>
                </c:pt>
                <c:pt idx="155">
                  <c:v>16.03</c:v>
                </c:pt>
                <c:pt idx="156">
                  <c:v>15.6</c:v>
                </c:pt>
                <c:pt idx="157">
                  <c:v>15.14</c:v>
                </c:pt>
                <c:pt idx="158">
                  <c:v>14.66</c:v>
                </c:pt>
                <c:pt idx="159">
                  <c:v>14.18</c:v>
                </c:pt>
                <c:pt idx="160">
                  <c:v>13.71</c:v>
                </c:pt>
                <c:pt idx="161">
                  <c:v>13.24</c:v>
                </c:pt>
                <c:pt idx="162">
                  <c:v>12.8</c:v>
                </c:pt>
                <c:pt idx="163">
                  <c:v>12.37</c:v>
                </c:pt>
                <c:pt idx="164">
                  <c:v>11.96</c:v>
                </c:pt>
                <c:pt idx="165">
                  <c:v>11.59</c:v>
                </c:pt>
                <c:pt idx="166">
                  <c:v>10.91</c:v>
                </c:pt>
                <c:pt idx="167">
                  <c:v>10.24</c:v>
                </c:pt>
                <c:pt idx="168">
                  <c:v>9.7379999999999995</c:v>
                </c:pt>
                <c:pt idx="169">
                  <c:v>9.2309999999999999</c:v>
                </c:pt>
                <c:pt idx="170">
                  <c:v>8.7720000000000002</c:v>
                </c:pt>
                <c:pt idx="171">
                  <c:v>8.3629999999999995</c:v>
                </c:pt>
                <c:pt idx="172">
                  <c:v>7.9960000000000004</c:v>
                </c:pt>
                <c:pt idx="173">
                  <c:v>7.665</c:v>
                </c:pt>
                <c:pt idx="174">
                  <c:v>7.3650000000000002</c:v>
                </c:pt>
                <c:pt idx="175">
                  <c:v>6.8419999999999996</c:v>
                </c:pt>
                <c:pt idx="176">
                  <c:v>6.4020000000000001</c:v>
                </c:pt>
                <c:pt idx="177">
                  <c:v>6.0250000000000004</c:v>
                </c:pt>
                <c:pt idx="178">
                  <c:v>5.6989999999999998</c:v>
                </c:pt>
                <c:pt idx="179">
                  <c:v>5.4139999999999997</c:v>
                </c:pt>
                <c:pt idx="180">
                  <c:v>5.1639999999999997</c:v>
                </c:pt>
                <c:pt idx="181">
                  <c:v>4.7409999999999997</c:v>
                </c:pt>
                <c:pt idx="182">
                  <c:v>4.3970000000000002</c:v>
                </c:pt>
                <c:pt idx="183">
                  <c:v>4.1070000000000002</c:v>
                </c:pt>
                <c:pt idx="184">
                  <c:v>3.8639999999999999</c:v>
                </c:pt>
                <c:pt idx="185">
                  <c:v>3.657</c:v>
                </c:pt>
                <c:pt idx="186">
                  <c:v>3.4780000000000002</c:v>
                </c:pt>
                <c:pt idx="187">
                  <c:v>3.323</c:v>
                </c:pt>
                <c:pt idx="188">
                  <c:v>3.1859999999999999</c:v>
                </c:pt>
                <c:pt idx="189">
                  <c:v>3.0659999999999998</c:v>
                </c:pt>
                <c:pt idx="190">
                  <c:v>2.9580000000000002</c:v>
                </c:pt>
                <c:pt idx="191">
                  <c:v>2.8610000000000002</c:v>
                </c:pt>
                <c:pt idx="192">
                  <c:v>2.6949999999999998</c:v>
                </c:pt>
                <c:pt idx="193">
                  <c:v>2.5270000000000001</c:v>
                </c:pt>
                <c:pt idx="194">
                  <c:v>2.391</c:v>
                </c:pt>
                <c:pt idx="195">
                  <c:v>2.2799999999999998</c:v>
                </c:pt>
                <c:pt idx="196">
                  <c:v>2.1859999999999999</c:v>
                </c:pt>
                <c:pt idx="197">
                  <c:v>2.1070000000000002</c:v>
                </c:pt>
                <c:pt idx="198">
                  <c:v>2.0390000000000001</c:v>
                </c:pt>
                <c:pt idx="199">
                  <c:v>1.9810000000000001</c:v>
                </c:pt>
                <c:pt idx="200">
                  <c:v>1.929</c:v>
                </c:pt>
                <c:pt idx="201">
                  <c:v>1.845</c:v>
                </c:pt>
                <c:pt idx="202">
                  <c:v>1.7789999999999999</c:v>
                </c:pt>
                <c:pt idx="203">
                  <c:v>1.726</c:v>
                </c:pt>
                <c:pt idx="204">
                  <c:v>1.6830000000000001</c:v>
                </c:pt>
                <c:pt idx="205">
                  <c:v>1.6479999999999999</c:v>
                </c:pt>
                <c:pt idx="206">
                  <c:v>1.6180000000000001</c:v>
                </c:pt>
                <c:pt idx="207">
                  <c:v>1.573</c:v>
                </c:pt>
                <c:pt idx="208">
                  <c:v>1.5609999999999999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19-412C-84BC-C8D6DC398858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srim84Kr_Au!$D$20:$D$228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srim84Kr_Au!$F$20:$F$228</c:f>
              <c:numCache>
                <c:formatCode>0.000E+00</c:formatCode>
                <c:ptCount val="209"/>
                <c:pt idx="0">
                  <c:v>0.2959</c:v>
                </c:pt>
                <c:pt idx="1">
                  <c:v>0.3125</c:v>
                </c:pt>
                <c:pt idx="2">
                  <c:v>0.32800000000000001</c:v>
                </c:pt>
                <c:pt idx="3">
                  <c:v>0.3427</c:v>
                </c:pt>
                <c:pt idx="4">
                  <c:v>0.35670000000000002</c:v>
                </c:pt>
                <c:pt idx="5">
                  <c:v>0.37009999999999998</c:v>
                </c:pt>
                <c:pt idx="6">
                  <c:v>0.38279999999999997</c:v>
                </c:pt>
                <c:pt idx="7">
                  <c:v>0.39510000000000001</c:v>
                </c:pt>
                <c:pt idx="8">
                  <c:v>0.40679999999999999</c:v>
                </c:pt>
                <c:pt idx="9">
                  <c:v>0.41820000000000002</c:v>
                </c:pt>
                <c:pt idx="10">
                  <c:v>0.43959999999999999</c:v>
                </c:pt>
                <c:pt idx="11">
                  <c:v>0.46460000000000001</c:v>
                </c:pt>
                <c:pt idx="12">
                  <c:v>0.48770000000000002</c:v>
                </c:pt>
                <c:pt idx="13">
                  <c:v>0.50929999999999997</c:v>
                </c:pt>
                <c:pt idx="14">
                  <c:v>0.52949999999999997</c:v>
                </c:pt>
                <c:pt idx="15">
                  <c:v>0.54859999999999998</c:v>
                </c:pt>
                <c:pt idx="16">
                  <c:v>0.56669999999999998</c:v>
                </c:pt>
                <c:pt idx="17">
                  <c:v>0.58379999999999999</c:v>
                </c:pt>
                <c:pt idx="18">
                  <c:v>0.60009999999999997</c:v>
                </c:pt>
                <c:pt idx="19">
                  <c:v>0.63060000000000005</c:v>
                </c:pt>
                <c:pt idx="20">
                  <c:v>0.65859999999999996</c:v>
                </c:pt>
                <c:pt idx="21">
                  <c:v>0.6845</c:v>
                </c:pt>
                <c:pt idx="22">
                  <c:v>0.70860000000000001</c:v>
                </c:pt>
                <c:pt idx="23">
                  <c:v>0.73119999999999996</c:v>
                </c:pt>
                <c:pt idx="24">
                  <c:v>0.75229999999999997</c:v>
                </c:pt>
                <c:pt idx="25">
                  <c:v>0.79110000000000003</c:v>
                </c:pt>
                <c:pt idx="26">
                  <c:v>0.82599999999999996</c:v>
                </c:pt>
                <c:pt idx="27">
                  <c:v>0.85760000000000003</c:v>
                </c:pt>
                <c:pt idx="28">
                  <c:v>0.88660000000000005</c:v>
                </c:pt>
                <c:pt idx="29">
                  <c:v>0.91320000000000001</c:v>
                </c:pt>
                <c:pt idx="30">
                  <c:v>0.93789999999999996</c:v>
                </c:pt>
                <c:pt idx="31">
                  <c:v>0.96079999999999999</c:v>
                </c:pt>
                <c:pt idx="32">
                  <c:v>0.98219999999999996</c:v>
                </c:pt>
                <c:pt idx="33">
                  <c:v>1.002</c:v>
                </c:pt>
                <c:pt idx="34">
                  <c:v>1.0209999999999999</c:v>
                </c:pt>
                <c:pt idx="35">
                  <c:v>1.0389999999999999</c:v>
                </c:pt>
                <c:pt idx="36">
                  <c:v>1.0720000000000001</c:v>
                </c:pt>
                <c:pt idx="37">
                  <c:v>1.1080000000000001</c:v>
                </c:pt>
                <c:pt idx="38">
                  <c:v>1.1399999999999999</c:v>
                </c:pt>
                <c:pt idx="39">
                  <c:v>1.169</c:v>
                </c:pt>
                <c:pt idx="40">
                  <c:v>1.1950000000000001</c:v>
                </c:pt>
                <c:pt idx="41">
                  <c:v>1.2190000000000001</c:v>
                </c:pt>
                <c:pt idx="42">
                  <c:v>1.2410000000000001</c:v>
                </c:pt>
                <c:pt idx="43">
                  <c:v>1.26</c:v>
                </c:pt>
                <c:pt idx="44">
                  <c:v>1.2789999999999999</c:v>
                </c:pt>
                <c:pt idx="45">
                  <c:v>1.3109999999999999</c:v>
                </c:pt>
                <c:pt idx="46">
                  <c:v>1.339</c:v>
                </c:pt>
                <c:pt idx="47">
                  <c:v>1.363</c:v>
                </c:pt>
                <c:pt idx="48">
                  <c:v>1.3839999999999999</c:v>
                </c:pt>
                <c:pt idx="49">
                  <c:v>1.403</c:v>
                </c:pt>
                <c:pt idx="50">
                  <c:v>1.42</c:v>
                </c:pt>
                <c:pt idx="51">
                  <c:v>1.4470000000000001</c:v>
                </c:pt>
                <c:pt idx="52">
                  <c:v>1.47</c:v>
                </c:pt>
                <c:pt idx="53">
                  <c:v>1.488</c:v>
                </c:pt>
                <c:pt idx="54">
                  <c:v>1.502</c:v>
                </c:pt>
                <c:pt idx="55">
                  <c:v>1.514</c:v>
                </c:pt>
                <c:pt idx="56">
                  <c:v>1.5229999999999999</c:v>
                </c:pt>
                <c:pt idx="57">
                  <c:v>1.53</c:v>
                </c:pt>
                <c:pt idx="58">
                  <c:v>1.536</c:v>
                </c:pt>
                <c:pt idx="59">
                  <c:v>1.54</c:v>
                </c:pt>
                <c:pt idx="60">
                  <c:v>1.544</c:v>
                </c:pt>
                <c:pt idx="61">
                  <c:v>1.546</c:v>
                </c:pt>
                <c:pt idx="62">
                  <c:v>1.548</c:v>
                </c:pt>
                <c:pt idx="63">
                  <c:v>1.5469999999999999</c:v>
                </c:pt>
                <c:pt idx="64">
                  <c:v>1.5429999999999999</c:v>
                </c:pt>
                <c:pt idx="65">
                  <c:v>1.5369999999999999</c:v>
                </c:pt>
                <c:pt idx="66">
                  <c:v>1.5289999999999999</c:v>
                </c:pt>
                <c:pt idx="67">
                  <c:v>1.52</c:v>
                </c:pt>
                <c:pt idx="68">
                  <c:v>1.51</c:v>
                </c:pt>
                <c:pt idx="69">
                  <c:v>1.4990000000000001</c:v>
                </c:pt>
                <c:pt idx="70">
                  <c:v>1.488</c:v>
                </c:pt>
                <c:pt idx="71">
                  <c:v>1.4650000000000001</c:v>
                </c:pt>
                <c:pt idx="72">
                  <c:v>1.4410000000000001</c:v>
                </c:pt>
                <c:pt idx="73">
                  <c:v>1.417</c:v>
                </c:pt>
                <c:pt idx="74">
                  <c:v>1.3939999999999999</c:v>
                </c:pt>
                <c:pt idx="75">
                  <c:v>1.371</c:v>
                </c:pt>
                <c:pt idx="76">
                  <c:v>1.3480000000000001</c:v>
                </c:pt>
                <c:pt idx="77">
                  <c:v>1.304</c:v>
                </c:pt>
                <c:pt idx="78">
                  <c:v>1.2629999999999999</c:v>
                </c:pt>
                <c:pt idx="79">
                  <c:v>1.2250000000000001</c:v>
                </c:pt>
                <c:pt idx="80">
                  <c:v>1.1879999999999999</c:v>
                </c:pt>
                <c:pt idx="81">
                  <c:v>1.155</c:v>
                </c:pt>
                <c:pt idx="82">
                  <c:v>1.123</c:v>
                </c:pt>
                <c:pt idx="83">
                  <c:v>1.093</c:v>
                </c:pt>
                <c:pt idx="84">
                  <c:v>1.0649999999999999</c:v>
                </c:pt>
                <c:pt idx="85">
                  <c:v>1.038</c:v>
                </c:pt>
                <c:pt idx="86">
                  <c:v>1.0129999999999999</c:v>
                </c:pt>
                <c:pt idx="87">
                  <c:v>0.98980000000000001</c:v>
                </c:pt>
                <c:pt idx="88">
                  <c:v>0.94630000000000003</c:v>
                </c:pt>
                <c:pt idx="89">
                  <c:v>0.89780000000000004</c:v>
                </c:pt>
                <c:pt idx="90">
                  <c:v>0.85489999999999999</c:v>
                </c:pt>
                <c:pt idx="91">
                  <c:v>0.8165</c:v>
                </c:pt>
                <c:pt idx="92">
                  <c:v>0.78200000000000003</c:v>
                </c:pt>
                <c:pt idx="93">
                  <c:v>0.75070000000000003</c:v>
                </c:pt>
                <c:pt idx="94">
                  <c:v>0.72230000000000005</c:v>
                </c:pt>
                <c:pt idx="95">
                  <c:v>0.69620000000000004</c:v>
                </c:pt>
                <c:pt idx="96">
                  <c:v>0.67230000000000001</c:v>
                </c:pt>
                <c:pt idx="97">
                  <c:v>0.62980000000000003</c:v>
                </c:pt>
                <c:pt idx="98">
                  <c:v>0.59319999999999995</c:v>
                </c:pt>
                <c:pt idx="99">
                  <c:v>0.56110000000000004</c:v>
                </c:pt>
                <c:pt idx="100">
                  <c:v>0.53290000000000004</c:v>
                </c:pt>
                <c:pt idx="101">
                  <c:v>0.50770000000000004</c:v>
                </c:pt>
                <c:pt idx="102">
                  <c:v>0.48520000000000002</c:v>
                </c:pt>
                <c:pt idx="103">
                  <c:v>0.44640000000000002</c:v>
                </c:pt>
                <c:pt idx="104">
                  <c:v>0.41399999999999998</c:v>
                </c:pt>
                <c:pt idx="105">
                  <c:v>0.38669999999999999</c:v>
                </c:pt>
                <c:pt idx="106">
                  <c:v>0.36309999999999998</c:v>
                </c:pt>
                <c:pt idx="107">
                  <c:v>0.34260000000000002</c:v>
                </c:pt>
                <c:pt idx="108">
                  <c:v>0.3246</c:v>
                </c:pt>
                <c:pt idx="109">
                  <c:v>0.3085</c:v>
                </c:pt>
                <c:pt idx="110">
                  <c:v>0.29420000000000002</c:v>
                </c:pt>
                <c:pt idx="111">
                  <c:v>0.28129999999999999</c:v>
                </c:pt>
                <c:pt idx="112">
                  <c:v>0.2697</c:v>
                </c:pt>
                <c:pt idx="113">
                  <c:v>0.25900000000000001</c:v>
                </c:pt>
                <c:pt idx="114">
                  <c:v>0.2404</c:v>
                </c:pt>
                <c:pt idx="115">
                  <c:v>0.22090000000000001</c:v>
                </c:pt>
                <c:pt idx="116">
                  <c:v>0.2046</c:v>
                </c:pt>
                <c:pt idx="117">
                  <c:v>0.1908</c:v>
                </c:pt>
                <c:pt idx="118">
                  <c:v>0.1789</c:v>
                </c:pt>
                <c:pt idx="119">
                  <c:v>0.1686</c:v>
                </c:pt>
                <c:pt idx="120">
                  <c:v>0.1595</c:v>
                </c:pt>
                <c:pt idx="121">
                  <c:v>0.15140000000000001</c:v>
                </c:pt>
                <c:pt idx="122">
                  <c:v>0.14419999999999999</c:v>
                </c:pt>
                <c:pt idx="123">
                  <c:v>0.1318</c:v>
                </c:pt>
                <c:pt idx="124">
                  <c:v>0.1216</c:v>
                </c:pt>
                <c:pt idx="125">
                  <c:v>0.113</c:v>
                </c:pt>
                <c:pt idx="126">
                  <c:v>0.1056</c:v>
                </c:pt>
                <c:pt idx="127">
                  <c:v>9.9169999999999994E-2</c:v>
                </c:pt>
                <c:pt idx="128">
                  <c:v>9.357E-2</c:v>
                </c:pt>
                <c:pt idx="129">
                  <c:v>8.4209999999999993E-2</c:v>
                </c:pt>
                <c:pt idx="130">
                  <c:v>7.6679999999999998E-2</c:v>
                </c:pt>
                <c:pt idx="131">
                  <c:v>7.0489999999999997E-2</c:v>
                </c:pt>
                <c:pt idx="132">
                  <c:v>6.5299999999999997E-2</c:v>
                </c:pt>
                <c:pt idx="133">
                  <c:v>6.087E-2</c:v>
                </c:pt>
                <c:pt idx="134">
                  <c:v>5.7049999999999997E-2</c:v>
                </c:pt>
                <c:pt idx="135">
                  <c:v>5.3719999999999997E-2</c:v>
                </c:pt>
                <c:pt idx="136">
                  <c:v>5.0779999999999999E-2</c:v>
                </c:pt>
                <c:pt idx="137">
                  <c:v>4.8169999999999998E-2</c:v>
                </c:pt>
                <c:pt idx="138">
                  <c:v>4.5839999999999999E-2</c:v>
                </c:pt>
                <c:pt idx="139">
                  <c:v>4.3729999999999998E-2</c:v>
                </c:pt>
                <c:pt idx="140">
                  <c:v>4.0099999999999997E-2</c:v>
                </c:pt>
                <c:pt idx="141">
                  <c:v>3.6380000000000003E-2</c:v>
                </c:pt>
                <c:pt idx="142">
                  <c:v>3.3329999999999999E-2</c:v>
                </c:pt>
                <c:pt idx="143">
                  <c:v>3.0779999999999998E-2</c:v>
                </c:pt>
                <c:pt idx="144">
                  <c:v>2.862E-2</c:v>
                </c:pt>
                <c:pt idx="145">
                  <c:v>2.6769999999999999E-2</c:v>
                </c:pt>
                <c:pt idx="146">
                  <c:v>2.5149999999999999E-2</c:v>
                </c:pt>
                <c:pt idx="147">
                  <c:v>2.3730000000000001E-2</c:v>
                </c:pt>
                <c:pt idx="148">
                  <c:v>2.247E-2</c:v>
                </c:pt>
                <c:pt idx="149">
                  <c:v>2.034E-2</c:v>
                </c:pt>
                <c:pt idx="150">
                  <c:v>1.8599999999999998E-2</c:v>
                </c:pt>
                <c:pt idx="151">
                  <c:v>1.7149999999999999E-2</c:v>
                </c:pt>
                <c:pt idx="152">
                  <c:v>1.592E-2</c:v>
                </c:pt>
                <c:pt idx="153">
                  <c:v>1.487E-2</c:v>
                </c:pt>
                <c:pt idx="154">
                  <c:v>1.396E-2</c:v>
                </c:pt>
                <c:pt idx="155">
                  <c:v>1.244E-2</c:v>
                </c:pt>
                <c:pt idx="156">
                  <c:v>1.124E-2</c:v>
                </c:pt>
                <c:pt idx="157">
                  <c:v>1.027E-2</c:v>
                </c:pt>
                <c:pt idx="158">
                  <c:v>9.4540000000000006E-3</c:v>
                </c:pt>
                <c:pt idx="159">
                  <c:v>8.7670000000000005E-3</c:v>
                </c:pt>
                <c:pt idx="160">
                  <c:v>8.1779999999999995E-3</c:v>
                </c:pt>
                <c:pt idx="161">
                  <c:v>7.6680000000000003E-3</c:v>
                </c:pt>
                <c:pt idx="162">
                  <c:v>7.2199999999999999E-3</c:v>
                </c:pt>
                <c:pt idx="163">
                  <c:v>6.8250000000000003E-3</c:v>
                </c:pt>
                <c:pt idx="164">
                  <c:v>6.4729999999999996E-3</c:v>
                </c:pt>
                <c:pt idx="165">
                  <c:v>6.1580000000000003E-3</c:v>
                </c:pt>
                <c:pt idx="166">
                  <c:v>5.6150000000000002E-3</c:v>
                </c:pt>
                <c:pt idx="167">
                  <c:v>5.0639999999999999E-3</c:v>
                </c:pt>
                <c:pt idx="168">
                  <c:v>4.6160000000000003E-3</c:v>
                </c:pt>
                <c:pt idx="169">
                  <c:v>4.2440000000000004E-3</c:v>
                </c:pt>
                <c:pt idx="170">
                  <c:v>3.9309999999999996E-3</c:v>
                </c:pt>
                <c:pt idx="171">
                  <c:v>3.663E-3</c:v>
                </c:pt>
                <c:pt idx="172">
                  <c:v>3.4299999999999999E-3</c:v>
                </c:pt>
                <c:pt idx="173">
                  <c:v>3.2269999999999998E-3</c:v>
                </c:pt>
                <c:pt idx="174">
                  <c:v>3.0479999999999999E-3</c:v>
                </c:pt>
                <c:pt idx="175">
                  <c:v>2.7460000000000002E-3</c:v>
                </c:pt>
                <c:pt idx="176">
                  <c:v>2.5000000000000001E-3</c:v>
                </c:pt>
                <c:pt idx="177">
                  <c:v>2.297E-3</c:v>
                </c:pt>
                <c:pt idx="178">
                  <c:v>2.1259999999999999E-3</c:v>
                </c:pt>
                <c:pt idx="179">
                  <c:v>1.9789999999999999E-3</c:v>
                </c:pt>
                <c:pt idx="180">
                  <c:v>1.8519999999999999E-3</c:v>
                </c:pt>
                <c:pt idx="181">
                  <c:v>1.6440000000000001E-3</c:v>
                </c:pt>
                <c:pt idx="182">
                  <c:v>1.4790000000000001E-3</c:v>
                </c:pt>
                <c:pt idx="183">
                  <c:v>1.346E-3</c:v>
                </c:pt>
                <c:pt idx="184">
                  <c:v>1.2359999999999999E-3</c:v>
                </c:pt>
                <c:pt idx="185">
                  <c:v>1.1429999999999999E-3</c:v>
                </c:pt>
                <c:pt idx="186">
                  <c:v>1.0629999999999999E-3</c:v>
                </c:pt>
                <c:pt idx="187">
                  <c:v>9.946E-4</c:v>
                </c:pt>
                <c:pt idx="188">
                  <c:v>9.3470000000000001E-4</c:v>
                </c:pt>
                <c:pt idx="189">
                  <c:v>8.8179999999999997E-4</c:v>
                </c:pt>
                <c:pt idx="190">
                  <c:v>8.3489999999999997E-4</c:v>
                </c:pt>
                <c:pt idx="191">
                  <c:v>7.9290000000000003E-4</c:v>
                </c:pt>
                <c:pt idx="192">
                  <c:v>7.2090000000000001E-4</c:v>
                </c:pt>
                <c:pt idx="193">
                  <c:v>6.4800000000000003E-4</c:v>
                </c:pt>
                <c:pt idx="194">
                  <c:v>5.8900000000000001E-4</c:v>
                </c:pt>
                <c:pt idx="195">
                  <c:v>5.4029999999999996E-4</c:v>
                </c:pt>
                <c:pt idx="196">
                  <c:v>4.9919999999999999E-4</c:v>
                </c:pt>
                <c:pt idx="197">
                  <c:v>4.6420000000000001E-4</c:v>
                </c:pt>
                <c:pt idx="198">
                  <c:v>4.3399999999999998E-4</c:v>
                </c:pt>
                <c:pt idx="199">
                  <c:v>4.0759999999999999E-4</c:v>
                </c:pt>
                <c:pt idx="200">
                  <c:v>3.8430000000000002E-4</c:v>
                </c:pt>
                <c:pt idx="201">
                  <c:v>3.4529999999999999E-4</c:v>
                </c:pt>
                <c:pt idx="202">
                  <c:v>3.1359999999999998E-4</c:v>
                </c:pt>
                <c:pt idx="203">
                  <c:v>2.875E-4</c:v>
                </c:pt>
                <c:pt idx="204">
                  <c:v>2.655E-4</c:v>
                </c:pt>
                <c:pt idx="205">
                  <c:v>2.4679999999999998E-4</c:v>
                </c:pt>
                <c:pt idx="206">
                  <c:v>2.3059999999999999E-4</c:v>
                </c:pt>
                <c:pt idx="207">
                  <c:v>2.041E-4</c:v>
                </c:pt>
                <c:pt idx="208">
                  <c:v>1.952E-4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19-412C-84BC-C8D6DC398858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srim84Kr_Au!$D$20:$D$228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srim84Kr_Au!$G$20:$G$228</c:f>
              <c:numCache>
                <c:formatCode>0.000E+00</c:formatCode>
                <c:ptCount val="209"/>
                <c:pt idx="0">
                  <c:v>0.31464999999999999</c:v>
                </c:pt>
                <c:pt idx="1">
                  <c:v>0.33226</c:v>
                </c:pt>
                <c:pt idx="2">
                  <c:v>0.34872999999999998</c:v>
                </c:pt>
                <c:pt idx="3">
                  <c:v>0.36435000000000001</c:v>
                </c:pt>
                <c:pt idx="4">
                  <c:v>0.37923000000000001</c:v>
                </c:pt>
                <c:pt idx="5">
                  <c:v>0.39348</c:v>
                </c:pt>
                <c:pt idx="6">
                  <c:v>0.40699999999999997</c:v>
                </c:pt>
                <c:pt idx="7">
                  <c:v>0.42010000000000003</c:v>
                </c:pt>
                <c:pt idx="8">
                  <c:v>0.43257000000000001</c:v>
                </c:pt>
                <c:pt idx="9">
                  <c:v>0.44470999999999999</c:v>
                </c:pt>
                <c:pt idx="10">
                  <c:v>0.46754999999999997</c:v>
                </c:pt>
                <c:pt idx="11">
                  <c:v>0.49424000000000001</c:v>
                </c:pt>
                <c:pt idx="12">
                  <c:v>0.51895000000000002</c:v>
                </c:pt>
                <c:pt idx="13">
                  <c:v>0.54206999999999994</c:v>
                </c:pt>
                <c:pt idx="14">
                  <c:v>0.56372999999999995</c:v>
                </c:pt>
                <c:pt idx="15">
                  <c:v>0.58423000000000003</c:v>
                </c:pt>
                <c:pt idx="16">
                  <c:v>0.60366999999999993</c:v>
                </c:pt>
                <c:pt idx="17">
                  <c:v>0.62207000000000001</c:v>
                </c:pt>
                <c:pt idx="18">
                  <c:v>0.63962999999999992</c:v>
                </c:pt>
                <c:pt idx="19">
                  <c:v>0.67252000000000001</c:v>
                </c:pt>
                <c:pt idx="20">
                  <c:v>0.70278999999999991</c:v>
                </c:pt>
                <c:pt idx="21">
                  <c:v>0.73085</c:v>
                </c:pt>
                <c:pt idx="22">
                  <c:v>0.75700999999999996</c:v>
                </c:pt>
                <c:pt idx="23">
                  <c:v>0.78159000000000001</c:v>
                </c:pt>
                <c:pt idx="24">
                  <c:v>0.80458999999999992</c:v>
                </c:pt>
                <c:pt idx="25">
                  <c:v>0.84699999999999998</c:v>
                </c:pt>
                <c:pt idx="26">
                  <c:v>0.88528999999999991</c:v>
                </c:pt>
                <c:pt idx="27">
                  <c:v>0.92010000000000003</c:v>
                </c:pt>
                <c:pt idx="28">
                  <c:v>0.95215000000000005</c:v>
                </c:pt>
                <c:pt idx="29">
                  <c:v>0.98165999999999998</c:v>
                </c:pt>
                <c:pt idx="30">
                  <c:v>1.0091600000000001</c:v>
                </c:pt>
                <c:pt idx="31">
                  <c:v>1.0347500000000001</c:v>
                </c:pt>
                <c:pt idx="32">
                  <c:v>1.05874</c:v>
                </c:pt>
                <c:pt idx="33">
                  <c:v>1.0810500000000001</c:v>
                </c:pt>
                <c:pt idx="34">
                  <c:v>1.10249</c:v>
                </c:pt>
                <c:pt idx="35">
                  <c:v>1.1228499999999999</c:v>
                </c:pt>
                <c:pt idx="36">
                  <c:v>1.16038</c:v>
                </c:pt>
                <c:pt idx="37">
                  <c:v>1.20174</c:v>
                </c:pt>
                <c:pt idx="38">
                  <c:v>1.2388199999999998</c:v>
                </c:pt>
                <c:pt idx="39">
                  <c:v>1.2726</c:v>
                </c:pt>
                <c:pt idx="40">
                  <c:v>1.3032000000000001</c:v>
                </c:pt>
                <c:pt idx="41">
                  <c:v>1.3317000000000001</c:v>
                </c:pt>
                <c:pt idx="42">
                  <c:v>1.3579000000000001</c:v>
                </c:pt>
                <c:pt idx="43">
                  <c:v>1.381</c:v>
                </c:pt>
                <c:pt idx="44">
                  <c:v>1.4039999999999999</c:v>
                </c:pt>
                <c:pt idx="45">
                  <c:v>1.4436</c:v>
                </c:pt>
                <c:pt idx="46">
                  <c:v>1.4786999999999999</c:v>
                </c:pt>
                <c:pt idx="47">
                  <c:v>1.5096000000000001</c:v>
                </c:pt>
                <c:pt idx="48">
                  <c:v>1.5370999999999999</c:v>
                </c:pt>
                <c:pt idx="49">
                  <c:v>1.5623</c:v>
                </c:pt>
                <c:pt idx="50">
                  <c:v>1.5852999999999999</c:v>
                </c:pt>
                <c:pt idx="51">
                  <c:v>1.6238000000000001</c:v>
                </c:pt>
                <c:pt idx="52">
                  <c:v>1.6575</c:v>
                </c:pt>
                <c:pt idx="53">
                  <c:v>1.6856</c:v>
                </c:pt>
                <c:pt idx="54">
                  <c:v>1.7093</c:v>
                </c:pt>
                <c:pt idx="55">
                  <c:v>1.7304999999999999</c:v>
                </c:pt>
                <c:pt idx="56">
                  <c:v>1.7483</c:v>
                </c:pt>
                <c:pt idx="57">
                  <c:v>1.7638</c:v>
                </c:pt>
                <c:pt idx="58">
                  <c:v>1.778</c:v>
                </c:pt>
                <c:pt idx="59">
                  <c:v>1.79</c:v>
                </c:pt>
                <c:pt idx="60">
                  <c:v>1.7946</c:v>
                </c:pt>
                <c:pt idx="61">
                  <c:v>1.7746</c:v>
                </c:pt>
                <c:pt idx="62">
                  <c:v>1.7531000000000001</c:v>
                </c:pt>
                <c:pt idx="63">
                  <c:v>1.7452999999999999</c:v>
                </c:pt>
                <c:pt idx="64">
                  <c:v>1.7478</c:v>
                </c:pt>
                <c:pt idx="65">
                  <c:v>1.7550999999999999</c:v>
                </c:pt>
                <c:pt idx="66">
                  <c:v>1.7633999999999999</c:v>
                </c:pt>
                <c:pt idx="67">
                  <c:v>1.7718</c:v>
                </c:pt>
                <c:pt idx="68">
                  <c:v>1.7791000000000001</c:v>
                </c:pt>
                <c:pt idx="69">
                  <c:v>1.7847000000000002</c:v>
                </c:pt>
                <c:pt idx="70">
                  <c:v>1.7894000000000001</c:v>
                </c:pt>
                <c:pt idx="71">
                  <c:v>1.7946</c:v>
                </c:pt>
                <c:pt idx="72">
                  <c:v>1.7951000000000001</c:v>
                </c:pt>
                <c:pt idx="73">
                  <c:v>1.7926</c:v>
                </c:pt>
                <c:pt idx="74">
                  <c:v>1.7888999999999999</c:v>
                </c:pt>
                <c:pt idx="75">
                  <c:v>1.7837000000000001</c:v>
                </c:pt>
                <c:pt idx="76">
                  <c:v>1.7776000000000001</c:v>
                </c:pt>
                <c:pt idx="77">
                  <c:v>1.766</c:v>
                </c:pt>
                <c:pt idx="78">
                  <c:v>1.7573999999999999</c:v>
                </c:pt>
                <c:pt idx="79">
                  <c:v>1.7526000000000002</c:v>
                </c:pt>
                <c:pt idx="80">
                  <c:v>1.7501</c:v>
                </c:pt>
                <c:pt idx="81">
                  <c:v>1.7528999999999999</c:v>
                </c:pt>
                <c:pt idx="82">
                  <c:v>1.7581</c:v>
                </c:pt>
                <c:pt idx="83">
                  <c:v>1.7663</c:v>
                </c:pt>
                <c:pt idx="84">
                  <c:v>1.7776000000000001</c:v>
                </c:pt>
                <c:pt idx="85">
                  <c:v>1.7906</c:v>
                </c:pt>
                <c:pt idx="86">
                  <c:v>1.8062999999999998</c:v>
                </c:pt>
                <c:pt idx="87">
                  <c:v>1.8242</c:v>
                </c:pt>
                <c:pt idx="88">
                  <c:v>1.8637999999999999</c:v>
                </c:pt>
                <c:pt idx="89">
                  <c:v>1.9198</c:v>
                </c:pt>
                <c:pt idx="90">
                  <c:v>1.9799</c:v>
                </c:pt>
                <c:pt idx="91">
                  <c:v>2.0434999999999999</c:v>
                </c:pt>
                <c:pt idx="92">
                  <c:v>2.1080000000000001</c:v>
                </c:pt>
                <c:pt idx="93">
                  <c:v>2.1747000000000001</c:v>
                </c:pt>
                <c:pt idx="94">
                  <c:v>2.2412999999999998</c:v>
                </c:pt>
                <c:pt idx="95">
                  <c:v>2.3071999999999999</c:v>
                </c:pt>
                <c:pt idx="96">
                  <c:v>2.3733</c:v>
                </c:pt>
                <c:pt idx="97">
                  <c:v>2.5057999999999998</c:v>
                </c:pt>
                <c:pt idx="98">
                  <c:v>2.6362000000000001</c:v>
                </c:pt>
                <c:pt idx="99">
                  <c:v>2.7661000000000002</c:v>
                </c:pt>
                <c:pt idx="100">
                  <c:v>2.8959000000000001</c:v>
                </c:pt>
                <c:pt idx="101">
                  <c:v>3.0247000000000002</c:v>
                </c:pt>
                <c:pt idx="102">
                  <c:v>3.1541999999999999</c:v>
                </c:pt>
                <c:pt idx="103">
                  <c:v>3.4154</c:v>
                </c:pt>
                <c:pt idx="104">
                  <c:v>3.6779999999999999</c:v>
                </c:pt>
                <c:pt idx="105">
                  <c:v>3.9426999999999999</c:v>
                </c:pt>
                <c:pt idx="106">
                  <c:v>4.2091000000000003</c:v>
                </c:pt>
                <c:pt idx="107">
                  <c:v>4.4766000000000004</c:v>
                </c:pt>
                <c:pt idx="108">
                  <c:v>4.7435999999999998</c:v>
                </c:pt>
                <c:pt idx="109">
                  <c:v>5.0094999999999992</c:v>
                </c:pt>
                <c:pt idx="110">
                  <c:v>5.2732000000000001</c:v>
                </c:pt>
                <c:pt idx="111">
                  <c:v>5.5332999999999997</c:v>
                </c:pt>
                <c:pt idx="112">
                  <c:v>5.7907000000000002</c:v>
                </c:pt>
                <c:pt idx="113">
                  <c:v>6.0430000000000001</c:v>
                </c:pt>
                <c:pt idx="114">
                  <c:v>6.5334000000000003</c:v>
                </c:pt>
                <c:pt idx="115">
                  <c:v>7.1169000000000002</c:v>
                </c:pt>
                <c:pt idx="116">
                  <c:v>7.6656000000000004</c:v>
                </c:pt>
                <c:pt idx="117">
                  <c:v>8.1798000000000002</c:v>
                </c:pt>
                <c:pt idx="118">
                  <c:v>8.6608999999999998</c:v>
                </c:pt>
                <c:pt idx="119">
                  <c:v>9.1096000000000004</c:v>
                </c:pt>
                <c:pt idx="120">
                  <c:v>9.5274999999999999</c:v>
                </c:pt>
                <c:pt idx="121">
                  <c:v>9.9184000000000001</c:v>
                </c:pt>
                <c:pt idx="122">
                  <c:v>10.2842</c:v>
                </c:pt>
                <c:pt idx="123">
                  <c:v>10.941800000000001</c:v>
                </c:pt>
                <c:pt idx="124">
                  <c:v>11.521600000000001</c:v>
                </c:pt>
                <c:pt idx="125">
                  <c:v>12.023</c:v>
                </c:pt>
                <c:pt idx="126">
                  <c:v>12.4756</c:v>
                </c:pt>
                <c:pt idx="127">
                  <c:v>12.86917</c:v>
                </c:pt>
                <c:pt idx="128">
                  <c:v>13.22357</c:v>
                </c:pt>
                <c:pt idx="129">
                  <c:v>13.834210000000001</c:v>
                </c:pt>
                <c:pt idx="130">
                  <c:v>14.31668</c:v>
                </c:pt>
                <c:pt idx="131">
                  <c:v>14.72049</c:v>
                </c:pt>
                <c:pt idx="132">
                  <c:v>15.055300000000001</c:v>
                </c:pt>
                <c:pt idx="133">
                  <c:v>15.340869999999999</c:v>
                </c:pt>
                <c:pt idx="134">
                  <c:v>15.57705</c:v>
                </c:pt>
                <c:pt idx="135">
                  <c:v>15.783720000000001</c:v>
                </c:pt>
                <c:pt idx="136">
                  <c:v>15.96078</c:v>
                </c:pt>
                <c:pt idx="137">
                  <c:v>16.118169999999999</c:v>
                </c:pt>
                <c:pt idx="138">
                  <c:v>16.265839999999997</c:v>
                </c:pt>
                <c:pt idx="139">
                  <c:v>16.443729999999999</c:v>
                </c:pt>
                <c:pt idx="140">
                  <c:v>16.650099999999998</c:v>
                </c:pt>
                <c:pt idx="141">
                  <c:v>16.82638</c:v>
                </c:pt>
                <c:pt idx="142">
                  <c:v>16.953330000000001</c:v>
                </c:pt>
                <c:pt idx="143">
                  <c:v>17.040780000000002</c:v>
                </c:pt>
                <c:pt idx="144">
                  <c:v>17.09862</c:v>
                </c:pt>
                <c:pt idx="145">
                  <c:v>17.136769999999999</c:v>
                </c:pt>
                <c:pt idx="146">
                  <c:v>17.155149999999999</c:v>
                </c:pt>
                <c:pt idx="147">
                  <c:v>17.163730000000001</c:v>
                </c:pt>
                <c:pt idx="148">
                  <c:v>17.152469999999997</c:v>
                </c:pt>
                <c:pt idx="149">
                  <c:v>17.100339999999999</c:v>
                </c:pt>
                <c:pt idx="150">
                  <c:v>17.018599999999999</c:v>
                </c:pt>
                <c:pt idx="151">
                  <c:v>16.907150000000001</c:v>
                </c:pt>
                <c:pt idx="152">
                  <c:v>16.775920000000003</c:v>
                </c:pt>
                <c:pt idx="153">
                  <c:v>16.61487</c:v>
                </c:pt>
                <c:pt idx="154">
                  <c:v>16.443960000000001</c:v>
                </c:pt>
                <c:pt idx="155">
                  <c:v>16.042440000000003</c:v>
                </c:pt>
                <c:pt idx="156">
                  <c:v>15.61124</c:v>
                </c:pt>
                <c:pt idx="157">
                  <c:v>15.150270000000001</c:v>
                </c:pt>
                <c:pt idx="158">
                  <c:v>14.669454</c:v>
                </c:pt>
                <c:pt idx="159">
                  <c:v>14.188767</c:v>
                </c:pt>
                <c:pt idx="160">
                  <c:v>13.718178</c:v>
                </c:pt>
                <c:pt idx="161">
                  <c:v>13.247668000000001</c:v>
                </c:pt>
                <c:pt idx="162">
                  <c:v>12.807220000000001</c:v>
                </c:pt>
                <c:pt idx="163">
                  <c:v>12.376824999999998</c:v>
                </c:pt>
                <c:pt idx="164">
                  <c:v>11.966473000000001</c:v>
                </c:pt>
                <c:pt idx="165">
                  <c:v>11.596157999999999</c:v>
                </c:pt>
                <c:pt idx="166">
                  <c:v>10.915615000000001</c:v>
                </c:pt>
                <c:pt idx="167">
                  <c:v>10.245064000000001</c:v>
                </c:pt>
                <c:pt idx="168">
                  <c:v>9.7426159999999999</c:v>
                </c:pt>
                <c:pt idx="169">
                  <c:v>9.2352439999999998</c:v>
                </c:pt>
                <c:pt idx="170">
                  <c:v>8.7759309999999999</c:v>
                </c:pt>
                <c:pt idx="171">
                  <c:v>8.3666629999999991</c:v>
                </c:pt>
                <c:pt idx="172">
                  <c:v>7.9994300000000003</c:v>
                </c:pt>
                <c:pt idx="173">
                  <c:v>7.6682269999999999</c:v>
                </c:pt>
                <c:pt idx="174">
                  <c:v>7.3680479999999999</c:v>
                </c:pt>
                <c:pt idx="175">
                  <c:v>6.8447459999999998</c:v>
                </c:pt>
                <c:pt idx="176">
                  <c:v>6.4045000000000005</c:v>
                </c:pt>
                <c:pt idx="177">
                  <c:v>6.0272970000000008</c:v>
                </c:pt>
                <c:pt idx="178">
                  <c:v>5.7011259999999995</c:v>
                </c:pt>
                <c:pt idx="179">
                  <c:v>5.4159790000000001</c:v>
                </c:pt>
                <c:pt idx="180">
                  <c:v>5.1658520000000001</c:v>
                </c:pt>
                <c:pt idx="181">
                  <c:v>4.7426439999999994</c:v>
                </c:pt>
                <c:pt idx="182">
                  <c:v>4.398479</c:v>
                </c:pt>
                <c:pt idx="183">
                  <c:v>4.1083460000000001</c:v>
                </c:pt>
                <c:pt idx="184">
                  <c:v>3.8652359999999999</c:v>
                </c:pt>
                <c:pt idx="185">
                  <c:v>3.6581429999999999</c:v>
                </c:pt>
                <c:pt idx="186">
                  <c:v>3.479063</c:v>
                </c:pt>
                <c:pt idx="187">
                  <c:v>3.3239945999999998</c:v>
                </c:pt>
                <c:pt idx="188">
                  <c:v>3.1869347000000001</c:v>
                </c:pt>
                <c:pt idx="189">
                  <c:v>3.0668818</c:v>
                </c:pt>
                <c:pt idx="190">
                  <c:v>2.9588349000000003</c:v>
                </c:pt>
                <c:pt idx="191">
                  <c:v>2.8617929000000002</c:v>
                </c:pt>
                <c:pt idx="192">
                  <c:v>2.6957209</c:v>
                </c:pt>
                <c:pt idx="193">
                  <c:v>2.5276480000000001</c:v>
                </c:pt>
                <c:pt idx="194">
                  <c:v>2.3915890000000002</c:v>
                </c:pt>
                <c:pt idx="195">
                  <c:v>2.2805402999999997</c:v>
                </c:pt>
                <c:pt idx="196">
                  <c:v>2.1864992000000001</c:v>
                </c:pt>
                <c:pt idx="197">
                  <c:v>2.1074642000000003</c:v>
                </c:pt>
                <c:pt idx="198">
                  <c:v>2.039434</c:v>
                </c:pt>
                <c:pt idx="199">
                  <c:v>1.9814076</c:v>
                </c:pt>
                <c:pt idx="200">
                  <c:v>1.9293842999999999</c:v>
                </c:pt>
                <c:pt idx="201">
                  <c:v>1.8453453</c:v>
                </c:pt>
                <c:pt idx="202">
                  <c:v>1.7793135999999998</c:v>
                </c:pt>
                <c:pt idx="203">
                  <c:v>1.7262875</c:v>
                </c:pt>
                <c:pt idx="204">
                  <c:v>1.6832655000000001</c:v>
                </c:pt>
                <c:pt idx="205">
                  <c:v>1.6482467999999999</c:v>
                </c:pt>
                <c:pt idx="206">
                  <c:v>1.6182306000000002</c:v>
                </c:pt>
                <c:pt idx="207">
                  <c:v>1.5732040999999999</c:v>
                </c:pt>
                <c:pt idx="208">
                  <c:v>1.5611952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F19-412C-84BC-C8D6DC398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212520"/>
        <c:axId val="515211344"/>
      </c:scatterChart>
      <c:valAx>
        <c:axId val="5152125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15211344"/>
        <c:crosses val="autoZero"/>
        <c:crossBetween val="midCat"/>
        <c:majorUnit val="10"/>
      </c:valAx>
      <c:valAx>
        <c:axId val="5152113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152125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srim84Kr_Au!$P$5</c:f>
          <c:strCache>
            <c:ptCount val="1"/>
            <c:pt idx="0">
              <c:v>srim84Kr_Au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srim84Kr_Au!$D$20:$D$228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srim84Kr_Au!$J$20:$J$228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3.5999999999999999E-3</c:v>
                </c:pt>
                <c:pt idx="29">
                  <c:v>3.8E-3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4.3999999999999994E-3</c:v>
                </c:pt>
                <c:pt idx="33">
                  <c:v>4.5999999999999999E-3</c:v>
                </c:pt>
                <c:pt idx="34">
                  <c:v>4.7000000000000002E-3</c:v>
                </c:pt>
                <c:pt idx="35">
                  <c:v>4.8999999999999998E-3</c:v>
                </c:pt>
                <c:pt idx="36">
                  <c:v>5.3E-3</c:v>
                </c:pt>
                <c:pt idx="37">
                  <c:v>5.7000000000000002E-3</c:v>
                </c:pt>
                <c:pt idx="38">
                  <c:v>6.0999999999999995E-3</c:v>
                </c:pt>
                <c:pt idx="39">
                  <c:v>6.6E-3</c:v>
                </c:pt>
                <c:pt idx="40">
                  <c:v>7.000000000000001E-3</c:v>
                </c:pt>
                <c:pt idx="41">
                  <c:v>7.3999999999999995E-3</c:v>
                </c:pt>
                <c:pt idx="42">
                  <c:v>7.7999999999999996E-3</c:v>
                </c:pt>
                <c:pt idx="43">
                  <c:v>8.2000000000000007E-3</c:v>
                </c:pt>
                <c:pt idx="44">
                  <c:v>8.6E-3</c:v>
                </c:pt>
                <c:pt idx="45">
                  <c:v>9.4000000000000004E-3</c:v>
                </c:pt>
                <c:pt idx="46">
                  <c:v>1.0100000000000001E-2</c:v>
                </c:pt>
                <c:pt idx="47">
                  <c:v>1.09E-2</c:v>
                </c:pt>
                <c:pt idx="48">
                  <c:v>1.1600000000000001E-2</c:v>
                </c:pt>
                <c:pt idx="49">
                  <c:v>1.24E-2</c:v>
                </c:pt>
                <c:pt idx="50">
                  <c:v>1.3100000000000001E-2</c:v>
                </c:pt>
                <c:pt idx="51">
                  <c:v>1.4599999999999998E-2</c:v>
                </c:pt>
                <c:pt idx="52">
                  <c:v>1.6E-2</c:v>
                </c:pt>
                <c:pt idx="53">
                  <c:v>1.7499999999999998E-2</c:v>
                </c:pt>
                <c:pt idx="54">
                  <c:v>1.89E-2</c:v>
                </c:pt>
                <c:pt idx="55">
                  <c:v>2.0300000000000002E-2</c:v>
                </c:pt>
                <c:pt idx="56">
                  <c:v>2.1700000000000001E-2</c:v>
                </c:pt>
                <c:pt idx="57">
                  <c:v>2.3200000000000002E-2</c:v>
                </c:pt>
                <c:pt idx="58">
                  <c:v>2.46E-2</c:v>
                </c:pt>
                <c:pt idx="59">
                  <c:v>2.6000000000000002E-2</c:v>
                </c:pt>
                <c:pt idx="60">
                  <c:v>2.7400000000000001E-2</c:v>
                </c:pt>
                <c:pt idx="61">
                  <c:v>2.8899999999999999E-2</c:v>
                </c:pt>
                <c:pt idx="62">
                  <c:v>3.1899999999999998E-2</c:v>
                </c:pt>
                <c:pt idx="63">
                  <c:v>3.5699999999999996E-2</c:v>
                </c:pt>
                <c:pt idx="64">
                  <c:v>3.95E-2</c:v>
                </c:pt>
                <c:pt idx="65">
                  <c:v>4.3299999999999998E-2</c:v>
                </c:pt>
                <c:pt idx="66">
                  <c:v>4.7199999999999999E-2</c:v>
                </c:pt>
                <c:pt idx="67">
                  <c:v>5.11E-2</c:v>
                </c:pt>
                <c:pt idx="68">
                  <c:v>5.4900000000000004E-2</c:v>
                </c:pt>
                <c:pt idx="69">
                  <c:v>5.8799999999999998E-2</c:v>
                </c:pt>
                <c:pt idx="70">
                  <c:v>6.2700000000000006E-2</c:v>
                </c:pt>
                <c:pt idx="71">
                  <c:v>7.0599999999999996E-2</c:v>
                </c:pt>
                <c:pt idx="72">
                  <c:v>7.85E-2</c:v>
                </c:pt>
                <c:pt idx="73">
                  <c:v>8.6599999999999996E-2</c:v>
                </c:pt>
                <c:pt idx="74">
                  <c:v>9.4799999999999995E-2</c:v>
                </c:pt>
                <c:pt idx="75">
                  <c:v>0.1031</c:v>
                </c:pt>
                <c:pt idx="76">
                  <c:v>0.1115</c:v>
                </c:pt>
                <c:pt idx="77">
                  <c:v>0.12869999999999998</c:v>
                </c:pt>
                <c:pt idx="78">
                  <c:v>0.1462</c:v>
                </c:pt>
                <c:pt idx="79">
                  <c:v>0.1641</c:v>
                </c:pt>
                <c:pt idx="80">
                  <c:v>0.1822</c:v>
                </c:pt>
                <c:pt idx="81">
                  <c:v>0.20049999999999998</c:v>
                </c:pt>
                <c:pt idx="82">
                  <c:v>0.219</c:v>
                </c:pt>
                <c:pt idx="83">
                  <c:v>0.23759999999999998</c:v>
                </c:pt>
                <c:pt idx="84">
                  <c:v>0.25619999999999998</c:v>
                </c:pt>
                <c:pt idx="85">
                  <c:v>0.27490000000000003</c:v>
                </c:pt>
                <c:pt idx="86">
                  <c:v>0.29359999999999997</c:v>
                </c:pt>
                <c:pt idx="87">
                  <c:v>0.31230000000000002</c:v>
                </c:pt>
                <c:pt idx="88">
                  <c:v>0.34960000000000002</c:v>
                </c:pt>
                <c:pt idx="89">
                  <c:v>0.39590000000000003</c:v>
                </c:pt>
                <c:pt idx="90">
                  <c:v>0.44160000000000005</c:v>
                </c:pt>
                <c:pt idx="91">
                  <c:v>0.48659999999999998</c:v>
                </c:pt>
                <c:pt idx="92">
                  <c:v>0.53090000000000004</c:v>
                </c:pt>
                <c:pt idx="93">
                  <c:v>0.57450000000000001</c:v>
                </c:pt>
                <c:pt idx="94">
                  <c:v>0.61740000000000006</c:v>
                </c:pt>
                <c:pt idx="95">
                  <c:v>0.65949999999999998</c:v>
                </c:pt>
                <c:pt idx="96">
                  <c:v>0.70099999999999996</c:v>
                </c:pt>
                <c:pt idx="97">
                  <c:v>0.78190000000000004</c:v>
                </c:pt>
                <c:pt idx="98">
                  <c:v>0.86010000000000009</c:v>
                </c:pt>
                <c:pt idx="99">
                  <c:v>0.93589999999999995</c:v>
                </c:pt>
                <c:pt idx="100" formatCode="0.00">
                  <c:v>1.01</c:v>
                </c:pt>
                <c:pt idx="101" formatCode="0.00">
                  <c:v>1.08</c:v>
                </c:pt>
                <c:pt idx="102" formatCode="0.00">
                  <c:v>1.1499999999999999</c:v>
                </c:pt>
                <c:pt idx="103" formatCode="0.00">
                  <c:v>1.28</c:v>
                </c:pt>
                <c:pt idx="104" formatCode="0.00">
                  <c:v>1.41</c:v>
                </c:pt>
                <c:pt idx="105" formatCode="0.00">
                  <c:v>1.52</c:v>
                </c:pt>
                <c:pt idx="106" formatCode="0.00">
                  <c:v>1.64</c:v>
                </c:pt>
                <c:pt idx="107" formatCode="0.00">
                  <c:v>1.74</c:v>
                </c:pt>
                <c:pt idx="108" formatCode="0.00">
                  <c:v>1.84</c:v>
                </c:pt>
                <c:pt idx="109" formatCode="0.00">
                  <c:v>1.94</c:v>
                </c:pt>
                <c:pt idx="110" formatCode="0.00">
                  <c:v>2.0299999999999998</c:v>
                </c:pt>
                <c:pt idx="111" formatCode="0.00">
                  <c:v>2.12</c:v>
                </c:pt>
                <c:pt idx="112" formatCode="0.00">
                  <c:v>2.2000000000000002</c:v>
                </c:pt>
                <c:pt idx="113" formatCode="0.00">
                  <c:v>2.2799999999999998</c:v>
                </c:pt>
                <c:pt idx="114" formatCode="0.00">
                  <c:v>2.4300000000000002</c:v>
                </c:pt>
                <c:pt idx="115" formatCode="0.00">
                  <c:v>2.61</c:v>
                </c:pt>
                <c:pt idx="116" formatCode="0.00">
                  <c:v>2.78</c:v>
                </c:pt>
                <c:pt idx="117" formatCode="0.00">
                  <c:v>2.93</c:v>
                </c:pt>
                <c:pt idx="118" formatCode="0.00">
                  <c:v>3.08</c:v>
                </c:pt>
                <c:pt idx="119" formatCode="0.00">
                  <c:v>3.22</c:v>
                </c:pt>
                <c:pt idx="120" formatCode="0.00">
                  <c:v>3.35</c:v>
                </c:pt>
                <c:pt idx="121" formatCode="0.00">
                  <c:v>3.48</c:v>
                </c:pt>
                <c:pt idx="122" formatCode="0.00">
                  <c:v>3.61</c:v>
                </c:pt>
                <c:pt idx="123" formatCode="0.00">
                  <c:v>3.84</c:v>
                </c:pt>
                <c:pt idx="124" formatCode="0.00">
                  <c:v>4.07</c:v>
                </c:pt>
                <c:pt idx="125" formatCode="0.00">
                  <c:v>4.28</c:v>
                </c:pt>
                <c:pt idx="126" formatCode="0.00">
                  <c:v>4.49</c:v>
                </c:pt>
                <c:pt idx="127" formatCode="0.00">
                  <c:v>4.6900000000000004</c:v>
                </c:pt>
                <c:pt idx="128" formatCode="0.00">
                  <c:v>4.8899999999999997</c:v>
                </c:pt>
                <c:pt idx="129" formatCode="0.00">
                  <c:v>5.27</c:v>
                </c:pt>
                <c:pt idx="130" formatCode="0.00">
                  <c:v>5.63</c:v>
                </c:pt>
                <c:pt idx="131" formatCode="0.00">
                  <c:v>5.98</c:v>
                </c:pt>
                <c:pt idx="132" formatCode="0.00">
                  <c:v>6.33</c:v>
                </c:pt>
                <c:pt idx="133" formatCode="0.00">
                  <c:v>6.66</c:v>
                </c:pt>
                <c:pt idx="134" formatCode="0.00">
                  <c:v>7</c:v>
                </c:pt>
                <c:pt idx="135" formatCode="0.00">
                  <c:v>7.33</c:v>
                </c:pt>
                <c:pt idx="136" formatCode="0.00">
                  <c:v>7.65</c:v>
                </c:pt>
                <c:pt idx="137" formatCode="0.00">
                  <c:v>7.97</c:v>
                </c:pt>
                <c:pt idx="138" formatCode="0.00">
                  <c:v>8.2899999999999991</c:v>
                </c:pt>
                <c:pt idx="139" formatCode="0.00">
                  <c:v>8.6</c:v>
                </c:pt>
                <c:pt idx="140" formatCode="0.00">
                  <c:v>9.23</c:v>
                </c:pt>
                <c:pt idx="141" formatCode="0.00">
                  <c:v>10</c:v>
                </c:pt>
                <c:pt idx="142" formatCode="0.00">
                  <c:v>10.76</c:v>
                </c:pt>
                <c:pt idx="143" formatCode="0.00">
                  <c:v>11.52</c:v>
                </c:pt>
                <c:pt idx="144" formatCode="0.00">
                  <c:v>12.28</c:v>
                </c:pt>
                <c:pt idx="145" formatCode="0.00">
                  <c:v>13.03</c:v>
                </c:pt>
                <c:pt idx="146" formatCode="0.00">
                  <c:v>13.78</c:v>
                </c:pt>
                <c:pt idx="147" formatCode="0.00">
                  <c:v>14.54</c:v>
                </c:pt>
                <c:pt idx="148" formatCode="0.00">
                  <c:v>15.29</c:v>
                </c:pt>
                <c:pt idx="149" formatCode="0.00">
                  <c:v>16.8</c:v>
                </c:pt>
                <c:pt idx="150" formatCode="0.00">
                  <c:v>18.309999999999999</c:v>
                </c:pt>
                <c:pt idx="151" formatCode="0.00">
                  <c:v>19.84</c:v>
                </c:pt>
                <c:pt idx="152" formatCode="0.00">
                  <c:v>21.37</c:v>
                </c:pt>
                <c:pt idx="153" formatCode="0.00">
                  <c:v>22.92</c:v>
                </c:pt>
                <c:pt idx="154" formatCode="0.00">
                  <c:v>24.49</c:v>
                </c:pt>
                <c:pt idx="155" formatCode="0.00">
                  <c:v>27.67</c:v>
                </c:pt>
                <c:pt idx="156" formatCode="0.00">
                  <c:v>30.94</c:v>
                </c:pt>
                <c:pt idx="157" formatCode="0.00">
                  <c:v>34.31</c:v>
                </c:pt>
                <c:pt idx="158" formatCode="0.00">
                  <c:v>37.78</c:v>
                </c:pt>
                <c:pt idx="159" formatCode="0.00">
                  <c:v>41.37</c:v>
                </c:pt>
                <c:pt idx="160" formatCode="0.00">
                  <c:v>45.08</c:v>
                </c:pt>
                <c:pt idx="161" formatCode="0.00">
                  <c:v>48.92</c:v>
                </c:pt>
                <c:pt idx="162" formatCode="0.00">
                  <c:v>52.89</c:v>
                </c:pt>
                <c:pt idx="163" formatCode="0.00">
                  <c:v>57</c:v>
                </c:pt>
                <c:pt idx="164" formatCode="0.00">
                  <c:v>61.26</c:v>
                </c:pt>
                <c:pt idx="165" formatCode="0.00">
                  <c:v>65.650000000000006</c:v>
                </c:pt>
                <c:pt idx="166" formatCode="0.00">
                  <c:v>74.86</c:v>
                </c:pt>
                <c:pt idx="167" formatCode="0.00">
                  <c:v>87.1</c:v>
                </c:pt>
                <c:pt idx="168" formatCode="0.00">
                  <c:v>100.06</c:v>
                </c:pt>
                <c:pt idx="169" formatCode="0.00">
                  <c:v>113.71</c:v>
                </c:pt>
                <c:pt idx="170" formatCode="0.00">
                  <c:v>128.09</c:v>
                </c:pt>
                <c:pt idx="171" formatCode="0.00">
                  <c:v>143.19999999999999</c:v>
                </c:pt>
                <c:pt idx="172" formatCode="0.00">
                  <c:v>159.02000000000001</c:v>
                </c:pt>
                <c:pt idx="173" formatCode="0.00">
                  <c:v>175.55</c:v>
                </c:pt>
                <c:pt idx="174" formatCode="0.00">
                  <c:v>192.78</c:v>
                </c:pt>
                <c:pt idx="175" formatCode="0.00">
                  <c:v>229.24</c:v>
                </c:pt>
                <c:pt idx="176" formatCode="0.00">
                  <c:v>268.35000000000002</c:v>
                </c:pt>
                <c:pt idx="177" formatCode="0.00">
                  <c:v>310.04000000000002</c:v>
                </c:pt>
                <c:pt idx="178" formatCode="0.00">
                  <c:v>354.21</c:v>
                </c:pt>
                <c:pt idx="179" formatCode="0.00">
                  <c:v>400.81</c:v>
                </c:pt>
                <c:pt idx="180" formatCode="0.00">
                  <c:v>449.76</c:v>
                </c:pt>
                <c:pt idx="181" formatCode="0.00">
                  <c:v>554.41999999999996</c:v>
                </c:pt>
                <c:pt idx="182" formatCode="0.00">
                  <c:v>667.83</c:v>
                </c:pt>
                <c:pt idx="183" formatCode="0.00">
                  <c:v>789.68</c:v>
                </c:pt>
                <c:pt idx="184" formatCode="0.00">
                  <c:v>919.66</c:v>
                </c:pt>
                <c:pt idx="185" formatCode="0.0">
                  <c:v>1060</c:v>
                </c:pt>
                <c:pt idx="186" formatCode="0.0">
                  <c:v>1200</c:v>
                </c:pt>
                <c:pt idx="187" formatCode="0.0">
                  <c:v>1350</c:v>
                </c:pt>
                <c:pt idx="188" formatCode="0.0">
                  <c:v>1510</c:v>
                </c:pt>
                <c:pt idx="189" formatCode="0.0">
                  <c:v>1680</c:v>
                </c:pt>
                <c:pt idx="190" formatCode="0.0">
                  <c:v>1850</c:v>
                </c:pt>
                <c:pt idx="191" formatCode="0.0">
                  <c:v>2029.9999999999998</c:v>
                </c:pt>
                <c:pt idx="192" formatCode="0.0">
                  <c:v>2400</c:v>
                </c:pt>
                <c:pt idx="193" formatCode="0.0">
                  <c:v>2900</c:v>
                </c:pt>
                <c:pt idx="194" formatCode="0.0">
                  <c:v>3430</c:v>
                </c:pt>
                <c:pt idx="195" formatCode="0.0">
                  <c:v>3980</c:v>
                </c:pt>
                <c:pt idx="196" formatCode="0.0">
                  <c:v>4560</c:v>
                </c:pt>
                <c:pt idx="197" formatCode="0.0">
                  <c:v>5160</c:v>
                </c:pt>
                <c:pt idx="198" formatCode="0.0">
                  <c:v>5790</c:v>
                </c:pt>
                <c:pt idx="199" formatCode="0.0">
                  <c:v>6430</c:v>
                </c:pt>
                <c:pt idx="200" formatCode="0.0">
                  <c:v>7090</c:v>
                </c:pt>
                <c:pt idx="201" formatCode="0.0">
                  <c:v>8470</c:v>
                </c:pt>
                <c:pt idx="202" formatCode="0.0">
                  <c:v>9890</c:v>
                </c:pt>
                <c:pt idx="203" formatCode="0.0">
                  <c:v>11370</c:v>
                </c:pt>
                <c:pt idx="204" formatCode="0.0">
                  <c:v>12890</c:v>
                </c:pt>
                <c:pt idx="205" formatCode="0.0">
                  <c:v>14450</c:v>
                </c:pt>
                <c:pt idx="206" formatCode="0.0">
                  <c:v>16030.000000000002</c:v>
                </c:pt>
                <c:pt idx="207" formatCode="0.0">
                  <c:v>19280</c:v>
                </c:pt>
                <c:pt idx="208" formatCode="0.0">
                  <c:v>20600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1C-4323-84D6-4721CDB296B3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srim84Kr_Au!$D$20:$D$228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srim84Kr_Au!$M$20:$M$228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2.8E-3</c:v>
                </c:pt>
                <c:pt idx="26">
                  <c:v>3.0000000000000001E-3</c:v>
                </c:pt>
                <c:pt idx="27">
                  <c:v>3.2000000000000002E-3</c:v>
                </c:pt>
                <c:pt idx="28">
                  <c:v>3.4000000000000002E-3</c:v>
                </c:pt>
                <c:pt idx="29">
                  <c:v>3.5000000000000005E-3</c:v>
                </c:pt>
                <c:pt idx="30">
                  <c:v>3.6999999999999997E-3</c:v>
                </c:pt>
                <c:pt idx="31">
                  <c:v>3.8E-3</c:v>
                </c:pt>
                <c:pt idx="32">
                  <c:v>4.0000000000000001E-3</c:v>
                </c:pt>
                <c:pt idx="33">
                  <c:v>4.1000000000000003E-3</c:v>
                </c:pt>
                <c:pt idx="34">
                  <c:v>4.3E-3</c:v>
                </c:pt>
                <c:pt idx="35">
                  <c:v>4.3999999999999994E-3</c:v>
                </c:pt>
                <c:pt idx="36">
                  <c:v>4.7000000000000002E-3</c:v>
                </c:pt>
                <c:pt idx="37">
                  <c:v>5.0000000000000001E-3</c:v>
                </c:pt>
                <c:pt idx="38">
                  <c:v>5.4000000000000003E-3</c:v>
                </c:pt>
                <c:pt idx="39">
                  <c:v>5.7000000000000002E-3</c:v>
                </c:pt>
                <c:pt idx="40">
                  <c:v>6.0000000000000001E-3</c:v>
                </c:pt>
                <c:pt idx="41">
                  <c:v>6.3E-3</c:v>
                </c:pt>
                <c:pt idx="42">
                  <c:v>6.6E-3</c:v>
                </c:pt>
                <c:pt idx="43">
                  <c:v>6.9000000000000008E-3</c:v>
                </c:pt>
                <c:pt idx="44">
                  <c:v>7.1999999999999998E-3</c:v>
                </c:pt>
                <c:pt idx="45">
                  <c:v>7.7999999999999996E-3</c:v>
                </c:pt>
                <c:pt idx="46">
                  <c:v>8.3000000000000001E-3</c:v>
                </c:pt>
                <c:pt idx="47">
                  <c:v>8.8999999999999999E-3</c:v>
                </c:pt>
                <c:pt idx="48">
                  <c:v>9.4000000000000004E-3</c:v>
                </c:pt>
                <c:pt idx="49">
                  <c:v>9.9000000000000008E-3</c:v>
                </c:pt>
                <c:pt idx="50">
                  <c:v>1.0499999999999999E-2</c:v>
                </c:pt>
                <c:pt idx="51">
                  <c:v>1.15E-2</c:v>
                </c:pt>
                <c:pt idx="52">
                  <c:v>1.2500000000000001E-2</c:v>
                </c:pt>
                <c:pt idx="53">
                  <c:v>1.3500000000000002E-2</c:v>
                </c:pt>
                <c:pt idx="54">
                  <c:v>1.4499999999999999E-2</c:v>
                </c:pt>
                <c:pt idx="55">
                  <c:v>1.55E-2</c:v>
                </c:pt>
                <c:pt idx="56">
                  <c:v>1.6500000000000001E-2</c:v>
                </c:pt>
                <c:pt idx="57">
                  <c:v>1.7499999999999998E-2</c:v>
                </c:pt>
                <c:pt idx="58">
                  <c:v>1.84E-2</c:v>
                </c:pt>
                <c:pt idx="59">
                  <c:v>1.9400000000000001E-2</c:v>
                </c:pt>
                <c:pt idx="60">
                  <c:v>2.0300000000000002E-2</c:v>
                </c:pt>
                <c:pt idx="61">
                  <c:v>2.1299999999999999E-2</c:v>
                </c:pt>
                <c:pt idx="62">
                  <c:v>2.3200000000000002E-2</c:v>
                </c:pt>
                <c:pt idx="63">
                  <c:v>2.5600000000000001E-2</c:v>
                </c:pt>
                <c:pt idx="64">
                  <c:v>2.8100000000000003E-2</c:v>
                </c:pt>
                <c:pt idx="65">
                  <c:v>3.0599999999999999E-2</c:v>
                </c:pt>
                <c:pt idx="66">
                  <c:v>3.3100000000000004E-2</c:v>
                </c:pt>
                <c:pt idx="67">
                  <c:v>3.56E-2</c:v>
                </c:pt>
                <c:pt idx="68">
                  <c:v>3.8100000000000002E-2</c:v>
                </c:pt>
                <c:pt idx="69">
                  <c:v>4.07E-2</c:v>
                </c:pt>
                <c:pt idx="70">
                  <c:v>4.3299999999999998E-2</c:v>
                </c:pt>
                <c:pt idx="71">
                  <c:v>4.7899999999999998E-2</c:v>
                </c:pt>
                <c:pt idx="72">
                  <c:v>5.2700000000000004E-2</c:v>
                </c:pt>
                <c:pt idx="73">
                  <c:v>5.7399999999999993E-2</c:v>
                </c:pt>
                <c:pt idx="74">
                  <c:v>6.2100000000000002E-2</c:v>
                </c:pt>
                <c:pt idx="75">
                  <c:v>6.6799999999999998E-2</c:v>
                </c:pt>
                <c:pt idx="76">
                  <c:v>7.1499999999999994E-2</c:v>
                </c:pt>
                <c:pt idx="77">
                  <c:v>8.0700000000000008E-2</c:v>
                </c:pt>
                <c:pt idx="78">
                  <c:v>0.09</c:v>
                </c:pt>
                <c:pt idx="79">
                  <c:v>9.9099999999999994E-2</c:v>
                </c:pt>
                <c:pt idx="80">
                  <c:v>0.1082</c:v>
                </c:pt>
                <c:pt idx="81">
                  <c:v>0.11710000000000001</c:v>
                </c:pt>
                <c:pt idx="82">
                  <c:v>0.1258</c:v>
                </c:pt>
                <c:pt idx="83">
                  <c:v>0.13440000000000002</c:v>
                </c:pt>
                <c:pt idx="84">
                  <c:v>0.1429</c:v>
                </c:pt>
                <c:pt idx="85">
                  <c:v>0.15109999999999998</c:v>
                </c:pt>
                <c:pt idx="86">
                  <c:v>0.15920000000000001</c:v>
                </c:pt>
                <c:pt idx="87">
                  <c:v>0.1671</c:v>
                </c:pt>
                <c:pt idx="88">
                  <c:v>0.1822</c:v>
                </c:pt>
                <c:pt idx="89">
                  <c:v>0.2</c:v>
                </c:pt>
                <c:pt idx="90">
                  <c:v>0.21690000000000001</c:v>
                </c:pt>
                <c:pt idx="91">
                  <c:v>0.2326</c:v>
                </c:pt>
                <c:pt idx="92">
                  <c:v>0.2475</c:v>
                </c:pt>
                <c:pt idx="93">
                  <c:v>0.26139999999999997</c:v>
                </c:pt>
                <c:pt idx="94">
                  <c:v>0.27450000000000002</c:v>
                </c:pt>
                <c:pt idx="95">
                  <c:v>0.2868</c:v>
                </c:pt>
                <c:pt idx="96">
                  <c:v>0.2984</c:v>
                </c:pt>
                <c:pt idx="97">
                  <c:v>0.31969999999999998</c:v>
                </c:pt>
                <c:pt idx="98">
                  <c:v>0.33889999999999998</c:v>
                </c:pt>
                <c:pt idx="99">
                  <c:v>0.35619999999999996</c:v>
                </c:pt>
                <c:pt idx="100">
                  <c:v>0.37180000000000002</c:v>
                </c:pt>
                <c:pt idx="101">
                  <c:v>0.3861</c:v>
                </c:pt>
                <c:pt idx="102">
                  <c:v>0.39900000000000002</c:v>
                </c:pt>
                <c:pt idx="103">
                  <c:v>0.42190000000000005</c:v>
                </c:pt>
                <c:pt idx="104">
                  <c:v>0.44130000000000003</c:v>
                </c:pt>
                <c:pt idx="105">
                  <c:v>0.45789999999999997</c:v>
                </c:pt>
                <c:pt idx="106">
                  <c:v>0.47220000000000006</c:v>
                </c:pt>
                <c:pt idx="107">
                  <c:v>0.48470000000000002</c:v>
                </c:pt>
                <c:pt idx="108">
                  <c:v>0.49560000000000004</c:v>
                </c:pt>
                <c:pt idx="109">
                  <c:v>0.50519999999999998</c:v>
                </c:pt>
                <c:pt idx="110">
                  <c:v>0.51369999999999993</c:v>
                </c:pt>
                <c:pt idx="111">
                  <c:v>0.52140000000000009</c:v>
                </c:pt>
                <c:pt idx="112">
                  <c:v>0.5282</c:v>
                </c:pt>
                <c:pt idx="113">
                  <c:v>0.53439999999999999</c:v>
                </c:pt>
                <c:pt idx="114">
                  <c:v>0.54530000000000001</c:v>
                </c:pt>
                <c:pt idx="115">
                  <c:v>0.55659999999999998</c:v>
                </c:pt>
                <c:pt idx="116">
                  <c:v>0.56589999999999996</c:v>
                </c:pt>
                <c:pt idx="117">
                  <c:v>0.57369999999999999</c:v>
                </c:pt>
                <c:pt idx="118">
                  <c:v>0.58040000000000003</c:v>
                </c:pt>
                <c:pt idx="119">
                  <c:v>0.58620000000000005</c:v>
                </c:pt>
                <c:pt idx="120">
                  <c:v>0.59130000000000005</c:v>
                </c:pt>
                <c:pt idx="121">
                  <c:v>0.5958</c:v>
                </c:pt>
                <c:pt idx="122">
                  <c:v>0.5998</c:v>
                </c:pt>
                <c:pt idx="123">
                  <c:v>0.60719999999999996</c:v>
                </c:pt>
                <c:pt idx="124">
                  <c:v>0.61349999999999993</c:v>
                </c:pt>
                <c:pt idx="125">
                  <c:v>0.61890000000000001</c:v>
                </c:pt>
                <c:pt idx="126">
                  <c:v>0.62359999999999993</c:v>
                </c:pt>
                <c:pt idx="127">
                  <c:v>0.62790000000000001</c:v>
                </c:pt>
                <c:pt idx="128">
                  <c:v>0.63170000000000004</c:v>
                </c:pt>
                <c:pt idx="129">
                  <c:v>0.63949999999999996</c:v>
                </c:pt>
                <c:pt idx="130">
                  <c:v>0.6462</c:v>
                </c:pt>
                <c:pt idx="131">
                  <c:v>0.6522</c:v>
                </c:pt>
                <c:pt idx="132">
                  <c:v>0.65759999999999996</c:v>
                </c:pt>
                <c:pt idx="133">
                  <c:v>0.66260000000000008</c:v>
                </c:pt>
                <c:pt idx="134">
                  <c:v>0.66720000000000002</c:v>
                </c:pt>
                <c:pt idx="135">
                  <c:v>0.67159999999999997</c:v>
                </c:pt>
                <c:pt idx="136">
                  <c:v>0.67569999999999997</c:v>
                </c:pt>
                <c:pt idx="137">
                  <c:v>0.67959999999999998</c:v>
                </c:pt>
                <c:pt idx="138">
                  <c:v>0.68330000000000002</c:v>
                </c:pt>
                <c:pt idx="139">
                  <c:v>0.68689999999999996</c:v>
                </c:pt>
                <c:pt idx="140">
                  <c:v>0.69640000000000002</c:v>
                </c:pt>
                <c:pt idx="141">
                  <c:v>0.70930000000000004</c:v>
                </c:pt>
                <c:pt idx="142">
                  <c:v>0.72140000000000004</c:v>
                </c:pt>
                <c:pt idx="143">
                  <c:v>0.73310000000000008</c:v>
                </c:pt>
                <c:pt idx="144">
                  <c:v>0.74429999999999996</c:v>
                </c:pt>
                <c:pt idx="145">
                  <c:v>0.75509999999999999</c:v>
                </c:pt>
                <c:pt idx="146">
                  <c:v>0.76570000000000005</c:v>
                </c:pt>
                <c:pt idx="147">
                  <c:v>0.77600000000000002</c:v>
                </c:pt>
                <c:pt idx="148">
                  <c:v>0.78620000000000001</c:v>
                </c:pt>
                <c:pt idx="149">
                  <c:v>0.81989999999999996</c:v>
                </c:pt>
                <c:pt idx="150">
                  <c:v>0.85229999999999995</c:v>
                </c:pt>
                <c:pt idx="151">
                  <c:v>0.88379999999999992</c:v>
                </c:pt>
                <c:pt idx="152">
                  <c:v>0.91449999999999998</c:v>
                </c:pt>
                <c:pt idx="153">
                  <c:v>0.94469999999999987</c:v>
                </c:pt>
                <c:pt idx="154">
                  <c:v>0.97439999999999993</c:v>
                </c:pt>
                <c:pt idx="155" formatCode="0.00">
                  <c:v>1.08</c:v>
                </c:pt>
                <c:pt idx="156" formatCode="0.00">
                  <c:v>1.18</c:v>
                </c:pt>
                <c:pt idx="157" formatCode="0.00">
                  <c:v>1.28</c:v>
                </c:pt>
                <c:pt idx="158" formatCode="0.00">
                  <c:v>1.38</c:v>
                </c:pt>
                <c:pt idx="159" formatCode="0.00">
                  <c:v>1.48</c:v>
                </c:pt>
                <c:pt idx="160" formatCode="0.00">
                  <c:v>1.57</c:v>
                </c:pt>
                <c:pt idx="161" formatCode="0.00">
                  <c:v>1.67</c:v>
                </c:pt>
                <c:pt idx="162" formatCode="0.00">
                  <c:v>1.77</c:v>
                </c:pt>
                <c:pt idx="163" formatCode="0.00">
                  <c:v>1.87</c:v>
                </c:pt>
                <c:pt idx="164" formatCode="0.00">
                  <c:v>1.97</c:v>
                </c:pt>
                <c:pt idx="165" formatCode="0.00">
                  <c:v>2.0699999999999998</c:v>
                </c:pt>
                <c:pt idx="166" formatCode="0.00">
                  <c:v>2.46</c:v>
                </c:pt>
                <c:pt idx="167" formatCode="0.00">
                  <c:v>3.02</c:v>
                </c:pt>
                <c:pt idx="168" formatCode="0.00">
                  <c:v>3.55</c:v>
                </c:pt>
                <c:pt idx="169" formatCode="0.00">
                  <c:v>4.0599999999999996</c:v>
                </c:pt>
                <c:pt idx="170" formatCode="0.00">
                  <c:v>4.55</c:v>
                </c:pt>
                <c:pt idx="171" formatCode="0.00">
                  <c:v>5.04</c:v>
                </c:pt>
                <c:pt idx="172" formatCode="0.00">
                  <c:v>5.53</c:v>
                </c:pt>
                <c:pt idx="173" formatCode="0.00">
                  <c:v>6.02</c:v>
                </c:pt>
                <c:pt idx="174" formatCode="0.00">
                  <c:v>6.51</c:v>
                </c:pt>
                <c:pt idx="175" formatCode="0.00">
                  <c:v>8.34</c:v>
                </c:pt>
                <c:pt idx="176" formatCode="0.00">
                  <c:v>10.029999999999999</c:v>
                </c:pt>
                <c:pt idx="177" formatCode="0.00">
                  <c:v>11.67</c:v>
                </c:pt>
                <c:pt idx="178" formatCode="0.00">
                  <c:v>13.27</c:v>
                </c:pt>
                <c:pt idx="179" formatCode="0.00">
                  <c:v>14.85</c:v>
                </c:pt>
                <c:pt idx="180" formatCode="0.00">
                  <c:v>16.41</c:v>
                </c:pt>
                <c:pt idx="181" formatCode="0.00">
                  <c:v>22.16</c:v>
                </c:pt>
                <c:pt idx="182" formatCode="0.00">
                  <c:v>27.42</c:v>
                </c:pt>
                <c:pt idx="183" formatCode="0.00">
                  <c:v>32.450000000000003</c:v>
                </c:pt>
                <c:pt idx="184" formatCode="0.00">
                  <c:v>37.36</c:v>
                </c:pt>
                <c:pt idx="185" formatCode="0.00">
                  <c:v>42.21</c:v>
                </c:pt>
                <c:pt idx="186" formatCode="0.00">
                  <c:v>47.01</c:v>
                </c:pt>
                <c:pt idx="187" formatCode="0.00">
                  <c:v>51.79</c:v>
                </c:pt>
                <c:pt idx="188" formatCode="0.00">
                  <c:v>56.54</c:v>
                </c:pt>
                <c:pt idx="189" formatCode="0.00">
                  <c:v>61.29</c:v>
                </c:pt>
                <c:pt idx="190" formatCode="0.00">
                  <c:v>66.02</c:v>
                </c:pt>
                <c:pt idx="191" formatCode="0.00">
                  <c:v>70.75</c:v>
                </c:pt>
                <c:pt idx="192" formatCode="0.00">
                  <c:v>88.41</c:v>
                </c:pt>
                <c:pt idx="193" formatCode="0.00">
                  <c:v>113.06</c:v>
                </c:pt>
                <c:pt idx="194" formatCode="0.00">
                  <c:v>135.58000000000001</c:v>
                </c:pt>
                <c:pt idx="195" formatCode="0.00">
                  <c:v>156.82</c:v>
                </c:pt>
                <c:pt idx="196" formatCode="0.00">
                  <c:v>177.18</c:v>
                </c:pt>
                <c:pt idx="197" formatCode="0.00">
                  <c:v>196.85</c:v>
                </c:pt>
                <c:pt idx="198" formatCode="0.00">
                  <c:v>215.97</c:v>
                </c:pt>
                <c:pt idx="199" formatCode="0.00">
                  <c:v>234.61</c:v>
                </c:pt>
                <c:pt idx="200" formatCode="0.00">
                  <c:v>252.83</c:v>
                </c:pt>
                <c:pt idx="201" formatCode="0.00">
                  <c:v>319.12</c:v>
                </c:pt>
                <c:pt idx="202" formatCode="0.00">
                  <c:v>378.11</c:v>
                </c:pt>
                <c:pt idx="203" formatCode="0.00">
                  <c:v>432.37</c:v>
                </c:pt>
                <c:pt idx="204" formatCode="0.00">
                  <c:v>483.17</c:v>
                </c:pt>
                <c:pt idx="205" formatCode="0.00">
                  <c:v>531.21</c:v>
                </c:pt>
                <c:pt idx="206" formatCode="0.00">
                  <c:v>576.95000000000005</c:v>
                </c:pt>
                <c:pt idx="207" formatCode="0.00">
                  <c:v>737.83</c:v>
                </c:pt>
                <c:pt idx="208" formatCode="0.00">
                  <c:v>761.41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C-4323-84D6-4721CDB296B3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srim84Kr_Au!$D$20:$D$228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srim84Kr_Au!$P$20:$P$228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1.4E-3</c:v>
                </c:pt>
                <c:pt idx="16">
                  <c:v>1.5E-3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2E-3</c:v>
                </c:pt>
                <c:pt idx="24">
                  <c:v>2.1000000000000003E-3</c:v>
                </c:pt>
                <c:pt idx="25">
                  <c:v>2.1999999999999997E-3</c:v>
                </c:pt>
                <c:pt idx="26">
                  <c:v>2.3E-3</c:v>
                </c:pt>
                <c:pt idx="27">
                  <c:v>2.5000000000000001E-3</c:v>
                </c:pt>
                <c:pt idx="28">
                  <c:v>2.5999999999999999E-3</c:v>
                </c:pt>
                <c:pt idx="29">
                  <c:v>2.7000000000000001E-3</c:v>
                </c:pt>
                <c:pt idx="30">
                  <c:v>2.9000000000000002E-3</c:v>
                </c:pt>
                <c:pt idx="31">
                  <c:v>3.0000000000000001E-3</c:v>
                </c:pt>
                <c:pt idx="32">
                  <c:v>3.0999999999999999E-3</c:v>
                </c:pt>
                <c:pt idx="33">
                  <c:v>3.2000000000000002E-3</c:v>
                </c:pt>
                <c:pt idx="34">
                  <c:v>3.3E-3</c:v>
                </c:pt>
                <c:pt idx="35">
                  <c:v>3.4000000000000002E-3</c:v>
                </c:pt>
                <c:pt idx="36">
                  <c:v>3.6999999999999997E-3</c:v>
                </c:pt>
                <c:pt idx="37">
                  <c:v>3.8999999999999998E-3</c:v>
                </c:pt>
                <c:pt idx="38">
                  <c:v>4.2000000000000006E-3</c:v>
                </c:pt>
                <c:pt idx="39">
                  <c:v>4.3999999999999994E-3</c:v>
                </c:pt>
                <c:pt idx="40">
                  <c:v>4.7000000000000002E-3</c:v>
                </c:pt>
                <c:pt idx="41">
                  <c:v>4.8999999999999998E-3</c:v>
                </c:pt>
                <c:pt idx="42">
                  <c:v>5.0999999999999995E-3</c:v>
                </c:pt>
                <c:pt idx="43">
                  <c:v>5.4000000000000003E-3</c:v>
                </c:pt>
                <c:pt idx="44">
                  <c:v>5.5999999999999999E-3</c:v>
                </c:pt>
                <c:pt idx="45">
                  <c:v>6.0000000000000001E-3</c:v>
                </c:pt>
                <c:pt idx="46">
                  <c:v>6.4000000000000003E-3</c:v>
                </c:pt>
                <c:pt idx="47">
                  <c:v>6.9000000000000008E-3</c:v>
                </c:pt>
                <c:pt idx="48">
                  <c:v>7.2999999999999992E-3</c:v>
                </c:pt>
                <c:pt idx="49">
                  <c:v>7.7000000000000002E-3</c:v>
                </c:pt>
                <c:pt idx="50">
                  <c:v>8.0999999999999996E-3</c:v>
                </c:pt>
                <c:pt idx="51">
                  <c:v>8.7999999999999988E-3</c:v>
                </c:pt>
                <c:pt idx="52">
                  <c:v>9.6000000000000009E-3</c:v>
                </c:pt>
                <c:pt idx="53">
                  <c:v>1.03E-2</c:v>
                </c:pt>
                <c:pt idx="54">
                  <c:v>1.11E-2</c:v>
                </c:pt>
                <c:pt idx="55">
                  <c:v>1.18E-2</c:v>
                </c:pt>
                <c:pt idx="56">
                  <c:v>1.2500000000000001E-2</c:v>
                </c:pt>
                <c:pt idx="57">
                  <c:v>1.32E-2</c:v>
                </c:pt>
                <c:pt idx="58">
                  <c:v>1.3900000000000001E-2</c:v>
                </c:pt>
                <c:pt idx="59">
                  <c:v>1.4499999999999999E-2</c:v>
                </c:pt>
                <c:pt idx="60">
                  <c:v>1.52E-2</c:v>
                </c:pt>
                <c:pt idx="61">
                  <c:v>1.5900000000000001E-2</c:v>
                </c:pt>
                <c:pt idx="62">
                  <c:v>1.7299999999999999E-2</c:v>
                </c:pt>
                <c:pt idx="63">
                  <c:v>1.9E-2</c:v>
                </c:pt>
                <c:pt idx="64">
                  <c:v>2.07E-2</c:v>
                </c:pt>
                <c:pt idx="65">
                  <c:v>2.24E-2</c:v>
                </c:pt>
                <c:pt idx="66">
                  <c:v>2.4199999999999999E-2</c:v>
                </c:pt>
                <c:pt idx="67">
                  <c:v>2.58E-2</c:v>
                </c:pt>
                <c:pt idx="68">
                  <c:v>2.7500000000000004E-2</c:v>
                </c:pt>
                <c:pt idx="69">
                  <c:v>2.9099999999999997E-2</c:v>
                </c:pt>
                <c:pt idx="70">
                  <c:v>3.0699999999999998E-2</c:v>
                </c:pt>
                <c:pt idx="71">
                  <c:v>3.4200000000000001E-2</c:v>
                </c:pt>
                <c:pt idx="72">
                  <c:v>3.7600000000000001E-2</c:v>
                </c:pt>
                <c:pt idx="73">
                  <c:v>4.0999999999999995E-2</c:v>
                </c:pt>
                <c:pt idx="74">
                  <c:v>4.4400000000000002E-2</c:v>
                </c:pt>
                <c:pt idx="75">
                  <c:v>4.7799999999999995E-2</c:v>
                </c:pt>
                <c:pt idx="76">
                  <c:v>5.11E-2</c:v>
                </c:pt>
                <c:pt idx="77">
                  <c:v>5.7999999999999996E-2</c:v>
                </c:pt>
                <c:pt idx="78">
                  <c:v>6.4899999999999999E-2</c:v>
                </c:pt>
                <c:pt idx="79">
                  <c:v>7.1800000000000003E-2</c:v>
                </c:pt>
                <c:pt idx="80">
                  <c:v>7.8800000000000009E-2</c:v>
                </c:pt>
                <c:pt idx="81">
                  <c:v>8.5800000000000001E-2</c:v>
                </c:pt>
                <c:pt idx="82">
                  <c:v>9.2800000000000007E-2</c:v>
                </c:pt>
                <c:pt idx="83">
                  <c:v>9.98E-2</c:v>
                </c:pt>
                <c:pt idx="84">
                  <c:v>0.10680000000000001</c:v>
                </c:pt>
                <c:pt idx="85">
                  <c:v>0.11379999999999998</c:v>
                </c:pt>
                <c:pt idx="86">
                  <c:v>0.1207</c:v>
                </c:pt>
                <c:pt idx="87">
                  <c:v>0.1275</c:v>
                </c:pt>
                <c:pt idx="88">
                  <c:v>0.14099999999999999</c:v>
                </c:pt>
                <c:pt idx="89">
                  <c:v>0.15740000000000001</c:v>
                </c:pt>
                <c:pt idx="90">
                  <c:v>0.1731</c:v>
                </c:pt>
                <c:pt idx="91">
                  <c:v>0.18819999999999998</c:v>
                </c:pt>
                <c:pt idx="92">
                  <c:v>0.20259999999999997</c:v>
                </c:pt>
                <c:pt idx="93">
                  <c:v>0.2165</c:v>
                </c:pt>
                <c:pt idx="94">
                  <c:v>0.22970000000000002</c:v>
                </c:pt>
                <c:pt idx="95">
                  <c:v>0.2424</c:v>
                </c:pt>
                <c:pt idx="96">
                  <c:v>0.25459999999999999</c:v>
                </c:pt>
                <c:pt idx="97">
                  <c:v>0.27749999999999997</c:v>
                </c:pt>
                <c:pt idx="98">
                  <c:v>0.29860000000000003</c:v>
                </c:pt>
                <c:pt idx="99">
                  <c:v>0.31809999999999999</c:v>
                </c:pt>
                <c:pt idx="100">
                  <c:v>0.3362</c:v>
                </c:pt>
                <c:pt idx="101">
                  <c:v>0.35310000000000002</c:v>
                </c:pt>
                <c:pt idx="102">
                  <c:v>0.36890000000000001</c:v>
                </c:pt>
                <c:pt idx="103">
                  <c:v>0.39750000000000002</c:v>
                </c:pt>
                <c:pt idx="104">
                  <c:v>0.42270000000000002</c:v>
                </c:pt>
                <c:pt idx="105">
                  <c:v>0.44509999999999994</c:v>
                </c:pt>
                <c:pt idx="106">
                  <c:v>0.46509999999999996</c:v>
                </c:pt>
                <c:pt idx="107">
                  <c:v>0.48310000000000003</c:v>
                </c:pt>
                <c:pt idx="108">
                  <c:v>0.49930000000000002</c:v>
                </c:pt>
                <c:pt idx="109">
                  <c:v>0.51400000000000001</c:v>
                </c:pt>
                <c:pt idx="110">
                  <c:v>0.52739999999999998</c:v>
                </c:pt>
                <c:pt idx="111">
                  <c:v>0.53959999999999997</c:v>
                </c:pt>
                <c:pt idx="112">
                  <c:v>0.55090000000000006</c:v>
                </c:pt>
                <c:pt idx="113">
                  <c:v>0.56130000000000002</c:v>
                </c:pt>
                <c:pt idx="114">
                  <c:v>0.57979999999999998</c:v>
                </c:pt>
                <c:pt idx="115">
                  <c:v>0.59960000000000002</c:v>
                </c:pt>
                <c:pt idx="116">
                  <c:v>0.61650000000000005</c:v>
                </c:pt>
                <c:pt idx="117">
                  <c:v>0.63119999999999998</c:v>
                </c:pt>
                <c:pt idx="118">
                  <c:v>0.64410000000000001</c:v>
                </c:pt>
                <c:pt idx="119">
                  <c:v>0.65549999999999997</c:v>
                </c:pt>
                <c:pt idx="120">
                  <c:v>0.66580000000000006</c:v>
                </c:pt>
                <c:pt idx="121">
                  <c:v>0.67520000000000002</c:v>
                </c:pt>
                <c:pt idx="122">
                  <c:v>0.68369999999999997</c:v>
                </c:pt>
                <c:pt idx="123">
                  <c:v>0.69869999999999999</c:v>
                </c:pt>
                <c:pt idx="124">
                  <c:v>0.7117</c:v>
                </c:pt>
                <c:pt idx="125">
                  <c:v>0.72320000000000007</c:v>
                </c:pt>
                <c:pt idx="126">
                  <c:v>0.73339999999999994</c:v>
                </c:pt>
                <c:pt idx="127">
                  <c:v>0.74269999999999992</c:v>
                </c:pt>
                <c:pt idx="128">
                  <c:v>0.75109999999999999</c:v>
                </c:pt>
                <c:pt idx="129">
                  <c:v>0.7661</c:v>
                </c:pt>
                <c:pt idx="130">
                  <c:v>0.77910000000000001</c:v>
                </c:pt>
                <c:pt idx="131">
                  <c:v>0.79069999999999996</c:v>
                </c:pt>
                <c:pt idx="132">
                  <c:v>0.80130000000000001</c:v>
                </c:pt>
                <c:pt idx="133">
                  <c:v>0.81089999999999995</c:v>
                </c:pt>
                <c:pt idx="134">
                  <c:v>0.81980000000000008</c:v>
                </c:pt>
                <c:pt idx="135">
                  <c:v>0.82810000000000006</c:v>
                </c:pt>
                <c:pt idx="136">
                  <c:v>0.83599999999999997</c:v>
                </c:pt>
                <c:pt idx="137">
                  <c:v>0.84339999999999993</c:v>
                </c:pt>
                <c:pt idx="138">
                  <c:v>0.85039999999999993</c:v>
                </c:pt>
                <c:pt idx="139">
                  <c:v>0.85709999999999997</c:v>
                </c:pt>
                <c:pt idx="140">
                  <c:v>0.86969999999999992</c:v>
                </c:pt>
                <c:pt idx="141">
                  <c:v>0.88429999999999997</c:v>
                </c:pt>
                <c:pt idx="142">
                  <c:v>0.89779999999999993</c:v>
                </c:pt>
                <c:pt idx="143">
                  <c:v>0.91050000000000009</c:v>
                </c:pt>
                <c:pt idx="144">
                  <c:v>0.92260000000000009</c:v>
                </c:pt>
                <c:pt idx="145">
                  <c:v>0.93409999999999993</c:v>
                </c:pt>
                <c:pt idx="146">
                  <c:v>0.94520000000000004</c:v>
                </c:pt>
                <c:pt idx="147">
                  <c:v>0.95589999999999997</c:v>
                </c:pt>
                <c:pt idx="148">
                  <c:v>0.96620000000000006</c:v>
                </c:pt>
                <c:pt idx="149">
                  <c:v>0.98619999999999997</c:v>
                </c:pt>
                <c:pt idx="150" formatCode="0.00">
                  <c:v>1.01</c:v>
                </c:pt>
                <c:pt idx="151" formatCode="0.00">
                  <c:v>1.02</c:v>
                </c:pt>
                <c:pt idx="152" formatCode="0.00">
                  <c:v>1.04</c:v>
                </c:pt>
                <c:pt idx="153" formatCode="0.00">
                  <c:v>1.06</c:v>
                </c:pt>
                <c:pt idx="154" formatCode="0.00">
                  <c:v>1.08</c:v>
                </c:pt>
                <c:pt idx="155" formatCode="0.00">
                  <c:v>1.1100000000000001</c:v>
                </c:pt>
                <c:pt idx="156" formatCode="0.00">
                  <c:v>1.1499999999999999</c:v>
                </c:pt>
                <c:pt idx="157" formatCode="0.00">
                  <c:v>1.18</c:v>
                </c:pt>
                <c:pt idx="158" formatCode="0.00">
                  <c:v>1.22</c:v>
                </c:pt>
                <c:pt idx="159" formatCode="0.00">
                  <c:v>1.25</c:v>
                </c:pt>
                <c:pt idx="160" formatCode="0.00">
                  <c:v>1.29</c:v>
                </c:pt>
                <c:pt idx="161" formatCode="0.00">
                  <c:v>1.33</c:v>
                </c:pt>
                <c:pt idx="162" formatCode="0.00">
                  <c:v>1.36</c:v>
                </c:pt>
                <c:pt idx="163" formatCode="0.00">
                  <c:v>1.4</c:v>
                </c:pt>
                <c:pt idx="164" formatCode="0.00">
                  <c:v>1.45</c:v>
                </c:pt>
                <c:pt idx="165" formatCode="0.00">
                  <c:v>1.49</c:v>
                </c:pt>
                <c:pt idx="166" formatCode="0.00">
                  <c:v>1.58</c:v>
                </c:pt>
                <c:pt idx="167" formatCode="0.00">
                  <c:v>1.7</c:v>
                </c:pt>
                <c:pt idx="168" formatCode="0.00">
                  <c:v>1.82</c:v>
                </c:pt>
                <c:pt idx="169" formatCode="0.00">
                  <c:v>1.96</c:v>
                </c:pt>
                <c:pt idx="170" formatCode="0.00">
                  <c:v>2.1</c:v>
                </c:pt>
                <c:pt idx="171" formatCode="0.00">
                  <c:v>2.25</c:v>
                </c:pt>
                <c:pt idx="172" formatCode="0.00">
                  <c:v>2.41</c:v>
                </c:pt>
                <c:pt idx="173" formatCode="0.00">
                  <c:v>2.57</c:v>
                </c:pt>
                <c:pt idx="174" formatCode="0.00">
                  <c:v>2.75</c:v>
                </c:pt>
                <c:pt idx="175" formatCode="0.00">
                  <c:v>3.11</c:v>
                </c:pt>
                <c:pt idx="176" formatCode="0.00">
                  <c:v>3.5</c:v>
                </c:pt>
                <c:pt idx="177" formatCode="0.00">
                  <c:v>3.91</c:v>
                </c:pt>
                <c:pt idx="178" formatCode="0.00">
                  <c:v>4.3499999999999996</c:v>
                </c:pt>
                <c:pt idx="179" formatCode="0.00">
                  <c:v>4.8099999999999996</c:v>
                </c:pt>
                <c:pt idx="180" formatCode="0.00">
                  <c:v>5.29</c:v>
                </c:pt>
                <c:pt idx="181" formatCode="0.00">
                  <c:v>6.31</c:v>
                </c:pt>
                <c:pt idx="182" formatCode="0.00">
                  <c:v>7.41</c:v>
                </c:pt>
                <c:pt idx="183" formatCode="0.00">
                  <c:v>8.57</c:v>
                </c:pt>
                <c:pt idx="184" formatCode="0.00">
                  <c:v>9.8000000000000007</c:v>
                </c:pt>
                <c:pt idx="185" formatCode="0.00">
                  <c:v>11.09</c:v>
                </c:pt>
                <c:pt idx="186" formatCode="0.00">
                  <c:v>12.44</c:v>
                </c:pt>
                <c:pt idx="187" formatCode="0.00">
                  <c:v>13.85</c:v>
                </c:pt>
                <c:pt idx="188" formatCode="0.00">
                  <c:v>15.3</c:v>
                </c:pt>
                <c:pt idx="189" formatCode="0.00">
                  <c:v>16.809999999999999</c:v>
                </c:pt>
                <c:pt idx="190" formatCode="0.00">
                  <c:v>18.350000000000001</c:v>
                </c:pt>
                <c:pt idx="191" formatCode="0.00">
                  <c:v>19.95</c:v>
                </c:pt>
                <c:pt idx="192" formatCode="0.00">
                  <c:v>23.24</c:v>
                </c:pt>
                <c:pt idx="193" formatCode="0.00">
                  <c:v>27.57</c:v>
                </c:pt>
                <c:pt idx="194" formatCode="0.00">
                  <c:v>32.08</c:v>
                </c:pt>
                <c:pt idx="195" formatCode="0.00">
                  <c:v>36.76</c:v>
                </c:pt>
                <c:pt idx="196" formatCode="0.00">
                  <c:v>41.57</c:v>
                </c:pt>
                <c:pt idx="197" formatCode="0.00">
                  <c:v>46.51</c:v>
                </c:pt>
                <c:pt idx="198" formatCode="0.00">
                  <c:v>51.55</c:v>
                </c:pt>
                <c:pt idx="199" formatCode="0.00">
                  <c:v>56.67</c:v>
                </c:pt>
                <c:pt idx="200" formatCode="0.00">
                  <c:v>61.87</c:v>
                </c:pt>
                <c:pt idx="201" formatCode="0.00">
                  <c:v>72.44</c:v>
                </c:pt>
                <c:pt idx="202" formatCode="0.00">
                  <c:v>83.17</c:v>
                </c:pt>
                <c:pt idx="203" formatCode="0.00">
                  <c:v>94</c:v>
                </c:pt>
                <c:pt idx="204" formatCode="0.00">
                  <c:v>104.87</c:v>
                </c:pt>
                <c:pt idx="205" formatCode="0.00">
                  <c:v>115.76</c:v>
                </c:pt>
                <c:pt idx="206" formatCode="0.00">
                  <c:v>126.62</c:v>
                </c:pt>
                <c:pt idx="207" formatCode="0.00">
                  <c:v>148.18</c:v>
                </c:pt>
                <c:pt idx="208" formatCode="0.00">
                  <c:v>156.72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1C-4323-84D6-4721CDB29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211736"/>
        <c:axId val="140766680"/>
      </c:scatterChart>
      <c:valAx>
        <c:axId val="5152117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140766680"/>
        <c:crosses val="autoZero"/>
        <c:crossBetween val="midCat"/>
        <c:majorUnit val="10"/>
      </c:valAx>
      <c:valAx>
        <c:axId val="14076668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152117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srim84Kr_C!$P$5</c:f>
          <c:strCache>
            <c:ptCount val="1"/>
            <c:pt idx="0">
              <c:v>srim84Kr_C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srim84Kr_C!$D$20:$D$228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srim84Kr_C!$E$20:$E$228</c:f>
              <c:numCache>
                <c:formatCode>0.000E+00</c:formatCode>
                <c:ptCount val="209"/>
                <c:pt idx="0">
                  <c:v>0.23530000000000001</c:v>
                </c:pt>
                <c:pt idx="1">
                  <c:v>0.248</c:v>
                </c:pt>
                <c:pt idx="2">
                  <c:v>0.2601</c:v>
                </c:pt>
                <c:pt idx="3">
                  <c:v>0.2717</c:v>
                </c:pt>
                <c:pt idx="4">
                  <c:v>0.2828</c:v>
                </c:pt>
                <c:pt idx="5">
                  <c:v>0.29349999999999998</c:v>
                </c:pt>
                <c:pt idx="6">
                  <c:v>0.30380000000000001</c:v>
                </c:pt>
                <c:pt idx="7">
                  <c:v>0.31369999999999998</c:v>
                </c:pt>
                <c:pt idx="8">
                  <c:v>0.32340000000000002</c:v>
                </c:pt>
                <c:pt idx="9">
                  <c:v>0.33279999999999998</c:v>
                </c:pt>
                <c:pt idx="10">
                  <c:v>0.3508</c:v>
                </c:pt>
                <c:pt idx="11">
                  <c:v>0.37209999999999999</c:v>
                </c:pt>
                <c:pt idx="12">
                  <c:v>0.39219999999999999</c:v>
                </c:pt>
                <c:pt idx="13">
                  <c:v>0.4113</c:v>
                </c:pt>
                <c:pt idx="14">
                  <c:v>0.42959999999999998</c:v>
                </c:pt>
                <c:pt idx="15">
                  <c:v>0.44719999999999999</c:v>
                </c:pt>
                <c:pt idx="16">
                  <c:v>0.46400000000000002</c:v>
                </c:pt>
                <c:pt idx="17">
                  <c:v>0.4803</c:v>
                </c:pt>
                <c:pt idx="18">
                  <c:v>0.49609999999999999</c:v>
                </c:pt>
                <c:pt idx="19">
                  <c:v>0.5262</c:v>
                </c:pt>
                <c:pt idx="20">
                  <c:v>0.55459999999999998</c:v>
                </c:pt>
                <c:pt idx="21">
                  <c:v>0.58169999999999999</c:v>
                </c:pt>
                <c:pt idx="22">
                  <c:v>0.60760000000000003</c:v>
                </c:pt>
                <c:pt idx="23">
                  <c:v>0.63239999999999996</c:v>
                </c:pt>
                <c:pt idx="24">
                  <c:v>0.65620000000000001</c:v>
                </c:pt>
                <c:pt idx="25">
                  <c:v>0.7016</c:v>
                </c:pt>
                <c:pt idx="26">
                  <c:v>0.74409999999999998</c:v>
                </c:pt>
                <c:pt idx="27">
                  <c:v>0.78439999999999999</c:v>
                </c:pt>
                <c:pt idx="28">
                  <c:v>0.8226</c:v>
                </c:pt>
                <c:pt idx="29">
                  <c:v>0.85919999999999996</c:v>
                </c:pt>
                <c:pt idx="30">
                  <c:v>0.89429999999999998</c:v>
                </c:pt>
                <c:pt idx="31">
                  <c:v>0.92810000000000004</c:v>
                </c:pt>
                <c:pt idx="32">
                  <c:v>0.96060000000000001</c:v>
                </c:pt>
                <c:pt idx="33">
                  <c:v>0.99209999999999998</c:v>
                </c:pt>
                <c:pt idx="34">
                  <c:v>1.0229999999999999</c:v>
                </c:pt>
                <c:pt idx="35">
                  <c:v>1.052</c:v>
                </c:pt>
                <c:pt idx="36">
                  <c:v>1.109</c:v>
                </c:pt>
                <c:pt idx="37">
                  <c:v>1.177</c:v>
                </c:pt>
                <c:pt idx="38">
                  <c:v>1.24</c:v>
                </c:pt>
                <c:pt idx="39">
                  <c:v>1.3009999999999999</c:v>
                </c:pt>
                <c:pt idx="40">
                  <c:v>1.359</c:v>
                </c:pt>
                <c:pt idx="41">
                  <c:v>1.4139999999999999</c:v>
                </c:pt>
                <c:pt idx="42">
                  <c:v>1.4670000000000001</c:v>
                </c:pt>
                <c:pt idx="43">
                  <c:v>1.5189999999999999</c:v>
                </c:pt>
                <c:pt idx="44">
                  <c:v>1.569</c:v>
                </c:pt>
                <c:pt idx="45">
                  <c:v>1.6639999999999999</c:v>
                </c:pt>
                <c:pt idx="46">
                  <c:v>1.754</c:v>
                </c:pt>
                <c:pt idx="47">
                  <c:v>1.839</c:v>
                </c:pt>
                <c:pt idx="48">
                  <c:v>1.921</c:v>
                </c:pt>
                <c:pt idx="49">
                  <c:v>2</c:v>
                </c:pt>
                <c:pt idx="50">
                  <c:v>2.0750000000000002</c:v>
                </c:pt>
                <c:pt idx="51">
                  <c:v>2.2189999999999999</c:v>
                </c:pt>
                <c:pt idx="52">
                  <c:v>2.3530000000000002</c:v>
                </c:pt>
                <c:pt idx="53">
                  <c:v>2.48</c:v>
                </c:pt>
                <c:pt idx="54">
                  <c:v>2.601</c:v>
                </c:pt>
                <c:pt idx="55">
                  <c:v>2.7170000000000001</c:v>
                </c:pt>
                <c:pt idx="56">
                  <c:v>2.8279999999999998</c:v>
                </c:pt>
                <c:pt idx="57">
                  <c:v>2.9350000000000001</c:v>
                </c:pt>
                <c:pt idx="58">
                  <c:v>3.0379999999999998</c:v>
                </c:pt>
                <c:pt idx="59">
                  <c:v>3.137</c:v>
                </c:pt>
                <c:pt idx="60">
                  <c:v>3.1349999999999998</c:v>
                </c:pt>
                <c:pt idx="61">
                  <c:v>2.8119999999999998</c:v>
                </c:pt>
                <c:pt idx="62">
                  <c:v>2.4359999999999999</c:v>
                </c:pt>
                <c:pt idx="63">
                  <c:v>2.2679999999999998</c:v>
                </c:pt>
                <c:pt idx="64">
                  <c:v>2.2759999999999998</c:v>
                </c:pt>
                <c:pt idx="65">
                  <c:v>2.3719999999999999</c:v>
                </c:pt>
                <c:pt idx="66">
                  <c:v>2.512</c:v>
                </c:pt>
                <c:pt idx="67">
                  <c:v>2.67</c:v>
                </c:pt>
                <c:pt idx="68">
                  <c:v>2.8330000000000002</c:v>
                </c:pt>
                <c:pt idx="69">
                  <c:v>2.992</c:v>
                </c:pt>
                <c:pt idx="70">
                  <c:v>3.145</c:v>
                </c:pt>
                <c:pt idx="71">
                  <c:v>3.4220000000000002</c:v>
                </c:pt>
                <c:pt idx="72">
                  <c:v>3.661</c:v>
                </c:pt>
                <c:pt idx="73">
                  <c:v>3.8650000000000002</c:v>
                </c:pt>
                <c:pt idx="74">
                  <c:v>4.0410000000000004</c:v>
                </c:pt>
                <c:pt idx="75">
                  <c:v>4.194</c:v>
                </c:pt>
                <c:pt idx="76">
                  <c:v>4.33</c:v>
                </c:pt>
                <c:pt idx="77">
                  <c:v>4.5650000000000004</c:v>
                </c:pt>
                <c:pt idx="78">
                  <c:v>4.7690000000000001</c:v>
                </c:pt>
                <c:pt idx="79">
                  <c:v>4.9569999999999999</c:v>
                </c:pt>
                <c:pt idx="80">
                  <c:v>5.1369999999999996</c:v>
                </c:pt>
                <c:pt idx="81">
                  <c:v>5.3159999999999998</c:v>
                </c:pt>
                <c:pt idx="82">
                  <c:v>5.4980000000000002</c:v>
                </c:pt>
                <c:pt idx="83">
                  <c:v>5.6849999999999996</c:v>
                </c:pt>
                <c:pt idx="84">
                  <c:v>5.8760000000000003</c:v>
                </c:pt>
                <c:pt idx="85">
                  <c:v>6.0720000000000001</c:v>
                </c:pt>
                <c:pt idx="86">
                  <c:v>6.2720000000000002</c:v>
                </c:pt>
                <c:pt idx="87">
                  <c:v>6.476</c:v>
                </c:pt>
                <c:pt idx="88">
                  <c:v>6.891</c:v>
                </c:pt>
                <c:pt idx="89">
                  <c:v>7.415</c:v>
                </c:pt>
                <c:pt idx="90">
                  <c:v>7.9349999999999996</c:v>
                </c:pt>
                <c:pt idx="91">
                  <c:v>8.4469999999999992</c:v>
                </c:pt>
                <c:pt idx="92">
                  <c:v>8.9450000000000003</c:v>
                </c:pt>
                <c:pt idx="93">
                  <c:v>9.43</c:v>
                </c:pt>
                <c:pt idx="94">
                  <c:v>9.9009999999999998</c:v>
                </c:pt>
                <c:pt idx="95">
                  <c:v>10.36</c:v>
                </c:pt>
                <c:pt idx="96">
                  <c:v>10.8</c:v>
                </c:pt>
                <c:pt idx="97">
                  <c:v>11.65</c:v>
                </c:pt>
                <c:pt idx="98">
                  <c:v>12.47</c:v>
                </c:pt>
                <c:pt idx="99">
                  <c:v>13.25</c:v>
                </c:pt>
                <c:pt idx="100">
                  <c:v>14</c:v>
                </c:pt>
                <c:pt idx="101">
                  <c:v>14.73</c:v>
                </c:pt>
                <c:pt idx="102">
                  <c:v>15.45</c:v>
                </c:pt>
                <c:pt idx="103">
                  <c:v>16.850000000000001</c:v>
                </c:pt>
                <c:pt idx="104">
                  <c:v>18.21</c:v>
                </c:pt>
                <c:pt idx="105">
                  <c:v>19.54</c:v>
                </c:pt>
                <c:pt idx="106">
                  <c:v>20.84</c:v>
                </c:pt>
                <c:pt idx="107">
                  <c:v>22.11</c:v>
                </c:pt>
                <c:pt idx="108">
                  <c:v>23.35</c:v>
                </c:pt>
                <c:pt idx="109">
                  <c:v>24.56</c:v>
                </c:pt>
                <c:pt idx="110">
                  <c:v>25.73</c:v>
                </c:pt>
                <c:pt idx="111">
                  <c:v>26.85</c:v>
                </c:pt>
                <c:pt idx="112">
                  <c:v>27.94</c:v>
                </c:pt>
                <c:pt idx="113">
                  <c:v>28.99</c:v>
                </c:pt>
                <c:pt idx="114">
                  <c:v>30.97</c:v>
                </c:pt>
                <c:pt idx="115">
                  <c:v>33.21</c:v>
                </c:pt>
                <c:pt idx="116">
                  <c:v>35.21</c:v>
                </c:pt>
                <c:pt idx="117">
                  <c:v>36.99</c:v>
                </c:pt>
                <c:pt idx="118">
                  <c:v>38.56</c:v>
                </c:pt>
                <c:pt idx="119">
                  <c:v>39.96</c:v>
                </c:pt>
                <c:pt idx="120">
                  <c:v>41.2</c:v>
                </c:pt>
                <c:pt idx="121">
                  <c:v>42.3</c:v>
                </c:pt>
                <c:pt idx="122">
                  <c:v>43.27</c:v>
                </c:pt>
                <c:pt idx="123">
                  <c:v>44.9</c:v>
                </c:pt>
                <c:pt idx="124">
                  <c:v>46.18</c:v>
                </c:pt>
                <c:pt idx="125">
                  <c:v>47.2</c:v>
                </c:pt>
                <c:pt idx="126">
                  <c:v>48.02</c:v>
                </c:pt>
                <c:pt idx="127">
                  <c:v>48.66</c:v>
                </c:pt>
                <c:pt idx="128">
                  <c:v>49.18</c:v>
                </c:pt>
                <c:pt idx="129">
                  <c:v>49.92</c:v>
                </c:pt>
                <c:pt idx="130">
                  <c:v>50.37</c:v>
                </c:pt>
                <c:pt idx="131">
                  <c:v>50.64</c:v>
                </c:pt>
                <c:pt idx="132">
                  <c:v>50.78</c:v>
                </c:pt>
                <c:pt idx="133">
                  <c:v>50.82</c:v>
                </c:pt>
                <c:pt idx="134">
                  <c:v>50.79</c:v>
                </c:pt>
                <c:pt idx="135">
                  <c:v>50.71</c:v>
                </c:pt>
                <c:pt idx="136">
                  <c:v>50.58</c:v>
                </c:pt>
                <c:pt idx="137">
                  <c:v>50.43</c:v>
                </c:pt>
                <c:pt idx="138">
                  <c:v>50.33</c:v>
                </c:pt>
                <c:pt idx="139">
                  <c:v>50.41</c:v>
                </c:pt>
                <c:pt idx="140">
                  <c:v>49.97</c:v>
                </c:pt>
                <c:pt idx="141">
                  <c:v>49.5</c:v>
                </c:pt>
                <c:pt idx="142">
                  <c:v>49.01</c:v>
                </c:pt>
                <c:pt idx="143">
                  <c:v>48.49</c:v>
                </c:pt>
                <c:pt idx="144">
                  <c:v>47.94</c:v>
                </c:pt>
                <c:pt idx="145">
                  <c:v>47.36</c:v>
                </c:pt>
                <c:pt idx="146">
                  <c:v>46.77</c:v>
                </c:pt>
                <c:pt idx="147">
                  <c:v>46.17</c:v>
                </c:pt>
                <c:pt idx="148">
                  <c:v>45.56</c:v>
                </c:pt>
                <c:pt idx="149">
                  <c:v>44.33</c:v>
                </c:pt>
                <c:pt idx="150">
                  <c:v>43.12</c:v>
                </c:pt>
                <c:pt idx="151">
                  <c:v>41.93</c:v>
                </c:pt>
                <c:pt idx="152">
                  <c:v>40.770000000000003</c:v>
                </c:pt>
                <c:pt idx="153">
                  <c:v>39.659999999999997</c:v>
                </c:pt>
                <c:pt idx="154">
                  <c:v>38.590000000000003</c:v>
                </c:pt>
                <c:pt idx="155">
                  <c:v>36.58</c:v>
                </c:pt>
                <c:pt idx="156">
                  <c:v>34.76</c:v>
                </c:pt>
                <c:pt idx="157">
                  <c:v>33.1</c:v>
                </c:pt>
                <c:pt idx="158">
                  <c:v>31.59</c:v>
                </c:pt>
                <c:pt idx="159">
                  <c:v>30.21</c:v>
                </c:pt>
                <c:pt idx="160">
                  <c:v>28.95</c:v>
                </c:pt>
                <c:pt idx="161">
                  <c:v>27.79</c:v>
                </c:pt>
                <c:pt idx="162">
                  <c:v>26.73</c:v>
                </c:pt>
                <c:pt idx="163">
                  <c:v>25.74</c:v>
                </c:pt>
                <c:pt idx="164">
                  <c:v>24.82</c:v>
                </c:pt>
                <c:pt idx="165">
                  <c:v>23.97</c:v>
                </c:pt>
                <c:pt idx="166">
                  <c:v>22.42</c:v>
                </c:pt>
                <c:pt idx="167">
                  <c:v>20.74</c:v>
                </c:pt>
                <c:pt idx="168">
                  <c:v>19.28</c:v>
                </c:pt>
                <c:pt idx="169">
                  <c:v>18.079999999999998</c:v>
                </c:pt>
                <c:pt idx="170">
                  <c:v>17.04</c:v>
                </c:pt>
                <c:pt idx="171">
                  <c:v>16.12</c:v>
                </c:pt>
                <c:pt idx="172">
                  <c:v>15.31</c:v>
                </c:pt>
                <c:pt idx="173">
                  <c:v>14.59</c:v>
                </c:pt>
                <c:pt idx="174">
                  <c:v>13.95</c:v>
                </c:pt>
                <c:pt idx="175">
                  <c:v>12.83</c:v>
                </c:pt>
                <c:pt idx="176">
                  <c:v>11.91</c:v>
                </c:pt>
                <c:pt idx="177">
                  <c:v>11.13</c:v>
                </c:pt>
                <c:pt idx="178">
                  <c:v>10.46</c:v>
                </c:pt>
                <c:pt idx="179">
                  <c:v>9.8870000000000005</c:v>
                </c:pt>
                <c:pt idx="180">
                  <c:v>9.3829999999999991</c:v>
                </c:pt>
                <c:pt idx="181">
                  <c:v>8.5429999999999993</c:v>
                </c:pt>
                <c:pt idx="182">
                  <c:v>7.867</c:v>
                </c:pt>
                <c:pt idx="183">
                  <c:v>7.3040000000000003</c:v>
                </c:pt>
                <c:pt idx="184">
                  <c:v>6.8360000000000003</c:v>
                </c:pt>
                <c:pt idx="185">
                  <c:v>6.44</c:v>
                </c:pt>
                <c:pt idx="186">
                  <c:v>6.101</c:v>
                </c:pt>
                <c:pt idx="187">
                  <c:v>5.8070000000000004</c:v>
                </c:pt>
                <c:pt idx="188">
                  <c:v>5.55</c:v>
                </c:pt>
                <c:pt idx="189">
                  <c:v>5.3239999999999998</c:v>
                </c:pt>
                <c:pt idx="190">
                  <c:v>5.1219999999999999</c:v>
                </c:pt>
                <c:pt idx="191">
                  <c:v>4.9420000000000002</c:v>
                </c:pt>
                <c:pt idx="192">
                  <c:v>4.6340000000000003</c:v>
                </c:pt>
                <c:pt idx="193">
                  <c:v>4.3230000000000004</c:v>
                </c:pt>
                <c:pt idx="194">
                  <c:v>4.0730000000000004</c:v>
                </c:pt>
                <c:pt idx="195">
                  <c:v>3.867</c:v>
                </c:pt>
                <c:pt idx="196">
                  <c:v>3.6949999999999998</c:v>
                </c:pt>
                <c:pt idx="197">
                  <c:v>3.55</c:v>
                </c:pt>
                <c:pt idx="198">
                  <c:v>3.4249999999999998</c:v>
                </c:pt>
                <c:pt idx="199">
                  <c:v>3.3170000000000002</c:v>
                </c:pt>
                <c:pt idx="200">
                  <c:v>3.2240000000000002</c:v>
                </c:pt>
                <c:pt idx="201">
                  <c:v>3.0680000000000001</c:v>
                </c:pt>
                <c:pt idx="202">
                  <c:v>2.9449999999999998</c:v>
                </c:pt>
                <c:pt idx="203">
                  <c:v>2.8460000000000001</c:v>
                </c:pt>
                <c:pt idx="204">
                  <c:v>2.7650000000000001</c:v>
                </c:pt>
                <c:pt idx="205">
                  <c:v>2.698</c:v>
                </c:pt>
                <c:pt idx="206">
                  <c:v>2.6419999999999999</c:v>
                </c:pt>
                <c:pt idx="207">
                  <c:v>2.5529999999999999</c:v>
                </c:pt>
                <c:pt idx="208">
                  <c:v>2.5270000000000001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0F-48A2-AECB-19095487E95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srim84Kr_C!$D$20:$D$228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srim84Kr_C!$F$20:$F$228</c:f>
              <c:numCache>
                <c:formatCode>0.000E+00</c:formatCode>
                <c:ptCount val="209"/>
                <c:pt idx="0">
                  <c:v>2.4729999999999999</c:v>
                </c:pt>
                <c:pt idx="1">
                  <c:v>2.5920000000000001</c:v>
                </c:pt>
                <c:pt idx="2">
                  <c:v>2.7029999999999998</c:v>
                </c:pt>
                <c:pt idx="3">
                  <c:v>2.8069999999999999</c:v>
                </c:pt>
                <c:pt idx="4">
                  <c:v>2.9049999999999998</c:v>
                </c:pt>
                <c:pt idx="5">
                  <c:v>2.9969999999999999</c:v>
                </c:pt>
                <c:pt idx="6">
                  <c:v>3.0840000000000001</c:v>
                </c:pt>
                <c:pt idx="7">
                  <c:v>3.1669999999999998</c:v>
                </c:pt>
                <c:pt idx="8">
                  <c:v>3.246</c:v>
                </c:pt>
                <c:pt idx="9">
                  <c:v>3.3220000000000001</c:v>
                </c:pt>
                <c:pt idx="10">
                  <c:v>3.4630000000000001</c:v>
                </c:pt>
                <c:pt idx="11">
                  <c:v>3.6240000000000001</c:v>
                </c:pt>
                <c:pt idx="12">
                  <c:v>3.7719999999999998</c:v>
                </c:pt>
                <c:pt idx="13">
                  <c:v>3.907</c:v>
                </c:pt>
                <c:pt idx="14">
                  <c:v>4.032</c:v>
                </c:pt>
                <c:pt idx="15">
                  <c:v>4.1479999999999997</c:v>
                </c:pt>
                <c:pt idx="16">
                  <c:v>4.2560000000000002</c:v>
                </c:pt>
                <c:pt idx="17">
                  <c:v>4.3579999999999997</c:v>
                </c:pt>
                <c:pt idx="18">
                  <c:v>4.4539999999999997</c:v>
                </c:pt>
                <c:pt idx="19">
                  <c:v>4.6289999999999996</c:v>
                </c:pt>
                <c:pt idx="20">
                  <c:v>4.7869999999999999</c:v>
                </c:pt>
                <c:pt idx="21">
                  <c:v>4.93</c:v>
                </c:pt>
                <c:pt idx="22">
                  <c:v>5.0599999999999996</c:v>
                </c:pt>
                <c:pt idx="23">
                  <c:v>5.18</c:v>
                </c:pt>
                <c:pt idx="24">
                  <c:v>5.29</c:v>
                </c:pt>
                <c:pt idx="25">
                  <c:v>5.4880000000000004</c:v>
                </c:pt>
                <c:pt idx="26">
                  <c:v>5.66</c:v>
                </c:pt>
                <c:pt idx="27">
                  <c:v>5.8120000000000003</c:v>
                </c:pt>
                <c:pt idx="28">
                  <c:v>5.9459999999999997</c:v>
                </c:pt>
                <c:pt idx="29">
                  <c:v>6.0670000000000002</c:v>
                </c:pt>
                <c:pt idx="30">
                  <c:v>6.1760000000000002</c:v>
                </c:pt>
                <c:pt idx="31">
                  <c:v>6.274</c:v>
                </c:pt>
                <c:pt idx="32">
                  <c:v>6.3639999999999999</c:v>
                </c:pt>
                <c:pt idx="33">
                  <c:v>6.4459999999999997</c:v>
                </c:pt>
                <c:pt idx="34">
                  <c:v>6.5209999999999999</c:v>
                </c:pt>
                <c:pt idx="35">
                  <c:v>6.59</c:v>
                </c:pt>
                <c:pt idx="36">
                  <c:v>6.7119999999999997</c:v>
                </c:pt>
                <c:pt idx="37">
                  <c:v>6.8410000000000002</c:v>
                </c:pt>
                <c:pt idx="38">
                  <c:v>6.9480000000000004</c:v>
                </c:pt>
                <c:pt idx="39">
                  <c:v>7.0380000000000003</c:v>
                </c:pt>
                <c:pt idx="40">
                  <c:v>7.1130000000000004</c:v>
                </c:pt>
                <c:pt idx="41">
                  <c:v>7.1769999999999996</c:v>
                </c:pt>
                <c:pt idx="42">
                  <c:v>7.2309999999999999</c:v>
                </c:pt>
                <c:pt idx="43">
                  <c:v>7.2770000000000001</c:v>
                </c:pt>
                <c:pt idx="44">
                  <c:v>7.3159999999999998</c:v>
                </c:pt>
                <c:pt idx="45">
                  <c:v>7.375</c:v>
                </c:pt>
                <c:pt idx="46">
                  <c:v>7.4160000000000004</c:v>
                </c:pt>
                <c:pt idx="47">
                  <c:v>7.4420000000000002</c:v>
                </c:pt>
                <c:pt idx="48">
                  <c:v>7.4560000000000004</c:v>
                </c:pt>
                <c:pt idx="49">
                  <c:v>7.4610000000000003</c:v>
                </c:pt>
                <c:pt idx="50">
                  <c:v>7.4589999999999996</c:v>
                </c:pt>
                <c:pt idx="51">
                  <c:v>7.4379999999999997</c:v>
                </c:pt>
                <c:pt idx="52">
                  <c:v>7.399</c:v>
                </c:pt>
                <c:pt idx="53">
                  <c:v>7.35</c:v>
                </c:pt>
                <c:pt idx="54">
                  <c:v>7.2919999999999998</c:v>
                </c:pt>
                <c:pt idx="55">
                  <c:v>7.2290000000000001</c:v>
                </c:pt>
                <c:pt idx="56">
                  <c:v>7.1630000000000003</c:v>
                </c:pt>
                <c:pt idx="57">
                  <c:v>7.0940000000000003</c:v>
                </c:pt>
                <c:pt idx="58">
                  <c:v>7.024</c:v>
                </c:pt>
                <c:pt idx="59">
                  <c:v>6.9530000000000003</c:v>
                </c:pt>
                <c:pt idx="60">
                  <c:v>6.8810000000000002</c:v>
                </c:pt>
                <c:pt idx="61">
                  <c:v>6.81</c:v>
                </c:pt>
                <c:pt idx="62">
                  <c:v>6.67</c:v>
                </c:pt>
                <c:pt idx="63">
                  <c:v>6.4980000000000002</c:v>
                </c:pt>
                <c:pt idx="64">
                  <c:v>6.3339999999999996</c:v>
                </c:pt>
                <c:pt idx="65">
                  <c:v>6.1769999999999996</c:v>
                </c:pt>
                <c:pt idx="66">
                  <c:v>6.0270000000000001</c:v>
                </c:pt>
                <c:pt idx="67">
                  <c:v>5.8849999999999998</c:v>
                </c:pt>
                <c:pt idx="68">
                  <c:v>5.7489999999999997</c:v>
                </c:pt>
                <c:pt idx="69">
                  <c:v>5.62</c:v>
                </c:pt>
                <c:pt idx="70">
                  <c:v>5.4980000000000002</c:v>
                </c:pt>
                <c:pt idx="71">
                  <c:v>5.27</c:v>
                </c:pt>
                <c:pt idx="72">
                  <c:v>5.0629999999999997</c:v>
                </c:pt>
                <c:pt idx="73">
                  <c:v>4.8739999999999997</c:v>
                </c:pt>
                <c:pt idx="74">
                  <c:v>4.7009999999999996</c:v>
                </c:pt>
                <c:pt idx="75">
                  <c:v>4.5419999999999998</c:v>
                </c:pt>
                <c:pt idx="76">
                  <c:v>4.3949999999999996</c:v>
                </c:pt>
                <c:pt idx="77">
                  <c:v>4.1319999999999997</c:v>
                </c:pt>
                <c:pt idx="78">
                  <c:v>3.903</c:v>
                </c:pt>
                <c:pt idx="79">
                  <c:v>3.7029999999999998</c:v>
                </c:pt>
                <c:pt idx="80">
                  <c:v>3.5249999999999999</c:v>
                </c:pt>
                <c:pt idx="81">
                  <c:v>3.3660000000000001</c:v>
                </c:pt>
                <c:pt idx="82">
                  <c:v>3.2229999999999999</c:v>
                </c:pt>
                <c:pt idx="83">
                  <c:v>3.0939999999999999</c:v>
                </c:pt>
                <c:pt idx="84">
                  <c:v>2.976</c:v>
                </c:pt>
                <c:pt idx="85">
                  <c:v>2.8679999999999999</c:v>
                </c:pt>
                <c:pt idx="86">
                  <c:v>2.7690000000000001</c:v>
                </c:pt>
                <c:pt idx="87">
                  <c:v>2.6779999999999999</c:v>
                </c:pt>
                <c:pt idx="88">
                  <c:v>2.5150000000000001</c:v>
                </c:pt>
                <c:pt idx="89">
                  <c:v>2.34</c:v>
                </c:pt>
                <c:pt idx="90">
                  <c:v>2.1920000000000002</c:v>
                </c:pt>
                <c:pt idx="91">
                  <c:v>2.0630000000000002</c:v>
                </c:pt>
                <c:pt idx="92">
                  <c:v>1.9510000000000001</c:v>
                </c:pt>
                <c:pt idx="93">
                  <c:v>1.8520000000000001</c:v>
                </c:pt>
                <c:pt idx="94">
                  <c:v>1.7629999999999999</c:v>
                </c:pt>
                <c:pt idx="95">
                  <c:v>1.6839999999999999</c:v>
                </c:pt>
                <c:pt idx="96">
                  <c:v>1.613</c:v>
                </c:pt>
                <c:pt idx="97">
                  <c:v>1.4890000000000001</c:v>
                </c:pt>
                <c:pt idx="98">
                  <c:v>1.3839999999999999</c:v>
                </c:pt>
                <c:pt idx="99">
                  <c:v>1.2949999999999999</c:v>
                </c:pt>
                <c:pt idx="100">
                  <c:v>1.218</c:v>
                </c:pt>
                <c:pt idx="101">
                  <c:v>1.1499999999999999</c:v>
                </c:pt>
                <c:pt idx="102">
                  <c:v>1.091</c:v>
                </c:pt>
                <c:pt idx="103">
                  <c:v>0.99029999999999996</c:v>
                </c:pt>
                <c:pt idx="104">
                  <c:v>0.90839999999999999</c:v>
                </c:pt>
                <c:pt idx="105">
                  <c:v>0.84019999999999995</c:v>
                </c:pt>
                <c:pt idx="106">
                  <c:v>0.78249999999999997</c:v>
                </c:pt>
                <c:pt idx="107">
                  <c:v>0.73299999999999998</c:v>
                </c:pt>
                <c:pt idx="108">
                  <c:v>0.68989999999999996</c:v>
                </c:pt>
                <c:pt idx="109">
                  <c:v>0.65210000000000001</c:v>
                </c:pt>
                <c:pt idx="110">
                  <c:v>0.61850000000000005</c:v>
                </c:pt>
                <c:pt idx="111">
                  <c:v>0.58860000000000001</c:v>
                </c:pt>
                <c:pt idx="112">
                  <c:v>0.56169999999999998</c:v>
                </c:pt>
                <c:pt idx="113">
                  <c:v>0.53739999999999999</c:v>
                </c:pt>
                <c:pt idx="114">
                  <c:v>0.49509999999999998</c:v>
                </c:pt>
                <c:pt idx="115">
                  <c:v>0.45140000000000002</c:v>
                </c:pt>
                <c:pt idx="116">
                  <c:v>0.41549999999999998</c:v>
                </c:pt>
                <c:pt idx="117">
                  <c:v>0.38519999999999999</c:v>
                </c:pt>
                <c:pt idx="118">
                  <c:v>0.3594</c:v>
                </c:pt>
                <c:pt idx="119">
                  <c:v>0.33710000000000001</c:v>
                </c:pt>
                <c:pt idx="120">
                  <c:v>0.31759999999999999</c:v>
                </c:pt>
                <c:pt idx="121">
                  <c:v>0.30049999999999999</c:v>
                </c:pt>
                <c:pt idx="122">
                  <c:v>0.28520000000000001</c:v>
                </c:pt>
                <c:pt idx="123">
                  <c:v>0.25919999999999999</c:v>
                </c:pt>
                <c:pt idx="124">
                  <c:v>0.23780000000000001</c:v>
                </c:pt>
                <c:pt idx="125">
                  <c:v>0.22</c:v>
                </c:pt>
                <c:pt idx="126">
                  <c:v>0.20480000000000001</c:v>
                </c:pt>
                <c:pt idx="127">
                  <c:v>0.19170000000000001</c:v>
                </c:pt>
                <c:pt idx="128">
                  <c:v>0.18029999999999999</c:v>
                </c:pt>
                <c:pt idx="129">
                  <c:v>0.16139999999999999</c:v>
                </c:pt>
                <c:pt idx="130">
                  <c:v>0.14630000000000001</c:v>
                </c:pt>
                <c:pt idx="131">
                  <c:v>0.13400000000000001</c:v>
                </c:pt>
                <c:pt idx="132">
                  <c:v>0.1237</c:v>
                </c:pt>
                <c:pt idx="133">
                  <c:v>0.1149</c:v>
                </c:pt>
                <c:pt idx="134">
                  <c:v>0.1074</c:v>
                </c:pt>
                <c:pt idx="135">
                  <c:v>0.1009</c:v>
                </c:pt>
                <c:pt idx="136">
                  <c:v>9.5170000000000005E-2</c:v>
                </c:pt>
                <c:pt idx="137">
                  <c:v>9.01E-2</c:v>
                </c:pt>
                <c:pt idx="138">
                  <c:v>8.5569999999999993E-2</c:v>
                </c:pt>
                <c:pt idx="139">
                  <c:v>8.1500000000000003E-2</c:v>
                </c:pt>
                <c:pt idx="140">
                  <c:v>7.4490000000000001E-2</c:v>
                </c:pt>
                <c:pt idx="141">
                  <c:v>6.7349999999999993E-2</c:v>
                </c:pt>
                <c:pt idx="142">
                  <c:v>6.1519999999999998E-2</c:v>
                </c:pt>
                <c:pt idx="143">
                  <c:v>5.6680000000000001E-2</c:v>
                </c:pt>
                <c:pt idx="144">
                  <c:v>5.2580000000000002E-2</c:v>
                </c:pt>
                <c:pt idx="145">
                  <c:v>4.9070000000000003E-2</c:v>
                </c:pt>
                <c:pt idx="146">
                  <c:v>4.6019999999999998E-2</c:v>
                </c:pt>
                <c:pt idx="147">
                  <c:v>4.335E-2</c:v>
                </c:pt>
                <c:pt idx="148">
                  <c:v>4.0989999999999999E-2</c:v>
                </c:pt>
                <c:pt idx="149">
                  <c:v>3.6999999999999998E-2</c:v>
                </c:pt>
                <c:pt idx="150">
                  <c:v>3.3750000000000002E-2</c:v>
                </c:pt>
                <c:pt idx="151">
                  <c:v>3.1060000000000001E-2</c:v>
                </c:pt>
                <c:pt idx="152">
                  <c:v>2.878E-2</c:v>
                </c:pt>
                <c:pt idx="153">
                  <c:v>2.683E-2</c:v>
                </c:pt>
                <c:pt idx="154">
                  <c:v>2.5149999999999999E-2</c:v>
                </c:pt>
                <c:pt idx="155">
                  <c:v>2.2360000000000001E-2</c:v>
                </c:pt>
                <c:pt idx="156">
                  <c:v>2.0160000000000001E-2</c:v>
                </c:pt>
                <c:pt idx="157">
                  <c:v>1.8370000000000001E-2</c:v>
                </c:pt>
                <c:pt idx="158">
                  <c:v>1.6889999999999999E-2</c:v>
                </c:pt>
                <c:pt idx="159">
                  <c:v>1.5630000000000002E-2</c:v>
                </c:pt>
                <c:pt idx="160">
                  <c:v>1.456E-2</c:v>
                </c:pt>
                <c:pt idx="161">
                  <c:v>1.3639999999999999E-2</c:v>
                </c:pt>
                <c:pt idx="162">
                  <c:v>1.2829999999999999E-2</c:v>
                </c:pt>
                <c:pt idx="163">
                  <c:v>1.2109999999999999E-2</c:v>
                </c:pt>
                <c:pt idx="164">
                  <c:v>1.1480000000000001E-2</c:v>
                </c:pt>
                <c:pt idx="165">
                  <c:v>1.091E-2</c:v>
                </c:pt>
                <c:pt idx="166">
                  <c:v>9.9299999999999996E-3</c:v>
                </c:pt>
                <c:pt idx="167">
                  <c:v>8.9390000000000008E-3</c:v>
                </c:pt>
                <c:pt idx="168">
                  <c:v>8.1349999999999999E-3</c:v>
                </c:pt>
                <c:pt idx="169">
                  <c:v>7.4700000000000001E-3</c:v>
                </c:pt>
                <c:pt idx="170">
                  <c:v>6.9100000000000003E-3</c:v>
                </c:pt>
                <c:pt idx="171">
                  <c:v>6.4310000000000001E-3</c:v>
                </c:pt>
                <c:pt idx="172">
                  <c:v>6.0169999999999998E-3</c:v>
                </c:pt>
                <c:pt idx="173">
                  <c:v>5.6550000000000003E-3</c:v>
                </c:pt>
                <c:pt idx="174">
                  <c:v>5.3369999999999997E-3</c:v>
                </c:pt>
                <c:pt idx="175">
                  <c:v>4.7999999999999996E-3</c:v>
                </c:pt>
                <c:pt idx="176">
                  <c:v>4.365E-3</c:v>
                </c:pt>
                <c:pt idx="177">
                  <c:v>4.0049999999999999E-3</c:v>
                </c:pt>
                <c:pt idx="178">
                  <c:v>3.7030000000000001E-3</c:v>
                </c:pt>
                <c:pt idx="179">
                  <c:v>3.444E-3</c:v>
                </c:pt>
                <c:pt idx="180">
                  <c:v>3.2209999999999999E-3</c:v>
                </c:pt>
                <c:pt idx="181">
                  <c:v>2.8540000000000002E-3</c:v>
                </c:pt>
                <c:pt idx="182">
                  <c:v>2.565E-3</c:v>
                </c:pt>
                <c:pt idx="183">
                  <c:v>2.3310000000000002E-3</c:v>
                </c:pt>
                <c:pt idx="184">
                  <c:v>2.1380000000000001E-3</c:v>
                </c:pt>
                <c:pt idx="185">
                  <c:v>1.9750000000000002E-3</c:v>
                </c:pt>
                <c:pt idx="186">
                  <c:v>1.836E-3</c:v>
                </c:pt>
                <c:pt idx="187">
                  <c:v>1.7160000000000001E-3</c:v>
                </c:pt>
                <c:pt idx="188">
                  <c:v>1.6119999999999999E-3</c:v>
                </c:pt>
                <c:pt idx="189">
                  <c:v>1.5200000000000001E-3</c:v>
                </c:pt>
                <c:pt idx="190">
                  <c:v>1.438E-3</c:v>
                </c:pt>
                <c:pt idx="191">
                  <c:v>1.3649999999999999E-3</c:v>
                </c:pt>
                <c:pt idx="192">
                  <c:v>1.24E-3</c:v>
                </c:pt>
                <c:pt idx="193">
                  <c:v>1.1130000000000001E-3</c:v>
                </c:pt>
                <c:pt idx="194">
                  <c:v>1.011E-3</c:v>
                </c:pt>
                <c:pt idx="195">
                  <c:v>9.2630000000000002E-4</c:v>
                </c:pt>
                <c:pt idx="196">
                  <c:v>8.5530000000000003E-4</c:v>
                </c:pt>
                <c:pt idx="197">
                  <c:v>7.9469999999999996E-4</c:v>
                </c:pt>
                <c:pt idx="198">
                  <c:v>7.425E-4</c:v>
                </c:pt>
                <c:pt idx="199">
                  <c:v>6.9689999999999997E-4</c:v>
                </c:pt>
                <c:pt idx="200">
                  <c:v>6.5680000000000003E-4</c:v>
                </c:pt>
                <c:pt idx="201">
                  <c:v>5.8940000000000002E-4</c:v>
                </c:pt>
                <c:pt idx="202">
                  <c:v>5.3499999999999999E-4</c:v>
                </c:pt>
                <c:pt idx="203">
                  <c:v>4.9010000000000004E-4</c:v>
                </c:pt>
                <c:pt idx="204">
                  <c:v>4.5229999999999999E-4</c:v>
                </c:pt>
                <c:pt idx="205">
                  <c:v>4.2020000000000002E-4</c:v>
                </c:pt>
                <c:pt idx="206">
                  <c:v>3.924E-4</c:v>
                </c:pt>
                <c:pt idx="207">
                  <c:v>3.4689999999999998E-4</c:v>
                </c:pt>
                <c:pt idx="208">
                  <c:v>3.3159999999999998E-4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0F-48A2-AECB-19095487E95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srim84Kr_C!$D$20:$D$228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srim84Kr_C!$G$20:$G$228</c:f>
              <c:numCache>
                <c:formatCode>0.000E+00</c:formatCode>
                <c:ptCount val="209"/>
                <c:pt idx="0">
                  <c:v>2.7082999999999999</c:v>
                </c:pt>
                <c:pt idx="1">
                  <c:v>2.84</c:v>
                </c:pt>
                <c:pt idx="2">
                  <c:v>2.9630999999999998</c:v>
                </c:pt>
                <c:pt idx="3">
                  <c:v>3.0787</c:v>
                </c:pt>
                <c:pt idx="4">
                  <c:v>3.1877999999999997</c:v>
                </c:pt>
                <c:pt idx="5">
                  <c:v>3.2904999999999998</c:v>
                </c:pt>
                <c:pt idx="6">
                  <c:v>3.3877999999999999</c:v>
                </c:pt>
                <c:pt idx="7">
                  <c:v>3.4806999999999997</c:v>
                </c:pt>
                <c:pt idx="8">
                  <c:v>3.5693999999999999</c:v>
                </c:pt>
                <c:pt idx="9">
                  <c:v>3.6547999999999998</c:v>
                </c:pt>
                <c:pt idx="10">
                  <c:v>3.8138000000000001</c:v>
                </c:pt>
                <c:pt idx="11">
                  <c:v>3.9961000000000002</c:v>
                </c:pt>
                <c:pt idx="12">
                  <c:v>4.1642000000000001</c:v>
                </c:pt>
                <c:pt idx="13">
                  <c:v>4.3182999999999998</c:v>
                </c:pt>
                <c:pt idx="14">
                  <c:v>4.4615999999999998</c:v>
                </c:pt>
                <c:pt idx="15">
                  <c:v>4.5951999999999993</c:v>
                </c:pt>
                <c:pt idx="16">
                  <c:v>4.7200000000000006</c:v>
                </c:pt>
                <c:pt idx="17">
                  <c:v>4.8382999999999994</c:v>
                </c:pt>
                <c:pt idx="18">
                  <c:v>4.9500999999999999</c:v>
                </c:pt>
                <c:pt idx="19">
                  <c:v>5.1551999999999998</c:v>
                </c:pt>
                <c:pt idx="20">
                  <c:v>5.3415999999999997</c:v>
                </c:pt>
                <c:pt idx="21">
                  <c:v>5.5116999999999994</c:v>
                </c:pt>
                <c:pt idx="22">
                  <c:v>5.6675999999999993</c:v>
                </c:pt>
                <c:pt idx="23">
                  <c:v>5.8123999999999993</c:v>
                </c:pt>
                <c:pt idx="24">
                  <c:v>5.9462000000000002</c:v>
                </c:pt>
                <c:pt idx="25">
                  <c:v>6.1896000000000004</c:v>
                </c:pt>
                <c:pt idx="26">
                  <c:v>6.4040999999999997</c:v>
                </c:pt>
                <c:pt idx="27">
                  <c:v>6.5964</c:v>
                </c:pt>
                <c:pt idx="28">
                  <c:v>6.7685999999999993</c:v>
                </c:pt>
                <c:pt idx="29">
                  <c:v>6.9261999999999997</c:v>
                </c:pt>
                <c:pt idx="30">
                  <c:v>7.0703000000000005</c:v>
                </c:pt>
                <c:pt idx="31">
                  <c:v>7.2020999999999997</c:v>
                </c:pt>
                <c:pt idx="32">
                  <c:v>7.3246000000000002</c:v>
                </c:pt>
                <c:pt idx="33">
                  <c:v>7.4380999999999995</c:v>
                </c:pt>
                <c:pt idx="34">
                  <c:v>7.5439999999999996</c:v>
                </c:pt>
                <c:pt idx="35">
                  <c:v>7.6419999999999995</c:v>
                </c:pt>
                <c:pt idx="36">
                  <c:v>7.8209999999999997</c:v>
                </c:pt>
                <c:pt idx="37">
                  <c:v>8.0180000000000007</c:v>
                </c:pt>
                <c:pt idx="38">
                  <c:v>8.1880000000000006</c:v>
                </c:pt>
                <c:pt idx="39">
                  <c:v>8.3390000000000004</c:v>
                </c:pt>
                <c:pt idx="40">
                  <c:v>8.4720000000000013</c:v>
                </c:pt>
                <c:pt idx="41">
                  <c:v>8.5909999999999993</c:v>
                </c:pt>
                <c:pt idx="42">
                  <c:v>8.6980000000000004</c:v>
                </c:pt>
                <c:pt idx="43">
                  <c:v>8.7959999999999994</c:v>
                </c:pt>
                <c:pt idx="44">
                  <c:v>8.8849999999999998</c:v>
                </c:pt>
                <c:pt idx="45">
                  <c:v>9.0389999999999997</c:v>
                </c:pt>
                <c:pt idx="46">
                  <c:v>9.17</c:v>
                </c:pt>
                <c:pt idx="47">
                  <c:v>9.2810000000000006</c:v>
                </c:pt>
                <c:pt idx="48">
                  <c:v>9.3770000000000007</c:v>
                </c:pt>
                <c:pt idx="49">
                  <c:v>9.4610000000000003</c:v>
                </c:pt>
                <c:pt idx="50">
                  <c:v>9.5339999999999989</c:v>
                </c:pt>
                <c:pt idx="51">
                  <c:v>9.657</c:v>
                </c:pt>
                <c:pt idx="52">
                  <c:v>9.7520000000000007</c:v>
                </c:pt>
                <c:pt idx="53">
                  <c:v>9.83</c:v>
                </c:pt>
                <c:pt idx="54">
                  <c:v>9.8930000000000007</c:v>
                </c:pt>
                <c:pt idx="55">
                  <c:v>9.9459999999999997</c:v>
                </c:pt>
                <c:pt idx="56">
                  <c:v>9.9909999999999997</c:v>
                </c:pt>
                <c:pt idx="57">
                  <c:v>10.029</c:v>
                </c:pt>
                <c:pt idx="58">
                  <c:v>10.061999999999999</c:v>
                </c:pt>
                <c:pt idx="59">
                  <c:v>10.09</c:v>
                </c:pt>
                <c:pt idx="60">
                  <c:v>10.016</c:v>
                </c:pt>
                <c:pt idx="61">
                  <c:v>9.6219999999999999</c:v>
                </c:pt>
                <c:pt idx="62">
                  <c:v>9.1059999999999999</c:v>
                </c:pt>
                <c:pt idx="63">
                  <c:v>8.766</c:v>
                </c:pt>
                <c:pt idx="64">
                  <c:v>8.61</c:v>
                </c:pt>
                <c:pt idx="65">
                  <c:v>8.5489999999999995</c:v>
                </c:pt>
                <c:pt idx="66">
                  <c:v>8.5389999999999997</c:v>
                </c:pt>
                <c:pt idx="67">
                  <c:v>8.5549999999999997</c:v>
                </c:pt>
                <c:pt idx="68">
                  <c:v>8.5820000000000007</c:v>
                </c:pt>
                <c:pt idx="69">
                  <c:v>8.6120000000000001</c:v>
                </c:pt>
                <c:pt idx="70">
                  <c:v>8.6430000000000007</c:v>
                </c:pt>
                <c:pt idx="71">
                  <c:v>8.6920000000000002</c:v>
                </c:pt>
                <c:pt idx="72">
                  <c:v>8.7240000000000002</c:v>
                </c:pt>
                <c:pt idx="73">
                  <c:v>8.7390000000000008</c:v>
                </c:pt>
                <c:pt idx="74">
                  <c:v>8.7420000000000009</c:v>
                </c:pt>
                <c:pt idx="75">
                  <c:v>8.7360000000000007</c:v>
                </c:pt>
                <c:pt idx="76">
                  <c:v>8.7249999999999996</c:v>
                </c:pt>
                <c:pt idx="77">
                  <c:v>8.6969999999999992</c:v>
                </c:pt>
                <c:pt idx="78">
                  <c:v>8.6720000000000006</c:v>
                </c:pt>
                <c:pt idx="79">
                  <c:v>8.66</c:v>
                </c:pt>
                <c:pt idx="80">
                  <c:v>8.661999999999999</c:v>
                </c:pt>
                <c:pt idx="81">
                  <c:v>8.6820000000000004</c:v>
                </c:pt>
                <c:pt idx="82">
                  <c:v>8.7210000000000001</c:v>
                </c:pt>
                <c:pt idx="83">
                  <c:v>8.7789999999999999</c:v>
                </c:pt>
                <c:pt idx="84">
                  <c:v>8.8520000000000003</c:v>
                </c:pt>
                <c:pt idx="85">
                  <c:v>8.94</c:v>
                </c:pt>
                <c:pt idx="86">
                  <c:v>9.0410000000000004</c:v>
                </c:pt>
                <c:pt idx="87">
                  <c:v>9.1539999999999999</c:v>
                </c:pt>
                <c:pt idx="88">
                  <c:v>9.4060000000000006</c:v>
                </c:pt>
                <c:pt idx="89">
                  <c:v>9.754999999999999</c:v>
                </c:pt>
                <c:pt idx="90">
                  <c:v>10.126999999999999</c:v>
                </c:pt>
                <c:pt idx="91">
                  <c:v>10.51</c:v>
                </c:pt>
                <c:pt idx="92">
                  <c:v>10.896000000000001</c:v>
                </c:pt>
                <c:pt idx="93">
                  <c:v>11.282</c:v>
                </c:pt>
                <c:pt idx="94">
                  <c:v>11.664</c:v>
                </c:pt>
                <c:pt idx="95">
                  <c:v>12.043999999999999</c:v>
                </c:pt>
                <c:pt idx="96">
                  <c:v>12.413</c:v>
                </c:pt>
                <c:pt idx="97">
                  <c:v>13.139000000000001</c:v>
                </c:pt>
                <c:pt idx="98">
                  <c:v>13.854000000000001</c:v>
                </c:pt>
                <c:pt idx="99">
                  <c:v>14.545</c:v>
                </c:pt>
                <c:pt idx="100">
                  <c:v>15.218</c:v>
                </c:pt>
                <c:pt idx="101">
                  <c:v>15.88</c:v>
                </c:pt>
                <c:pt idx="102">
                  <c:v>16.541</c:v>
                </c:pt>
                <c:pt idx="103">
                  <c:v>17.840300000000003</c:v>
                </c:pt>
                <c:pt idx="104">
                  <c:v>19.118400000000001</c:v>
                </c:pt>
                <c:pt idx="105">
                  <c:v>20.380199999999999</c:v>
                </c:pt>
                <c:pt idx="106">
                  <c:v>21.622499999999999</c:v>
                </c:pt>
                <c:pt idx="107">
                  <c:v>22.843</c:v>
                </c:pt>
                <c:pt idx="108">
                  <c:v>24.039900000000003</c:v>
                </c:pt>
                <c:pt idx="109">
                  <c:v>25.2121</c:v>
                </c:pt>
                <c:pt idx="110">
                  <c:v>26.348500000000001</c:v>
                </c:pt>
                <c:pt idx="111">
                  <c:v>27.438600000000001</c:v>
                </c:pt>
                <c:pt idx="112">
                  <c:v>28.5017</c:v>
                </c:pt>
                <c:pt idx="113">
                  <c:v>29.5274</c:v>
                </c:pt>
                <c:pt idx="114">
                  <c:v>31.4651</c:v>
                </c:pt>
                <c:pt idx="115">
                  <c:v>33.6614</c:v>
                </c:pt>
                <c:pt idx="116">
                  <c:v>35.625500000000002</c:v>
                </c:pt>
                <c:pt idx="117">
                  <c:v>37.3752</c:v>
                </c:pt>
                <c:pt idx="118">
                  <c:v>38.919400000000003</c:v>
                </c:pt>
                <c:pt idx="119">
                  <c:v>40.2971</c:v>
                </c:pt>
                <c:pt idx="120">
                  <c:v>41.517600000000002</c:v>
                </c:pt>
                <c:pt idx="121">
                  <c:v>42.600499999999997</c:v>
                </c:pt>
                <c:pt idx="122">
                  <c:v>43.555200000000006</c:v>
                </c:pt>
                <c:pt idx="123">
                  <c:v>45.159199999999998</c:v>
                </c:pt>
                <c:pt idx="124">
                  <c:v>46.4178</c:v>
                </c:pt>
                <c:pt idx="125">
                  <c:v>47.42</c:v>
                </c:pt>
                <c:pt idx="126">
                  <c:v>48.224800000000002</c:v>
                </c:pt>
                <c:pt idx="127">
                  <c:v>48.851699999999994</c:v>
                </c:pt>
                <c:pt idx="128">
                  <c:v>49.360300000000002</c:v>
                </c:pt>
                <c:pt idx="129">
                  <c:v>50.081400000000002</c:v>
                </c:pt>
                <c:pt idx="130">
                  <c:v>50.516299999999994</c:v>
                </c:pt>
                <c:pt idx="131">
                  <c:v>50.774000000000001</c:v>
                </c:pt>
                <c:pt idx="132">
                  <c:v>50.903700000000001</c:v>
                </c:pt>
                <c:pt idx="133">
                  <c:v>50.934899999999999</c:v>
                </c:pt>
                <c:pt idx="134">
                  <c:v>50.897399999999998</c:v>
                </c:pt>
                <c:pt idx="135">
                  <c:v>50.810900000000004</c:v>
                </c:pt>
                <c:pt idx="136">
                  <c:v>50.675170000000001</c:v>
                </c:pt>
                <c:pt idx="137">
                  <c:v>50.520099999999999</c:v>
                </c:pt>
                <c:pt idx="138">
                  <c:v>50.415569999999995</c:v>
                </c:pt>
                <c:pt idx="139">
                  <c:v>50.491499999999995</c:v>
                </c:pt>
                <c:pt idx="140">
                  <c:v>50.044489999999996</c:v>
                </c:pt>
                <c:pt idx="141">
                  <c:v>49.567349999999998</c:v>
                </c:pt>
                <c:pt idx="142">
                  <c:v>49.07152</c:v>
                </c:pt>
                <c:pt idx="143">
                  <c:v>48.546680000000002</c:v>
                </c:pt>
                <c:pt idx="144">
                  <c:v>47.992579999999997</c:v>
                </c:pt>
                <c:pt idx="145">
                  <c:v>47.40907</c:v>
                </c:pt>
                <c:pt idx="146">
                  <c:v>46.816020000000002</c:v>
                </c:pt>
                <c:pt idx="147">
                  <c:v>46.213349999999998</c:v>
                </c:pt>
                <c:pt idx="148">
                  <c:v>45.600990000000003</c:v>
                </c:pt>
                <c:pt idx="149">
                  <c:v>44.366999999999997</c:v>
                </c:pt>
                <c:pt idx="150">
                  <c:v>43.153749999999995</c:v>
                </c:pt>
                <c:pt idx="151">
                  <c:v>41.961059999999996</c:v>
                </c:pt>
                <c:pt idx="152">
                  <c:v>40.798780000000001</c:v>
                </c:pt>
                <c:pt idx="153">
                  <c:v>39.686829999999993</c:v>
                </c:pt>
                <c:pt idx="154">
                  <c:v>38.61515</c:v>
                </c:pt>
                <c:pt idx="155">
                  <c:v>36.602359999999997</c:v>
                </c:pt>
                <c:pt idx="156">
                  <c:v>34.780159999999995</c:v>
                </c:pt>
                <c:pt idx="157">
                  <c:v>33.118369999999999</c:v>
                </c:pt>
                <c:pt idx="158">
                  <c:v>31.60689</c:v>
                </c:pt>
                <c:pt idx="159">
                  <c:v>30.225630000000002</c:v>
                </c:pt>
                <c:pt idx="160">
                  <c:v>28.964559999999999</c:v>
                </c:pt>
                <c:pt idx="161">
                  <c:v>27.803639999999998</c:v>
                </c:pt>
                <c:pt idx="162">
                  <c:v>26.742830000000001</c:v>
                </c:pt>
                <c:pt idx="163">
                  <c:v>25.752109999999998</c:v>
                </c:pt>
                <c:pt idx="164">
                  <c:v>24.831479999999999</c:v>
                </c:pt>
                <c:pt idx="165">
                  <c:v>23.980909999999998</c:v>
                </c:pt>
                <c:pt idx="166">
                  <c:v>22.429930000000002</c:v>
                </c:pt>
                <c:pt idx="167">
                  <c:v>20.748939</c:v>
                </c:pt>
                <c:pt idx="168">
                  <c:v>19.288135</c:v>
                </c:pt>
                <c:pt idx="169">
                  <c:v>18.08747</c:v>
                </c:pt>
                <c:pt idx="170">
                  <c:v>17.04691</c:v>
                </c:pt>
                <c:pt idx="171">
                  <c:v>16.126431</c:v>
                </c:pt>
                <c:pt idx="172">
                  <c:v>15.316017</c:v>
                </c:pt>
                <c:pt idx="173">
                  <c:v>14.595655000000001</c:v>
                </c:pt>
                <c:pt idx="174">
                  <c:v>13.955337</c:v>
                </c:pt>
                <c:pt idx="175">
                  <c:v>12.8348</c:v>
                </c:pt>
                <c:pt idx="176">
                  <c:v>11.914365</c:v>
                </c:pt>
                <c:pt idx="177">
                  <c:v>11.134005</c:v>
                </c:pt>
                <c:pt idx="178">
                  <c:v>10.463703000000001</c:v>
                </c:pt>
                <c:pt idx="179">
                  <c:v>9.8904440000000005</c:v>
                </c:pt>
                <c:pt idx="180">
                  <c:v>9.386220999999999</c:v>
                </c:pt>
                <c:pt idx="181">
                  <c:v>8.5458539999999985</c:v>
                </c:pt>
                <c:pt idx="182">
                  <c:v>7.8695649999999997</c:v>
                </c:pt>
                <c:pt idx="183">
                  <c:v>7.3063310000000001</c:v>
                </c:pt>
                <c:pt idx="184">
                  <c:v>6.8381380000000007</c:v>
                </c:pt>
                <c:pt idx="185">
                  <c:v>6.4419750000000002</c:v>
                </c:pt>
                <c:pt idx="186">
                  <c:v>6.1028359999999999</c:v>
                </c:pt>
                <c:pt idx="187">
                  <c:v>5.8087160000000004</c:v>
                </c:pt>
                <c:pt idx="188">
                  <c:v>5.5516119999999995</c:v>
                </c:pt>
                <c:pt idx="189">
                  <c:v>5.32552</c:v>
                </c:pt>
                <c:pt idx="190">
                  <c:v>5.1234380000000002</c:v>
                </c:pt>
                <c:pt idx="191">
                  <c:v>4.943365</c:v>
                </c:pt>
                <c:pt idx="192">
                  <c:v>4.6352400000000005</c:v>
                </c:pt>
                <c:pt idx="193">
                  <c:v>4.3241130000000005</c:v>
                </c:pt>
                <c:pt idx="194">
                  <c:v>4.0740110000000005</c:v>
                </c:pt>
                <c:pt idx="195">
                  <c:v>3.8679263000000002</c:v>
                </c:pt>
                <c:pt idx="196">
                  <c:v>3.6958552999999998</c:v>
                </c:pt>
                <c:pt idx="197">
                  <c:v>3.5507947</c:v>
                </c:pt>
                <c:pt idx="198">
                  <c:v>3.4257424999999997</c:v>
                </c:pt>
                <c:pt idx="199">
                  <c:v>3.3176969000000001</c:v>
                </c:pt>
                <c:pt idx="200">
                  <c:v>3.2246568</c:v>
                </c:pt>
                <c:pt idx="201">
                  <c:v>3.0685894</c:v>
                </c:pt>
                <c:pt idx="202">
                  <c:v>2.945535</c:v>
                </c:pt>
                <c:pt idx="203">
                  <c:v>2.8464901</c:v>
                </c:pt>
                <c:pt idx="204">
                  <c:v>2.7654523000000002</c:v>
                </c:pt>
                <c:pt idx="205">
                  <c:v>2.6984202000000002</c:v>
                </c:pt>
                <c:pt idx="206">
                  <c:v>2.6423923999999999</c:v>
                </c:pt>
                <c:pt idx="207">
                  <c:v>2.5533468999999998</c:v>
                </c:pt>
                <c:pt idx="208">
                  <c:v>2.5273316000000001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0F-48A2-AECB-19095487E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65896"/>
        <c:axId val="140763152"/>
      </c:scatterChart>
      <c:valAx>
        <c:axId val="1407658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140763152"/>
        <c:crosses val="autoZero"/>
        <c:crossBetween val="midCat"/>
        <c:majorUnit val="10"/>
      </c:valAx>
      <c:valAx>
        <c:axId val="14076315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1048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1407658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srim84Kr_C!$P$5</c:f>
          <c:strCache>
            <c:ptCount val="1"/>
            <c:pt idx="0">
              <c:v>srim84Kr_C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srim84Kr_C!$D$20:$D$228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srim84Kr_C!$J$20:$J$228</c:f>
              <c:numCache>
                <c:formatCode>0.000</c:formatCode>
                <c:ptCount val="209"/>
                <c:pt idx="0">
                  <c:v>2.8E-3</c:v>
                </c:pt>
                <c:pt idx="1">
                  <c:v>2.9000000000000002E-3</c:v>
                </c:pt>
                <c:pt idx="2">
                  <c:v>3.0000000000000001E-3</c:v>
                </c:pt>
                <c:pt idx="3">
                  <c:v>3.2000000000000002E-3</c:v>
                </c:pt>
                <c:pt idx="4">
                  <c:v>3.3E-3</c:v>
                </c:pt>
                <c:pt idx="5">
                  <c:v>3.4000000000000002E-3</c:v>
                </c:pt>
                <c:pt idx="6">
                  <c:v>3.5000000000000005E-3</c:v>
                </c:pt>
                <c:pt idx="7">
                  <c:v>3.5999999999999999E-3</c:v>
                </c:pt>
                <c:pt idx="8">
                  <c:v>3.8E-3</c:v>
                </c:pt>
                <c:pt idx="9">
                  <c:v>3.8999999999999998E-3</c:v>
                </c:pt>
                <c:pt idx="10">
                  <c:v>4.1000000000000003E-3</c:v>
                </c:pt>
                <c:pt idx="11">
                  <c:v>4.3E-3</c:v>
                </c:pt>
                <c:pt idx="12">
                  <c:v>4.5999999999999999E-3</c:v>
                </c:pt>
                <c:pt idx="13">
                  <c:v>4.8000000000000004E-3</c:v>
                </c:pt>
                <c:pt idx="14">
                  <c:v>5.0000000000000001E-3</c:v>
                </c:pt>
                <c:pt idx="15">
                  <c:v>5.1999999999999998E-3</c:v>
                </c:pt>
                <c:pt idx="16">
                  <c:v>5.4999999999999997E-3</c:v>
                </c:pt>
                <c:pt idx="17">
                  <c:v>5.7000000000000002E-3</c:v>
                </c:pt>
                <c:pt idx="18">
                  <c:v>5.8999999999999999E-3</c:v>
                </c:pt>
                <c:pt idx="19">
                  <c:v>6.3E-3</c:v>
                </c:pt>
                <c:pt idx="20">
                  <c:v>6.6E-3</c:v>
                </c:pt>
                <c:pt idx="21">
                  <c:v>7.000000000000001E-3</c:v>
                </c:pt>
                <c:pt idx="22">
                  <c:v>7.3999999999999995E-3</c:v>
                </c:pt>
                <c:pt idx="23">
                  <c:v>7.7000000000000002E-3</c:v>
                </c:pt>
                <c:pt idx="24">
                  <c:v>8.0999999999999996E-3</c:v>
                </c:pt>
                <c:pt idx="25">
                  <c:v>8.6999999999999994E-3</c:v>
                </c:pt>
                <c:pt idx="26">
                  <c:v>9.4000000000000004E-3</c:v>
                </c:pt>
                <c:pt idx="27">
                  <c:v>0.01</c:v>
                </c:pt>
                <c:pt idx="28">
                  <c:v>1.06E-2</c:v>
                </c:pt>
                <c:pt idx="29">
                  <c:v>1.12E-2</c:v>
                </c:pt>
                <c:pt idx="30">
                  <c:v>1.17E-2</c:v>
                </c:pt>
                <c:pt idx="31">
                  <c:v>1.23E-2</c:v>
                </c:pt>
                <c:pt idx="32">
                  <c:v>1.29E-2</c:v>
                </c:pt>
                <c:pt idx="33">
                  <c:v>1.34E-2</c:v>
                </c:pt>
                <c:pt idx="34">
                  <c:v>1.4000000000000002E-2</c:v>
                </c:pt>
                <c:pt idx="35">
                  <c:v>1.4499999999999999E-2</c:v>
                </c:pt>
                <c:pt idx="36">
                  <c:v>1.5599999999999999E-2</c:v>
                </c:pt>
                <c:pt idx="37">
                  <c:v>1.6800000000000002E-2</c:v>
                </c:pt>
                <c:pt idx="38">
                  <c:v>1.8099999999999998E-2</c:v>
                </c:pt>
                <c:pt idx="39">
                  <c:v>1.9300000000000001E-2</c:v>
                </c:pt>
                <c:pt idx="40">
                  <c:v>2.06E-2</c:v>
                </c:pt>
                <c:pt idx="41">
                  <c:v>2.18E-2</c:v>
                </c:pt>
                <c:pt idx="42">
                  <c:v>2.29E-2</c:v>
                </c:pt>
                <c:pt idx="43">
                  <c:v>2.41E-2</c:v>
                </c:pt>
                <c:pt idx="44">
                  <c:v>2.53E-2</c:v>
                </c:pt>
                <c:pt idx="45">
                  <c:v>2.7600000000000003E-2</c:v>
                </c:pt>
                <c:pt idx="46">
                  <c:v>2.9899999999999999E-2</c:v>
                </c:pt>
                <c:pt idx="47">
                  <c:v>3.2100000000000004E-2</c:v>
                </c:pt>
                <c:pt idx="48">
                  <c:v>3.4300000000000004E-2</c:v>
                </c:pt>
                <c:pt idx="49">
                  <c:v>3.6499999999999998E-2</c:v>
                </c:pt>
                <c:pt idx="50">
                  <c:v>3.8699999999999998E-2</c:v>
                </c:pt>
                <c:pt idx="51">
                  <c:v>4.2999999999999997E-2</c:v>
                </c:pt>
                <c:pt idx="52">
                  <c:v>4.7299999999999995E-2</c:v>
                </c:pt>
                <c:pt idx="53">
                  <c:v>5.16E-2</c:v>
                </c:pt>
                <c:pt idx="54">
                  <c:v>5.5800000000000002E-2</c:v>
                </c:pt>
                <c:pt idx="55">
                  <c:v>6.0100000000000001E-2</c:v>
                </c:pt>
                <c:pt idx="56">
                  <c:v>6.4299999999999996E-2</c:v>
                </c:pt>
                <c:pt idx="57">
                  <c:v>6.8500000000000005E-2</c:v>
                </c:pt>
                <c:pt idx="58">
                  <c:v>7.2700000000000001E-2</c:v>
                </c:pt>
                <c:pt idx="59">
                  <c:v>7.6800000000000007E-2</c:v>
                </c:pt>
                <c:pt idx="60">
                  <c:v>8.1000000000000003E-2</c:v>
                </c:pt>
                <c:pt idx="61">
                  <c:v>8.5300000000000001E-2</c:v>
                </c:pt>
                <c:pt idx="62">
                  <c:v>9.4399999999999998E-2</c:v>
                </c:pt>
                <c:pt idx="63">
                  <c:v>0.1062</c:v>
                </c:pt>
                <c:pt idx="64">
                  <c:v>0.11839999999999999</c:v>
                </c:pt>
                <c:pt idx="65">
                  <c:v>0.13069999999999998</c:v>
                </c:pt>
                <c:pt idx="66">
                  <c:v>0.14319999999999999</c:v>
                </c:pt>
                <c:pt idx="67">
                  <c:v>0.15560000000000002</c:v>
                </c:pt>
                <c:pt idx="68">
                  <c:v>0.16799999999999998</c:v>
                </c:pt>
                <c:pt idx="69">
                  <c:v>0.1804</c:v>
                </c:pt>
                <c:pt idx="70">
                  <c:v>0.19270000000000001</c:v>
                </c:pt>
                <c:pt idx="71">
                  <c:v>0.21729999999999999</c:v>
                </c:pt>
                <c:pt idx="72">
                  <c:v>0.2419</c:v>
                </c:pt>
                <c:pt idx="73">
                  <c:v>0.26629999999999998</c:v>
                </c:pt>
                <c:pt idx="74">
                  <c:v>0.2908</c:v>
                </c:pt>
                <c:pt idx="75">
                  <c:v>0.31540000000000001</c:v>
                </c:pt>
                <c:pt idx="76">
                  <c:v>0.33999999999999997</c:v>
                </c:pt>
                <c:pt idx="77">
                  <c:v>0.38929999999999998</c:v>
                </c:pt>
                <c:pt idx="78">
                  <c:v>0.43890000000000001</c:v>
                </c:pt>
                <c:pt idx="79">
                  <c:v>0.48869999999999997</c:v>
                </c:pt>
                <c:pt idx="80">
                  <c:v>0.53859999999999997</c:v>
                </c:pt>
                <c:pt idx="81">
                  <c:v>0.58850000000000002</c:v>
                </c:pt>
                <c:pt idx="82">
                  <c:v>0.63819999999999999</c:v>
                </c:pt>
                <c:pt idx="83">
                  <c:v>0.68769999999999998</c:v>
                </c:pt>
                <c:pt idx="84">
                  <c:v>0.7369</c:v>
                </c:pt>
                <c:pt idx="85">
                  <c:v>0.78570000000000007</c:v>
                </c:pt>
                <c:pt idx="86" formatCode="0.00">
                  <c:v>0.83399999999999996</c:v>
                </c:pt>
                <c:pt idx="87" formatCode="0.00">
                  <c:v>0.88179999999999992</c:v>
                </c:pt>
                <c:pt idx="88" formatCode="0.00">
                  <c:v>0.97560000000000002</c:v>
                </c:pt>
                <c:pt idx="89" formatCode="0.00">
                  <c:v>1.0900000000000001</c:v>
                </c:pt>
                <c:pt idx="90" formatCode="0.00">
                  <c:v>1.2</c:v>
                </c:pt>
                <c:pt idx="91" formatCode="0.00">
                  <c:v>1.3</c:v>
                </c:pt>
                <c:pt idx="92" formatCode="0.00">
                  <c:v>1.41</c:v>
                </c:pt>
                <c:pt idx="93" formatCode="0.00">
                  <c:v>1.51</c:v>
                </c:pt>
                <c:pt idx="94" formatCode="0.00">
                  <c:v>1.6</c:v>
                </c:pt>
                <c:pt idx="95" formatCode="0.00">
                  <c:v>1.69</c:v>
                </c:pt>
                <c:pt idx="96" formatCode="0.00">
                  <c:v>1.78</c:v>
                </c:pt>
                <c:pt idx="97" formatCode="0.00">
                  <c:v>1.95</c:v>
                </c:pt>
                <c:pt idx="98" formatCode="0.00">
                  <c:v>2.12</c:v>
                </c:pt>
                <c:pt idx="99" formatCode="0.00">
                  <c:v>2.27</c:v>
                </c:pt>
                <c:pt idx="100" formatCode="0.00">
                  <c:v>2.42</c:v>
                </c:pt>
                <c:pt idx="101" formatCode="0.00">
                  <c:v>2.56</c:v>
                </c:pt>
                <c:pt idx="102" formatCode="0.00">
                  <c:v>2.7</c:v>
                </c:pt>
                <c:pt idx="103" formatCode="0.00">
                  <c:v>2.95</c:v>
                </c:pt>
                <c:pt idx="104" formatCode="0.00">
                  <c:v>3.19</c:v>
                </c:pt>
                <c:pt idx="105" formatCode="0.00">
                  <c:v>3.42</c:v>
                </c:pt>
                <c:pt idx="106" formatCode="0.00">
                  <c:v>3.63</c:v>
                </c:pt>
                <c:pt idx="107" formatCode="0.00">
                  <c:v>3.83</c:v>
                </c:pt>
                <c:pt idx="108" formatCode="0.00">
                  <c:v>4.01</c:v>
                </c:pt>
                <c:pt idx="109" formatCode="0.00">
                  <c:v>4.1900000000000004</c:v>
                </c:pt>
                <c:pt idx="110" formatCode="0.00">
                  <c:v>4.37</c:v>
                </c:pt>
                <c:pt idx="111" formatCode="0.00">
                  <c:v>4.53</c:v>
                </c:pt>
                <c:pt idx="112" formatCode="0.00">
                  <c:v>4.6900000000000004</c:v>
                </c:pt>
                <c:pt idx="113" formatCode="0.00">
                  <c:v>4.84</c:v>
                </c:pt>
                <c:pt idx="114" formatCode="0.00">
                  <c:v>5.13</c:v>
                </c:pt>
                <c:pt idx="115" formatCode="0.00">
                  <c:v>5.47</c:v>
                </c:pt>
                <c:pt idx="116" formatCode="0.00">
                  <c:v>5.79</c:v>
                </c:pt>
                <c:pt idx="117" formatCode="0.00">
                  <c:v>6.09</c:v>
                </c:pt>
                <c:pt idx="118" formatCode="0.00">
                  <c:v>6.39</c:v>
                </c:pt>
                <c:pt idx="119" formatCode="0.00">
                  <c:v>6.66</c:v>
                </c:pt>
                <c:pt idx="120" formatCode="0.00">
                  <c:v>6.94</c:v>
                </c:pt>
                <c:pt idx="121" formatCode="0.00">
                  <c:v>7.2</c:v>
                </c:pt>
                <c:pt idx="122" formatCode="0.00">
                  <c:v>7.46</c:v>
                </c:pt>
                <c:pt idx="123" formatCode="0.00">
                  <c:v>7.96</c:v>
                </c:pt>
                <c:pt idx="124" formatCode="0.00">
                  <c:v>8.44</c:v>
                </c:pt>
                <c:pt idx="125" formatCode="0.00">
                  <c:v>8.91</c:v>
                </c:pt>
                <c:pt idx="126" formatCode="0.00">
                  <c:v>9.3800000000000008</c:v>
                </c:pt>
                <c:pt idx="127" formatCode="0.00">
                  <c:v>9.83</c:v>
                </c:pt>
                <c:pt idx="128" formatCode="0.00">
                  <c:v>10.29</c:v>
                </c:pt>
                <c:pt idx="129" formatCode="0.00">
                  <c:v>11.18</c:v>
                </c:pt>
                <c:pt idx="130" formatCode="0.00">
                  <c:v>12.06</c:v>
                </c:pt>
                <c:pt idx="131" formatCode="0.00">
                  <c:v>12.94</c:v>
                </c:pt>
                <c:pt idx="132" formatCode="0.00">
                  <c:v>13.81</c:v>
                </c:pt>
                <c:pt idx="133" formatCode="0.00">
                  <c:v>14.68</c:v>
                </c:pt>
                <c:pt idx="134" formatCode="0.00">
                  <c:v>15.55</c:v>
                </c:pt>
                <c:pt idx="135" formatCode="0.00">
                  <c:v>16.420000000000002</c:v>
                </c:pt>
                <c:pt idx="136" formatCode="0.00">
                  <c:v>17.3</c:v>
                </c:pt>
                <c:pt idx="137" formatCode="0.00">
                  <c:v>18.18</c:v>
                </c:pt>
                <c:pt idx="138" formatCode="0.00">
                  <c:v>19.059999999999999</c:v>
                </c:pt>
                <c:pt idx="139" formatCode="0.00">
                  <c:v>19.940000000000001</c:v>
                </c:pt>
                <c:pt idx="140" formatCode="0.00">
                  <c:v>21.7</c:v>
                </c:pt>
                <c:pt idx="141" formatCode="0.00">
                  <c:v>23.93</c:v>
                </c:pt>
                <c:pt idx="142" formatCode="0.00">
                  <c:v>26.18</c:v>
                </c:pt>
                <c:pt idx="143" formatCode="0.00">
                  <c:v>28.45</c:v>
                </c:pt>
                <c:pt idx="144" formatCode="0.00">
                  <c:v>30.75</c:v>
                </c:pt>
                <c:pt idx="145" formatCode="0.00">
                  <c:v>33.08</c:v>
                </c:pt>
                <c:pt idx="146" formatCode="0.00">
                  <c:v>35.43</c:v>
                </c:pt>
                <c:pt idx="147" formatCode="0.00">
                  <c:v>37.82</c:v>
                </c:pt>
                <c:pt idx="148" formatCode="0.00">
                  <c:v>40.24</c:v>
                </c:pt>
                <c:pt idx="149" formatCode="0.00">
                  <c:v>45.17</c:v>
                </c:pt>
                <c:pt idx="150" formatCode="0.00">
                  <c:v>50.24</c:v>
                </c:pt>
                <c:pt idx="151" formatCode="0.00">
                  <c:v>55.46</c:v>
                </c:pt>
                <c:pt idx="152" formatCode="0.00">
                  <c:v>60.82</c:v>
                </c:pt>
                <c:pt idx="153" formatCode="0.00">
                  <c:v>66.34</c:v>
                </c:pt>
                <c:pt idx="154" formatCode="0.00">
                  <c:v>72.010000000000005</c:v>
                </c:pt>
                <c:pt idx="155" formatCode="0.00">
                  <c:v>83.82</c:v>
                </c:pt>
                <c:pt idx="156" formatCode="0.00">
                  <c:v>96.27</c:v>
                </c:pt>
                <c:pt idx="157" formatCode="0.00">
                  <c:v>109.35</c:v>
                </c:pt>
                <c:pt idx="158" formatCode="0.00">
                  <c:v>123.07</c:v>
                </c:pt>
                <c:pt idx="159" formatCode="0.00">
                  <c:v>137.44</c:v>
                </c:pt>
                <c:pt idx="160" formatCode="0.00">
                  <c:v>152.44</c:v>
                </c:pt>
                <c:pt idx="161" formatCode="0.00">
                  <c:v>168.09</c:v>
                </c:pt>
                <c:pt idx="162" formatCode="0.00">
                  <c:v>184.37</c:v>
                </c:pt>
                <c:pt idx="163" formatCode="0.00">
                  <c:v>201.29</c:v>
                </c:pt>
                <c:pt idx="164" formatCode="0.00">
                  <c:v>218.84</c:v>
                </c:pt>
                <c:pt idx="165" formatCode="0.00">
                  <c:v>237.04</c:v>
                </c:pt>
                <c:pt idx="166" formatCode="0.00">
                  <c:v>275.33</c:v>
                </c:pt>
                <c:pt idx="167" formatCode="0.00">
                  <c:v>326.79000000000002</c:v>
                </c:pt>
                <c:pt idx="168" formatCode="0.00">
                  <c:v>382.28</c:v>
                </c:pt>
                <c:pt idx="169" formatCode="0.00">
                  <c:v>441.7</c:v>
                </c:pt>
                <c:pt idx="170" formatCode="0.00">
                  <c:v>504.92</c:v>
                </c:pt>
                <c:pt idx="171" formatCode="0.00">
                  <c:v>571.87</c:v>
                </c:pt>
                <c:pt idx="172" formatCode="0.00">
                  <c:v>642.48</c:v>
                </c:pt>
                <c:pt idx="173" formatCode="0.00">
                  <c:v>716.7</c:v>
                </c:pt>
                <c:pt idx="174" formatCode="0.00">
                  <c:v>794.48</c:v>
                </c:pt>
                <c:pt idx="175" formatCode="0.0">
                  <c:v>960.38</c:v>
                </c:pt>
                <c:pt idx="176" formatCode="0.0">
                  <c:v>1140</c:v>
                </c:pt>
                <c:pt idx="177" formatCode="0.0">
                  <c:v>1330</c:v>
                </c:pt>
                <c:pt idx="178" formatCode="0.0">
                  <c:v>1540</c:v>
                </c:pt>
                <c:pt idx="179" formatCode="0.0">
                  <c:v>1760</c:v>
                </c:pt>
                <c:pt idx="180" formatCode="0.0">
                  <c:v>1990</c:v>
                </c:pt>
                <c:pt idx="181" formatCode="0.0">
                  <c:v>2480</c:v>
                </c:pt>
                <c:pt idx="182" formatCode="0.0">
                  <c:v>3020</c:v>
                </c:pt>
                <c:pt idx="183" formatCode="0.0">
                  <c:v>3610</c:v>
                </c:pt>
                <c:pt idx="184" formatCode="0.0">
                  <c:v>4240</c:v>
                </c:pt>
                <c:pt idx="185" formatCode="0.0">
                  <c:v>4910</c:v>
                </c:pt>
                <c:pt idx="186" formatCode="0.0">
                  <c:v>5620</c:v>
                </c:pt>
                <c:pt idx="187" formatCode="0.0">
                  <c:v>6360</c:v>
                </c:pt>
                <c:pt idx="188" formatCode="0.0">
                  <c:v>7140</c:v>
                </c:pt>
                <c:pt idx="189" formatCode="0.0">
                  <c:v>7960</c:v>
                </c:pt>
                <c:pt idx="190" formatCode="0.0">
                  <c:v>8810</c:v>
                </c:pt>
                <c:pt idx="191" formatCode="0.0">
                  <c:v>9690</c:v>
                </c:pt>
                <c:pt idx="192" formatCode="0.0">
                  <c:v>11550</c:v>
                </c:pt>
                <c:pt idx="193" formatCode="0.0">
                  <c:v>14030</c:v>
                </c:pt>
                <c:pt idx="194" formatCode="0.0">
                  <c:v>16670</c:v>
                </c:pt>
                <c:pt idx="195" formatCode="0.0">
                  <c:v>19470</c:v>
                </c:pt>
                <c:pt idx="196" formatCode="0.0">
                  <c:v>22400</c:v>
                </c:pt>
                <c:pt idx="197" formatCode="0.0">
                  <c:v>25470</c:v>
                </c:pt>
                <c:pt idx="198" formatCode="0.0">
                  <c:v>28650</c:v>
                </c:pt>
                <c:pt idx="199" formatCode="0.0">
                  <c:v>31940</c:v>
                </c:pt>
                <c:pt idx="200" formatCode="0.0">
                  <c:v>35340</c:v>
                </c:pt>
                <c:pt idx="201" formatCode="0.0">
                  <c:v>42390</c:v>
                </c:pt>
                <c:pt idx="202" formatCode="0.0">
                  <c:v>49780</c:v>
                </c:pt>
                <c:pt idx="203" formatCode="0.0">
                  <c:v>57440</c:v>
                </c:pt>
                <c:pt idx="204" formatCode="0.0">
                  <c:v>65349.999999999993</c:v>
                </c:pt>
                <c:pt idx="205" formatCode="0.0">
                  <c:v>73480</c:v>
                </c:pt>
                <c:pt idx="206" formatCode="0.0">
                  <c:v>81790</c:v>
                </c:pt>
                <c:pt idx="207" formatCode="0.0">
                  <c:v>98880</c:v>
                </c:pt>
                <c:pt idx="208" formatCode="0.0">
                  <c:v>105870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4-4613-BE60-741E1E6E698D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srim84Kr_C!$D$20:$D$228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srim84Kr_C!$M$20:$M$228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1.4E-3</c:v>
                </c:pt>
                <c:pt idx="18">
                  <c:v>1.5E-3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1.8E-3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2.3E-3</c:v>
                </c:pt>
                <c:pt idx="28">
                  <c:v>2.4000000000000002E-3</c:v>
                </c:pt>
                <c:pt idx="29">
                  <c:v>2.5000000000000001E-3</c:v>
                </c:pt>
                <c:pt idx="30">
                  <c:v>2.5999999999999999E-3</c:v>
                </c:pt>
                <c:pt idx="31">
                  <c:v>2.7000000000000001E-3</c:v>
                </c:pt>
                <c:pt idx="32">
                  <c:v>2.8E-3</c:v>
                </c:pt>
                <c:pt idx="33">
                  <c:v>2.9000000000000002E-3</c:v>
                </c:pt>
                <c:pt idx="34">
                  <c:v>3.0000000000000001E-3</c:v>
                </c:pt>
                <c:pt idx="35">
                  <c:v>3.0999999999999999E-3</c:v>
                </c:pt>
                <c:pt idx="36">
                  <c:v>3.3E-3</c:v>
                </c:pt>
                <c:pt idx="37">
                  <c:v>3.5000000000000005E-3</c:v>
                </c:pt>
                <c:pt idx="38">
                  <c:v>3.6999999999999997E-3</c:v>
                </c:pt>
                <c:pt idx="39">
                  <c:v>3.8999999999999998E-3</c:v>
                </c:pt>
                <c:pt idx="40">
                  <c:v>4.1000000000000003E-3</c:v>
                </c:pt>
                <c:pt idx="41">
                  <c:v>4.3E-3</c:v>
                </c:pt>
                <c:pt idx="42">
                  <c:v>4.4999999999999997E-3</c:v>
                </c:pt>
                <c:pt idx="43">
                  <c:v>4.7000000000000002E-3</c:v>
                </c:pt>
                <c:pt idx="44">
                  <c:v>4.8999999999999998E-3</c:v>
                </c:pt>
                <c:pt idx="45">
                  <c:v>5.1999999999999998E-3</c:v>
                </c:pt>
                <c:pt idx="46">
                  <c:v>5.5999999999999999E-3</c:v>
                </c:pt>
                <c:pt idx="47">
                  <c:v>6.0000000000000001E-3</c:v>
                </c:pt>
                <c:pt idx="48">
                  <c:v>6.3E-3</c:v>
                </c:pt>
                <c:pt idx="49">
                  <c:v>6.6E-3</c:v>
                </c:pt>
                <c:pt idx="50">
                  <c:v>7.000000000000001E-3</c:v>
                </c:pt>
                <c:pt idx="51">
                  <c:v>7.6E-3</c:v>
                </c:pt>
                <c:pt idx="52">
                  <c:v>8.2000000000000007E-3</c:v>
                </c:pt>
                <c:pt idx="53">
                  <c:v>8.8999999999999999E-3</c:v>
                </c:pt>
                <c:pt idx="54">
                  <c:v>9.4000000000000004E-3</c:v>
                </c:pt>
                <c:pt idx="55">
                  <c:v>0.01</c:v>
                </c:pt>
                <c:pt idx="56">
                  <c:v>1.06E-2</c:v>
                </c:pt>
                <c:pt idx="57">
                  <c:v>1.12E-2</c:v>
                </c:pt>
                <c:pt idx="58">
                  <c:v>1.17E-2</c:v>
                </c:pt>
                <c:pt idx="59">
                  <c:v>1.23E-2</c:v>
                </c:pt>
                <c:pt idx="60">
                  <c:v>1.2800000000000001E-2</c:v>
                </c:pt>
                <c:pt idx="61">
                  <c:v>1.34E-2</c:v>
                </c:pt>
                <c:pt idx="62">
                  <c:v>1.4499999999999999E-2</c:v>
                </c:pt>
                <c:pt idx="63">
                  <c:v>1.61E-2</c:v>
                </c:pt>
                <c:pt idx="64">
                  <c:v>1.77E-2</c:v>
                </c:pt>
                <c:pt idx="65">
                  <c:v>1.9200000000000002E-2</c:v>
                </c:pt>
                <c:pt idx="66">
                  <c:v>2.0799999999999999E-2</c:v>
                </c:pt>
                <c:pt idx="67">
                  <c:v>2.23E-2</c:v>
                </c:pt>
                <c:pt idx="68">
                  <c:v>2.3699999999999999E-2</c:v>
                </c:pt>
                <c:pt idx="69">
                  <c:v>2.52E-2</c:v>
                </c:pt>
                <c:pt idx="70">
                  <c:v>2.6600000000000002E-2</c:v>
                </c:pt>
                <c:pt idx="71">
                  <c:v>2.93E-2</c:v>
                </c:pt>
                <c:pt idx="72">
                  <c:v>3.2000000000000001E-2</c:v>
                </c:pt>
                <c:pt idx="73">
                  <c:v>3.4499999999999996E-2</c:v>
                </c:pt>
                <c:pt idx="74">
                  <c:v>3.6999999999999998E-2</c:v>
                </c:pt>
                <c:pt idx="75">
                  <c:v>3.9300000000000002E-2</c:v>
                </c:pt>
                <c:pt idx="76">
                  <c:v>4.1599999999999998E-2</c:v>
                </c:pt>
                <c:pt idx="77">
                  <c:v>4.6300000000000001E-2</c:v>
                </c:pt>
                <c:pt idx="78">
                  <c:v>5.0700000000000002E-2</c:v>
                </c:pt>
                <c:pt idx="79">
                  <c:v>5.4900000000000004E-2</c:v>
                </c:pt>
                <c:pt idx="80">
                  <c:v>5.8899999999999994E-2</c:v>
                </c:pt>
                <c:pt idx="81">
                  <c:v>6.2799999999999995E-2</c:v>
                </c:pt>
                <c:pt idx="82">
                  <c:v>6.6400000000000001E-2</c:v>
                </c:pt>
                <c:pt idx="83">
                  <c:v>6.989999999999999E-2</c:v>
                </c:pt>
                <c:pt idx="84">
                  <c:v>7.3300000000000004E-2</c:v>
                </c:pt>
                <c:pt idx="85">
                  <c:v>7.6499999999999999E-2</c:v>
                </c:pt>
                <c:pt idx="86">
                  <c:v>7.9500000000000001E-2</c:v>
                </c:pt>
                <c:pt idx="87">
                  <c:v>8.2400000000000001E-2</c:v>
                </c:pt>
                <c:pt idx="88">
                  <c:v>8.8300000000000003E-2</c:v>
                </c:pt>
                <c:pt idx="89">
                  <c:v>9.5199999999999993E-2</c:v>
                </c:pt>
                <c:pt idx="90">
                  <c:v>0.10129999999999999</c:v>
                </c:pt>
                <c:pt idx="91">
                  <c:v>0.10680000000000001</c:v>
                </c:pt>
                <c:pt idx="92">
                  <c:v>0.1116</c:v>
                </c:pt>
                <c:pt idx="93">
                  <c:v>0.11610000000000001</c:v>
                </c:pt>
                <c:pt idx="94">
                  <c:v>0.12010000000000001</c:v>
                </c:pt>
                <c:pt idx="95">
                  <c:v>0.1237</c:v>
                </c:pt>
                <c:pt idx="96">
                  <c:v>0.12709999999999999</c:v>
                </c:pt>
                <c:pt idx="97">
                  <c:v>0.1341</c:v>
                </c:pt>
                <c:pt idx="98">
                  <c:v>0.14019999999999999</c:v>
                </c:pt>
                <c:pt idx="99">
                  <c:v>0.1454</c:v>
                </c:pt>
                <c:pt idx="100">
                  <c:v>0.15</c:v>
                </c:pt>
                <c:pt idx="101">
                  <c:v>0.15409999999999999</c:v>
                </c:pt>
                <c:pt idx="102">
                  <c:v>0.15770000000000001</c:v>
                </c:pt>
                <c:pt idx="103">
                  <c:v>0.16599999999999998</c:v>
                </c:pt>
                <c:pt idx="104">
                  <c:v>0.17270000000000002</c:v>
                </c:pt>
                <c:pt idx="105">
                  <c:v>0.1784</c:v>
                </c:pt>
                <c:pt idx="106">
                  <c:v>0.1832</c:v>
                </c:pt>
                <c:pt idx="107">
                  <c:v>0.18740000000000001</c:v>
                </c:pt>
                <c:pt idx="108">
                  <c:v>0.191</c:v>
                </c:pt>
                <c:pt idx="109">
                  <c:v>0.1943</c:v>
                </c:pt>
                <c:pt idx="110">
                  <c:v>0.1971</c:v>
                </c:pt>
                <c:pt idx="111">
                  <c:v>0.19970000000000002</c:v>
                </c:pt>
                <c:pt idx="112">
                  <c:v>0.2021</c:v>
                </c:pt>
                <c:pt idx="113">
                  <c:v>0.20419999999999999</c:v>
                </c:pt>
                <c:pt idx="114">
                  <c:v>0.21000000000000002</c:v>
                </c:pt>
                <c:pt idx="115">
                  <c:v>0.2172</c:v>
                </c:pt>
                <c:pt idx="116">
                  <c:v>0.22320000000000001</c:v>
                </c:pt>
                <c:pt idx="117">
                  <c:v>0.22850000000000001</c:v>
                </c:pt>
                <c:pt idx="118">
                  <c:v>0.23319999999999999</c:v>
                </c:pt>
                <c:pt idx="119">
                  <c:v>0.23749999999999999</c:v>
                </c:pt>
                <c:pt idx="120">
                  <c:v>0.24129999999999999</c:v>
                </c:pt>
                <c:pt idx="121">
                  <c:v>0.24489999999999998</c:v>
                </c:pt>
                <c:pt idx="122">
                  <c:v>0.24820000000000003</c:v>
                </c:pt>
                <c:pt idx="123">
                  <c:v>0.25919999999999999</c:v>
                </c:pt>
                <c:pt idx="124">
                  <c:v>0.26910000000000001</c:v>
                </c:pt>
                <c:pt idx="125">
                  <c:v>0.27810000000000001</c:v>
                </c:pt>
                <c:pt idx="126">
                  <c:v>0.28639999999999999</c:v>
                </c:pt>
                <c:pt idx="127">
                  <c:v>0.29430000000000001</c:v>
                </c:pt>
                <c:pt idx="128">
                  <c:v>0.30169999999999997</c:v>
                </c:pt>
                <c:pt idx="129">
                  <c:v>0.32799999999999996</c:v>
                </c:pt>
                <c:pt idx="130">
                  <c:v>0.3518</c:v>
                </c:pt>
                <c:pt idx="131">
                  <c:v>0.37370000000000003</c:v>
                </c:pt>
                <c:pt idx="132">
                  <c:v>0.39419999999999999</c:v>
                </c:pt>
                <c:pt idx="133">
                  <c:v>0.41369999999999996</c:v>
                </c:pt>
                <c:pt idx="134">
                  <c:v>0.43220000000000003</c:v>
                </c:pt>
                <c:pt idx="135">
                  <c:v>0.45</c:v>
                </c:pt>
                <c:pt idx="136">
                  <c:v>0.46710000000000002</c:v>
                </c:pt>
                <c:pt idx="137">
                  <c:v>0.48380000000000001</c:v>
                </c:pt>
                <c:pt idx="138">
                  <c:v>0.49989999999999996</c:v>
                </c:pt>
                <c:pt idx="139">
                  <c:v>0.51559999999999995</c:v>
                </c:pt>
                <c:pt idx="140">
                  <c:v>0.5736</c:v>
                </c:pt>
                <c:pt idx="141">
                  <c:v>0.6552</c:v>
                </c:pt>
                <c:pt idx="142">
                  <c:v>0.72899999999999998</c:v>
                </c:pt>
                <c:pt idx="143" formatCode="0.00">
                  <c:v>0.79730000000000001</c:v>
                </c:pt>
                <c:pt idx="144" formatCode="0.00">
                  <c:v>0.86159999999999992</c:v>
                </c:pt>
                <c:pt idx="145" formatCode="0.00">
                  <c:v>0.92279999999999995</c:v>
                </c:pt>
                <c:pt idx="146" formatCode="0.00">
                  <c:v>0.98160000000000003</c:v>
                </c:pt>
                <c:pt idx="147" formatCode="0.00">
                  <c:v>1.04</c:v>
                </c:pt>
                <c:pt idx="148" formatCode="0.00">
                  <c:v>1.0900000000000001</c:v>
                </c:pt>
                <c:pt idx="149" formatCode="0.00">
                  <c:v>1.3</c:v>
                </c:pt>
                <c:pt idx="150" formatCode="0.00">
                  <c:v>1.48</c:v>
                </c:pt>
                <c:pt idx="151" formatCode="0.00">
                  <c:v>1.66</c:v>
                </c:pt>
                <c:pt idx="152" formatCode="0.00">
                  <c:v>1.82</c:v>
                </c:pt>
                <c:pt idx="153" formatCode="0.00">
                  <c:v>1.98</c:v>
                </c:pt>
                <c:pt idx="154" formatCode="0.00">
                  <c:v>2.14</c:v>
                </c:pt>
                <c:pt idx="155" formatCode="0.00">
                  <c:v>2.72</c:v>
                </c:pt>
                <c:pt idx="156" formatCode="0.00">
                  <c:v>3.24</c:v>
                </c:pt>
                <c:pt idx="157" formatCode="0.00">
                  <c:v>3.73</c:v>
                </c:pt>
                <c:pt idx="158" formatCode="0.00">
                  <c:v>4.21</c:v>
                </c:pt>
                <c:pt idx="159" formatCode="0.00">
                  <c:v>4.67</c:v>
                </c:pt>
                <c:pt idx="160" formatCode="0.00">
                  <c:v>5.13</c:v>
                </c:pt>
                <c:pt idx="161" formatCode="0.00">
                  <c:v>5.59</c:v>
                </c:pt>
                <c:pt idx="162" formatCode="0.00">
                  <c:v>6.05</c:v>
                </c:pt>
                <c:pt idx="163" formatCode="0.00">
                  <c:v>6.5</c:v>
                </c:pt>
                <c:pt idx="164" formatCode="0.00">
                  <c:v>6.96</c:v>
                </c:pt>
                <c:pt idx="165" formatCode="0.00">
                  <c:v>7.42</c:v>
                </c:pt>
                <c:pt idx="166" formatCode="0.00">
                  <c:v>9.19</c:v>
                </c:pt>
                <c:pt idx="167" formatCode="0.00">
                  <c:v>11.73</c:v>
                </c:pt>
                <c:pt idx="168" formatCode="0.00">
                  <c:v>14.11</c:v>
                </c:pt>
                <c:pt idx="169" formatCode="0.00">
                  <c:v>16.43</c:v>
                </c:pt>
                <c:pt idx="170" formatCode="0.00">
                  <c:v>18.71</c:v>
                </c:pt>
                <c:pt idx="171" formatCode="0.00">
                  <c:v>20.97</c:v>
                </c:pt>
                <c:pt idx="172" formatCode="0.00">
                  <c:v>23.23</c:v>
                </c:pt>
                <c:pt idx="173" formatCode="0.00">
                  <c:v>25.49</c:v>
                </c:pt>
                <c:pt idx="174" formatCode="0.00">
                  <c:v>27.77</c:v>
                </c:pt>
                <c:pt idx="175" formatCode="0.00">
                  <c:v>36.36</c:v>
                </c:pt>
                <c:pt idx="176" formatCode="0.00">
                  <c:v>44.36</c:v>
                </c:pt>
                <c:pt idx="177" formatCode="0.00">
                  <c:v>52.07</c:v>
                </c:pt>
                <c:pt idx="178" formatCode="0.00">
                  <c:v>59.65</c:v>
                </c:pt>
                <c:pt idx="179" formatCode="0.00">
                  <c:v>67.17</c:v>
                </c:pt>
                <c:pt idx="180" formatCode="0.00">
                  <c:v>74.66</c:v>
                </c:pt>
                <c:pt idx="181" formatCode="0.00">
                  <c:v>102.46</c:v>
                </c:pt>
                <c:pt idx="182" formatCode="0.00">
                  <c:v>127.94</c:v>
                </c:pt>
                <c:pt idx="183" formatCode="0.00">
                  <c:v>152.43</c:v>
                </c:pt>
                <c:pt idx="184" formatCode="0.00">
                  <c:v>176.45</c:v>
                </c:pt>
                <c:pt idx="185" formatCode="0.00">
                  <c:v>200.23</c:v>
                </c:pt>
                <c:pt idx="186" formatCode="0.00">
                  <c:v>223.9</c:v>
                </c:pt>
                <c:pt idx="187" formatCode="0.00">
                  <c:v>247.51</c:v>
                </c:pt>
                <c:pt idx="188" formatCode="0.00">
                  <c:v>271.10000000000002</c:v>
                </c:pt>
                <c:pt idx="189" formatCode="0.00">
                  <c:v>294.69</c:v>
                </c:pt>
                <c:pt idx="190" formatCode="0.00">
                  <c:v>318.29000000000002</c:v>
                </c:pt>
                <c:pt idx="191" formatCode="0.00">
                  <c:v>341.88</c:v>
                </c:pt>
                <c:pt idx="192" formatCode="0.00">
                  <c:v>431.02</c:v>
                </c:pt>
                <c:pt idx="193" formatCode="0.00">
                  <c:v>555.74</c:v>
                </c:pt>
                <c:pt idx="194" formatCode="0.00">
                  <c:v>669.97</c:v>
                </c:pt>
                <c:pt idx="195" formatCode="0.00">
                  <c:v>778.06</c:v>
                </c:pt>
                <c:pt idx="196" formatCode="0.00">
                  <c:v>881.97</c:v>
                </c:pt>
                <c:pt idx="197" formatCode="0.00">
                  <c:v>982.73</c:v>
                </c:pt>
                <c:pt idx="198" formatCode="0.00">
                  <c:v>1080</c:v>
                </c:pt>
                <c:pt idx="199" formatCode="0.00">
                  <c:v>1180</c:v>
                </c:pt>
                <c:pt idx="200" formatCode="0.00">
                  <c:v>1270</c:v>
                </c:pt>
                <c:pt idx="201" formatCode="0.00">
                  <c:v>1620</c:v>
                </c:pt>
                <c:pt idx="202" formatCode="0.00">
                  <c:v>1920</c:v>
                </c:pt>
                <c:pt idx="203" formatCode="0.00">
                  <c:v>2210</c:v>
                </c:pt>
                <c:pt idx="204" formatCode="0.00">
                  <c:v>2480</c:v>
                </c:pt>
                <c:pt idx="205" formatCode="0.00">
                  <c:v>2730</c:v>
                </c:pt>
                <c:pt idx="206" formatCode="0.00">
                  <c:v>2970</c:v>
                </c:pt>
                <c:pt idx="207" formatCode="0.00">
                  <c:v>3830</c:v>
                </c:pt>
                <c:pt idx="208" formatCode="0.00">
                  <c:v>3960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4-4613-BE60-741E1E6E698D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srim84Kr_C!$D$20:$D$228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srim84Kr_C!$P$20:$P$228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6.9999999999999999E-4</c:v>
                </c:pt>
                <c:pt idx="9">
                  <c:v>6.9999999999999999E-4</c:v>
                </c:pt>
                <c:pt idx="10">
                  <c:v>8.0000000000000004E-4</c:v>
                </c:pt>
                <c:pt idx="11">
                  <c:v>8.0000000000000004E-4</c:v>
                </c:pt>
                <c:pt idx="12">
                  <c:v>8.9999999999999998E-4</c:v>
                </c:pt>
                <c:pt idx="13">
                  <c:v>8.9999999999999998E-4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1.0999999999999998E-3</c:v>
                </c:pt>
                <c:pt idx="18">
                  <c:v>1.0999999999999998E-3</c:v>
                </c:pt>
                <c:pt idx="19">
                  <c:v>1.2000000000000001E-3</c:v>
                </c:pt>
                <c:pt idx="20">
                  <c:v>1.2000000000000001E-3</c:v>
                </c:pt>
                <c:pt idx="21">
                  <c:v>1.2999999999999999E-3</c:v>
                </c:pt>
                <c:pt idx="22">
                  <c:v>1.4E-3</c:v>
                </c:pt>
                <c:pt idx="23">
                  <c:v>1.4E-3</c:v>
                </c:pt>
                <c:pt idx="24">
                  <c:v>1.5E-3</c:v>
                </c:pt>
                <c:pt idx="25">
                  <c:v>1.6000000000000001E-3</c:v>
                </c:pt>
                <c:pt idx="26">
                  <c:v>1.7000000000000001E-3</c:v>
                </c:pt>
                <c:pt idx="27">
                  <c:v>1.8E-3</c:v>
                </c:pt>
                <c:pt idx="28">
                  <c:v>1.9E-3</c:v>
                </c:pt>
                <c:pt idx="29">
                  <c:v>2E-3</c:v>
                </c:pt>
                <c:pt idx="30">
                  <c:v>2.1000000000000003E-3</c:v>
                </c:pt>
                <c:pt idx="31">
                  <c:v>2.1999999999999997E-3</c:v>
                </c:pt>
                <c:pt idx="32">
                  <c:v>2.3E-3</c:v>
                </c:pt>
                <c:pt idx="33">
                  <c:v>2.3E-3</c:v>
                </c:pt>
                <c:pt idx="34">
                  <c:v>2.4000000000000002E-3</c:v>
                </c:pt>
                <c:pt idx="35">
                  <c:v>2.5000000000000001E-3</c:v>
                </c:pt>
                <c:pt idx="36">
                  <c:v>2.7000000000000001E-3</c:v>
                </c:pt>
                <c:pt idx="37">
                  <c:v>2.9000000000000002E-3</c:v>
                </c:pt>
                <c:pt idx="38">
                  <c:v>3.0999999999999999E-3</c:v>
                </c:pt>
                <c:pt idx="39">
                  <c:v>3.3E-3</c:v>
                </c:pt>
                <c:pt idx="40">
                  <c:v>3.4000000000000002E-3</c:v>
                </c:pt>
                <c:pt idx="41">
                  <c:v>3.5999999999999999E-3</c:v>
                </c:pt>
                <c:pt idx="42">
                  <c:v>3.8E-3</c:v>
                </c:pt>
                <c:pt idx="43">
                  <c:v>4.0000000000000001E-3</c:v>
                </c:pt>
                <c:pt idx="44">
                  <c:v>4.1000000000000003E-3</c:v>
                </c:pt>
                <c:pt idx="45">
                  <c:v>4.4999999999999997E-3</c:v>
                </c:pt>
                <c:pt idx="46">
                  <c:v>4.8000000000000004E-3</c:v>
                </c:pt>
                <c:pt idx="47">
                  <c:v>5.0999999999999995E-3</c:v>
                </c:pt>
                <c:pt idx="48">
                  <c:v>5.4000000000000003E-3</c:v>
                </c:pt>
                <c:pt idx="49">
                  <c:v>5.7000000000000002E-3</c:v>
                </c:pt>
                <c:pt idx="50">
                  <c:v>6.0000000000000001E-3</c:v>
                </c:pt>
                <c:pt idx="51">
                  <c:v>6.6E-3</c:v>
                </c:pt>
                <c:pt idx="52">
                  <c:v>7.0999999999999995E-3</c:v>
                </c:pt>
                <c:pt idx="53">
                  <c:v>7.7000000000000002E-3</c:v>
                </c:pt>
                <c:pt idx="54">
                  <c:v>8.2000000000000007E-3</c:v>
                </c:pt>
                <c:pt idx="55">
                  <c:v>8.7999999999999988E-3</c:v>
                </c:pt>
                <c:pt idx="56">
                  <c:v>9.2999999999999992E-3</c:v>
                </c:pt>
                <c:pt idx="57">
                  <c:v>9.7999999999999997E-3</c:v>
                </c:pt>
                <c:pt idx="58">
                  <c:v>1.03E-2</c:v>
                </c:pt>
                <c:pt idx="59">
                  <c:v>1.0800000000000001E-2</c:v>
                </c:pt>
                <c:pt idx="60">
                  <c:v>1.1300000000000001E-2</c:v>
                </c:pt>
                <c:pt idx="61">
                  <c:v>1.18E-2</c:v>
                </c:pt>
                <c:pt idx="62">
                  <c:v>1.2800000000000001E-2</c:v>
                </c:pt>
                <c:pt idx="63">
                  <c:v>1.4199999999999999E-2</c:v>
                </c:pt>
                <c:pt idx="64">
                  <c:v>1.55E-2</c:v>
                </c:pt>
                <c:pt idx="65">
                  <c:v>1.6900000000000002E-2</c:v>
                </c:pt>
                <c:pt idx="66">
                  <c:v>1.83E-2</c:v>
                </c:pt>
                <c:pt idx="67">
                  <c:v>1.9599999999999999E-2</c:v>
                </c:pt>
                <c:pt idx="68">
                  <c:v>2.0999999999999998E-2</c:v>
                </c:pt>
                <c:pt idx="69">
                  <c:v>2.24E-2</c:v>
                </c:pt>
                <c:pt idx="70">
                  <c:v>2.3699999999999999E-2</c:v>
                </c:pt>
                <c:pt idx="71">
                  <c:v>2.64E-2</c:v>
                </c:pt>
                <c:pt idx="72">
                  <c:v>2.9099999999999997E-2</c:v>
                </c:pt>
                <c:pt idx="73">
                  <c:v>3.1600000000000003E-2</c:v>
                </c:pt>
                <c:pt idx="74">
                  <c:v>3.4200000000000001E-2</c:v>
                </c:pt>
                <c:pt idx="75">
                  <c:v>3.6699999999999997E-2</c:v>
                </c:pt>
                <c:pt idx="76">
                  <c:v>3.9199999999999999E-2</c:v>
                </c:pt>
                <c:pt idx="77">
                  <c:v>4.3999999999999997E-2</c:v>
                </c:pt>
                <c:pt idx="78">
                  <c:v>4.8799999999999996E-2</c:v>
                </c:pt>
                <c:pt idx="79">
                  <c:v>5.3500000000000006E-2</c:v>
                </c:pt>
                <c:pt idx="80">
                  <c:v>5.7999999999999996E-2</c:v>
                </c:pt>
                <c:pt idx="81">
                  <c:v>6.25E-2</c:v>
                </c:pt>
                <c:pt idx="82">
                  <c:v>6.6799999999999998E-2</c:v>
                </c:pt>
                <c:pt idx="83">
                  <c:v>7.1099999999999997E-2</c:v>
                </c:pt>
                <c:pt idx="84">
                  <c:v>7.5200000000000003E-2</c:v>
                </c:pt>
                <c:pt idx="85">
                  <c:v>7.9300000000000009E-2</c:v>
                </c:pt>
                <c:pt idx="86">
                  <c:v>8.3199999999999996E-2</c:v>
                </c:pt>
                <c:pt idx="87">
                  <c:v>8.6999999999999994E-2</c:v>
                </c:pt>
                <c:pt idx="88">
                  <c:v>9.4299999999999995E-2</c:v>
                </c:pt>
                <c:pt idx="89">
                  <c:v>0.10289999999999999</c:v>
                </c:pt>
                <c:pt idx="90">
                  <c:v>0.11080000000000001</c:v>
                </c:pt>
                <c:pt idx="91">
                  <c:v>0.11810000000000001</c:v>
                </c:pt>
                <c:pt idx="92">
                  <c:v>0.12490000000000001</c:v>
                </c:pt>
                <c:pt idx="93">
                  <c:v>0.13120000000000001</c:v>
                </c:pt>
                <c:pt idx="94">
                  <c:v>0.1371</c:v>
                </c:pt>
                <c:pt idx="95">
                  <c:v>0.1426</c:v>
                </c:pt>
                <c:pt idx="96">
                  <c:v>0.14779999999999999</c:v>
                </c:pt>
                <c:pt idx="97">
                  <c:v>0.15720000000000001</c:v>
                </c:pt>
                <c:pt idx="98">
                  <c:v>0.16550000000000001</c:v>
                </c:pt>
                <c:pt idx="99">
                  <c:v>0.17299999999999999</c:v>
                </c:pt>
                <c:pt idx="100">
                  <c:v>0.17980000000000002</c:v>
                </c:pt>
                <c:pt idx="101">
                  <c:v>0.18590000000000001</c:v>
                </c:pt>
                <c:pt idx="102">
                  <c:v>0.1915</c:v>
                </c:pt>
                <c:pt idx="103">
                  <c:v>0.20139999999999997</c:v>
                </c:pt>
                <c:pt idx="104">
                  <c:v>0.20979999999999999</c:v>
                </c:pt>
                <c:pt idx="105">
                  <c:v>0.21709999999999999</c:v>
                </c:pt>
                <c:pt idx="106">
                  <c:v>0.22339999999999999</c:v>
                </c:pt>
                <c:pt idx="107">
                  <c:v>0.22900000000000001</c:v>
                </c:pt>
                <c:pt idx="108">
                  <c:v>0.23399999999999999</c:v>
                </c:pt>
                <c:pt idx="109">
                  <c:v>0.23849999999999999</c:v>
                </c:pt>
                <c:pt idx="110">
                  <c:v>0.24260000000000001</c:v>
                </c:pt>
                <c:pt idx="111">
                  <c:v>0.24620000000000003</c:v>
                </c:pt>
                <c:pt idx="112">
                  <c:v>0.24959999999999999</c:v>
                </c:pt>
                <c:pt idx="113">
                  <c:v>0.25270000000000004</c:v>
                </c:pt>
                <c:pt idx="114">
                  <c:v>0.2581</c:v>
                </c:pt>
                <c:pt idx="115">
                  <c:v>0.26400000000000001</c:v>
                </c:pt>
                <c:pt idx="116">
                  <c:v>0.26900000000000002</c:v>
                </c:pt>
                <c:pt idx="117">
                  <c:v>0.27329999999999999</c:v>
                </c:pt>
                <c:pt idx="118">
                  <c:v>0.2772</c:v>
                </c:pt>
                <c:pt idx="119">
                  <c:v>0.28060000000000002</c:v>
                </c:pt>
                <c:pt idx="120">
                  <c:v>0.28370000000000001</c:v>
                </c:pt>
                <c:pt idx="121">
                  <c:v>0.28660000000000002</c:v>
                </c:pt>
                <c:pt idx="122">
                  <c:v>0.28920000000000001</c:v>
                </c:pt>
                <c:pt idx="123">
                  <c:v>0.29389999999999999</c:v>
                </c:pt>
                <c:pt idx="124">
                  <c:v>0.29809999999999998</c:v>
                </c:pt>
                <c:pt idx="125">
                  <c:v>0.3019</c:v>
                </c:pt>
                <c:pt idx="126">
                  <c:v>0.30530000000000002</c:v>
                </c:pt>
                <c:pt idx="127">
                  <c:v>0.3085</c:v>
                </c:pt>
                <c:pt idx="128">
                  <c:v>0.3115</c:v>
                </c:pt>
                <c:pt idx="129">
                  <c:v>0.31690000000000002</c:v>
                </c:pt>
                <c:pt idx="130">
                  <c:v>0.32179999999999997</c:v>
                </c:pt>
                <c:pt idx="131">
                  <c:v>0.32639999999999997</c:v>
                </c:pt>
                <c:pt idx="132">
                  <c:v>0.3306</c:v>
                </c:pt>
                <c:pt idx="133">
                  <c:v>0.3347</c:v>
                </c:pt>
                <c:pt idx="134">
                  <c:v>0.33849999999999997</c:v>
                </c:pt>
                <c:pt idx="135">
                  <c:v>0.3422</c:v>
                </c:pt>
                <c:pt idx="136">
                  <c:v>0.3458</c:v>
                </c:pt>
                <c:pt idx="137">
                  <c:v>0.34920000000000001</c:v>
                </c:pt>
                <c:pt idx="138">
                  <c:v>0.35259999999999997</c:v>
                </c:pt>
                <c:pt idx="139">
                  <c:v>0.35589999999999999</c:v>
                </c:pt>
                <c:pt idx="140">
                  <c:v>0.36230000000000001</c:v>
                </c:pt>
                <c:pt idx="141">
                  <c:v>0.37</c:v>
                </c:pt>
                <c:pt idx="142">
                  <c:v>0.3775</c:v>
                </c:pt>
                <c:pt idx="143">
                  <c:v>0.38479999999999998</c:v>
                </c:pt>
                <c:pt idx="144">
                  <c:v>0.39200000000000002</c:v>
                </c:pt>
                <c:pt idx="145">
                  <c:v>0.3992</c:v>
                </c:pt>
                <c:pt idx="146">
                  <c:v>0.40620000000000001</c:v>
                </c:pt>
                <c:pt idx="147">
                  <c:v>0.4133</c:v>
                </c:pt>
                <c:pt idx="148">
                  <c:v>0.42030000000000001</c:v>
                </c:pt>
                <c:pt idx="149">
                  <c:v>0.43440000000000001</c:v>
                </c:pt>
                <c:pt idx="150">
                  <c:v>0.4486</c:v>
                </c:pt>
                <c:pt idx="151">
                  <c:v>0.46299999999999997</c:v>
                </c:pt>
                <c:pt idx="152">
                  <c:v>0.47770000000000001</c:v>
                </c:pt>
                <c:pt idx="153" formatCode="0.00">
                  <c:v>0.49260000000000004</c:v>
                </c:pt>
                <c:pt idx="154" formatCode="0.00">
                  <c:v>0.50790000000000002</c:v>
                </c:pt>
                <c:pt idx="155" formatCode="0.00">
                  <c:v>0.53939999999999999</c:v>
                </c:pt>
                <c:pt idx="156" formatCode="0.00">
                  <c:v>0.57240000000000002</c:v>
                </c:pt>
                <c:pt idx="157" formatCode="0.00">
                  <c:v>0.60709999999999997</c:v>
                </c:pt>
                <c:pt idx="158" formatCode="0.00">
                  <c:v>0.64329999999999998</c:v>
                </c:pt>
                <c:pt idx="159" formatCode="0.00">
                  <c:v>0.68120000000000003</c:v>
                </c:pt>
                <c:pt idx="160" formatCode="0.00">
                  <c:v>0.72070000000000001</c:v>
                </c:pt>
                <c:pt idx="161" formatCode="0.00">
                  <c:v>0.76190000000000002</c:v>
                </c:pt>
                <c:pt idx="162" formatCode="0.00">
                  <c:v>0.80479999999999996</c:v>
                </c:pt>
                <c:pt idx="163" formatCode="0.00">
                  <c:v>0.84930000000000005</c:v>
                </c:pt>
                <c:pt idx="164" formatCode="0.00">
                  <c:v>0.89549999999999996</c:v>
                </c:pt>
                <c:pt idx="165" formatCode="0.00">
                  <c:v>0.94330000000000003</c:v>
                </c:pt>
                <c:pt idx="166" formatCode="0.00">
                  <c:v>1.04</c:v>
                </c:pt>
                <c:pt idx="167" formatCode="0.00">
                  <c:v>1.18</c:v>
                </c:pt>
                <c:pt idx="168" formatCode="0.00">
                  <c:v>1.32</c:v>
                </c:pt>
                <c:pt idx="169" formatCode="0.00">
                  <c:v>1.48</c:v>
                </c:pt>
                <c:pt idx="170" formatCode="0.00">
                  <c:v>1.64</c:v>
                </c:pt>
                <c:pt idx="171" formatCode="0.00">
                  <c:v>1.82</c:v>
                </c:pt>
                <c:pt idx="172" formatCode="0.00">
                  <c:v>2</c:v>
                </c:pt>
                <c:pt idx="173" formatCode="0.00">
                  <c:v>2.19</c:v>
                </c:pt>
                <c:pt idx="174" formatCode="0.00">
                  <c:v>2.39</c:v>
                </c:pt>
                <c:pt idx="175" formatCode="0.00">
                  <c:v>2.82</c:v>
                </c:pt>
                <c:pt idx="176" formatCode="0.00">
                  <c:v>3.27</c:v>
                </c:pt>
                <c:pt idx="177" formatCode="0.00">
                  <c:v>3.76</c:v>
                </c:pt>
                <c:pt idx="178" formatCode="0.00">
                  <c:v>4.2699999999999996</c:v>
                </c:pt>
                <c:pt idx="179" formatCode="0.00">
                  <c:v>4.8099999999999996</c:v>
                </c:pt>
                <c:pt idx="180" formatCode="0.00">
                  <c:v>5.38</c:v>
                </c:pt>
                <c:pt idx="181" formatCode="0.00">
                  <c:v>6.6</c:v>
                </c:pt>
                <c:pt idx="182" formatCode="0.00">
                  <c:v>7.91</c:v>
                </c:pt>
                <c:pt idx="183" formatCode="0.00">
                  <c:v>9.32</c:v>
                </c:pt>
                <c:pt idx="184" formatCode="0.00">
                  <c:v>10.81</c:v>
                </c:pt>
                <c:pt idx="185" formatCode="0.00">
                  <c:v>12.39</c:v>
                </c:pt>
                <c:pt idx="186" formatCode="0.00">
                  <c:v>14.05</c:v>
                </c:pt>
                <c:pt idx="187" formatCode="0.00">
                  <c:v>15.77</c:v>
                </c:pt>
                <c:pt idx="188" formatCode="0.00">
                  <c:v>17.57</c:v>
                </c:pt>
                <c:pt idx="189" formatCode="0.00">
                  <c:v>19.440000000000001</c:v>
                </c:pt>
                <c:pt idx="190" formatCode="0.00">
                  <c:v>21.37</c:v>
                </c:pt>
                <c:pt idx="191" formatCode="0.00">
                  <c:v>23.36</c:v>
                </c:pt>
                <c:pt idx="192" formatCode="0.00">
                  <c:v>27.5</c:v>
                </c:pt>
                <c:pt idx="193" formatCode="0.00">
                  <c:v>32.950000000000003</c:v>
                </c:pt>
                <c:pt idx="194" formatCode="0.00">
                  <c:v>38.68</c:v>
                </c:pt>
                <c:pt idx="195" formatCode="0.00">
                  <c:v>44.65</c:v>
                </c:pt>
                <c:pt idx="196" formatCode="0.00">
                  <c:v>50.82</c:v>
                </c:pt>
                <c:pt idx="197" formatCode="0.00">
                  <c:v>57.17</c:v>
                </c:pt>
                <c:pt idx="198" formatCode="0.00">
                  <c:v>63.68</c:v>
                </c:pt>
                <c:pt idx="199" formatCode="0.00">
                  <c:v>70.33</c:v>
                </c:pt>
                <c:pt idx="200" formatCode="0.00">
                  <c:v>77.08</c:v>
                </c:pt>
                <c:pt idx="201" formatCode="0.00">
                  <c:v>90.89</c:v>
                </c:pt>
                <c:pt idx="202" formatCode="0.00">
                  <c:v>104.98</c:v>
                </c:pt>
                <c:pt idx="203" formatCode="0.00">
                  <c:v>119.27</c:v>
                </c:pt>
                <c:pt idx="204" formatCode="0.00">
                  <c:v>133.69</c:v>
                </c:pt>
                <c:pt idx="205" formatCode="0.00">
                  <c:v>148.18</c:v>
                </c:pt>
                <c:pt idx="206" formatCode="0.00">
                  <c:v>162.69999999999999</c:v>
                </c:pt>
                <c:pt idx="207" formatCode="0.00">
                  <c:v>191.69</c:v>
                </c:pt>
                <c:pt idx="208" formatCode="0.00">
                  <c:v>203.22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4-4613-BE60-741E1E6E6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63936"/>
        <c:axId val="140764720"/>
      </c:scatterChart>
      <c:valAx>
        <c:axId val="1407639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99"/>
              <c:y val="0.870845204178540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140764720"/>
        <c:crosses val="autoZero"/>
        <c:crossBetween val="midCat"/>
        <c:majorUnit val="10"/>
      </c:valAx>
      <c:valAx>
        <c:axId val="14076472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1407639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51"/>
          <c:y val="4.2812810791813434E-2"/>
          <c:w val="0.2899436144626415"/>
          <c:h val="0.1093541512439152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srim84Kr_Air!$P$5</c:f>
          <c:strCache>
            <c:ptCount val="1"/>
            <c:pt idx="0">
              <c:v>srim84Kr_Air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srim84Kr_Air!$D$20:$D$228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srim84Kr_Air!$E$20:$E$228</c:f>
              <c:numCache>
                <c:formatCode>0.000E+00</c:formatCode>
                <c:ptCount val="209"/>
                <c:pt idx="0">
                  <c:v>0.1341</c:v>
                </c:pt>
                <c:pt idx="1">
                  <c:v>0.1414</c:v>
                </c:pt>
                <c:pt idx="2">
                  <c:v>0.14829999999999999</c:v>
                </c:pt>
                <c:pt idx="3">
                  <c:v>0.15490000000000001</c:v>
                </c:pt>
                <c:pt idx="4">
                  <c:v>0.16120000000000001</c:v>
                </c:pt>
                <c:pt idx="5">
                  <c:v>0.1673</c:v>
                </c:pt>
                <c:pt idx="6">
                  <c:v>0.1731</c:v>
                </c:pt>
                <c:pt idx="7">
                  <c:v>0.17879999999999999</c:v>
                </c:pt>
                <c:pt idx="8">
                  <c:v>0.18429999999999999</c:v>
                </c:pt>
                <c:pt idx="9">
                  <c:v>0.18970000000000001</c:v>
                </c:pt>
                <c:pt idx="10">
                  <c:v>0.19989999999999999</c:v>
                </c:pt>
                <c:pt idx="11">
                  <c:v>0.21210000000000001</c:v>
                </c:pt>
                <c:pt idx="12">
                  <c:v>0.2235</c:v>
                </c:pt>
                <c:pt idx="13">
                  <c:v>0.2344</c:v>
                </c:pt>
                <c:pt idx="14">
                  <c:v>0.24490000000000001</c:v>
                </c:pt>
                <c:pt idx="15">
                  <c:v>0.25490000000000002</c:v>
                </c:pt>
                <c:pt idx="16">
                  <c:v>0.26450000000000001</c:v>
                </c:pt>
                <c:pt idx="17">
                  <c:v>0.27379999999999999</c:v>
                </c:pt>
                <c:pt idx="18">
                  <c:v>0.28270000000000001</c:v>
                </c:pt>
                <c:pt idx="19">
                  <c:v>0.2999</c:v>
                </c:pt>
                <c:pt idx="20">
                  <c:v>0.31609999999999999</c:v>
                </c:pt>
                <c:pt idx="21">
                  <c:v>0.33160000000000001</c:v>
                </c:pt>
                <c:pt idx="22">
                  <c:v>0.3463</c:v>
                </c:pt>
                <c:pt idx="23">
                  <c:v>0.3604</c:v>
                </c:pt>
                <c:pt idx="24">
                  <c:v>0.374</c:v>
                </c:pt>
                <c:pt idx="25">
                  <c:v>0.39989999999999998</c:v>
                </c:pt>
                <c:pt idx="26">
                  <c:v>0.42409999999999998</c:v>
                </c:pt>
                <c:pt idx="27">
                  <c:v>0.4471</c:v>
                </c:pt>
                <c:pt idx="28">
                  <c:v>0.46889999999999998</c:v>
                </c:pt>
                <c:pt idx="29">
                  <c:v>0.48970000000000002</c:v>
                </c:pt>
                <c:pt idx="30">
                  <c:v>0.50970000000000004</c:v>
                </c:pt>
                <c:pt idx="31">
                  <c:v>0.52900000000000003</c:v>
                </c:pt>
                <c:pt idx="32">
                  <c:v>0.54749999999999999</c:v>
                </c:pt>
                <c:pt idx="33">
                  <c:v>0.5655</c:v>
                </c:pt>
                <c:pt idx="34">
                  <c:v>0.58289999999999997</c:v>
                </c:pt>
                <c:pt idx="35">
                  <c:v>0.5998</c:v>
                </c:pt>
                <c:pt idx="36">
                  <c:v>0.63219999999999998</c:v>
                </c:pt>
                <c:pt idx="37">
                  <c:v>0.67059999999999997</c:v>
                </c:pt>
                <c:pt idx="38">
                  <c:v>0.70689999999999997</c:v>
                </c:pt>
                <c:pt idx="39">
                  <c:v>0.74139999999999995</c:v>
                </c:pt>
                <c:pt idx="40">
                  <c:v>0.77429999999999999</c:v>
                </c:pt>
                <c:pt idx="41">
                  <c:v>0.80600000000000005</c:v>
                </c:pt>
                <c:pt idx="42">
                  <c:v>0.83640000000000003</c:v>
                </c:pt>
                <c:pt idx="43">
                  <c:v>0.86570000000000003</c:v>
                </c:pt>
                <c:pt idx="44">
                  <c:v>0.89410000000000001</c:v>
                </c:pt>
                <c:pt idx="45">
                  <c:v>0.94840000000000002</c:v>
                </c:pt>
                <c:pt idx="46">
                  <c:v>0.99970000000000003</c:v>
                </c:pt>
                <c:pt idx="47">
                  <c:v>1.048</c:v>
                </c:pt>
                <c:pt idx="48">
                  <c:v>1.095</c:v>
                </c:pt>
                <c:pt idx="49">
                  <c:v>1.1399999999999999</c:v>
                </c:pt>
                <c:pt idx="50">
                  <c:v>1.1830000000000001</c:v>
                </c:pt>
                <c:pt idx="51">
                  <c:v>1.264</c:v>
                </c:pt>
                <c:pt idx="52">
                  <c:v>1.341</c:v>
                </c:pt>
                <c:pt idx="53">
                  <c:v>1.4139999999999999</c:v>
                </c:pt>
                <c:pt idx="54">
                  <c:v>1.4830000000000001</c:v>
                </c:pt>
                <c:pt idx="55">
                  <c:v>1.5489999999999999</c:v>
                </c:pt>
                <c:pt idx="56">
                  <c:v>1.6120000000000001</c:v>
                </c:pt>
                <c:pt idx="57">
                  <c:v>1.673</c:v>
                </c:pt>
                <c:pt idx="58">
                  <c:v>1.7310000000000001</c:v>
                </c:pt>
                <c:pt idx="59">
                  <c:v>1.788</c:v>
                </c:pt>
                <c:pt idx="60">
                  <c:v>1.794</c:v>
                </c:pt>
                <c:pt idx="61">
                  <c:v>1.637</c:v>
                </c:pt>
                <c:pt idx="62">
                  <c:v>1.4490000000000001</c:v>
                </c:pt>
                <c:pt idx="63">
                  <c:v>1.365</c:v>
                </c:pt>
                <c:pt idx="64">
                  <c:v>1.375</c:v>
                </c:pt>
                <c:pt idx="65">
                  <c:v>1.4350000000000001</c:v>
                </c:pt>
                <c:pt idx="66">
                  <c:v>1.5189999999999999</c:v>
                </c:pt>
                <c:pt idx="67">
                  <c:v>1.615</c:v>
                </c:pt>
                <c:pt idx="68">
                  <c:v>1.714</c:v>
                </c:pt>
                <c:pt idx="69">
                  <c:v>1.8120000000000001</c:v>
                </c:pt>
                <c:pt idx="70">
                  <c:v>1.907</c:v>
                </c:pt>
                <c:pt idx="71">
                  <c:v>2.0840000000000001</c:v>
                </c:pt>
                <c:pt idx="72">
                  <c:v>2.2429999999999999</c:v>
                </c:pt>
                <c:pt idx="73">
                  <c:v>2.3839999999999999</c:v>
                </c:pt>
                <c:pt idx="74">
                  <c:v>2.5110000000000001</c:v>
                </c:pt>
                <c:pt idx="75">
                  <c:v>2.6269999999999998</c:v>
                </c:pt>
                <c:pt idx="76">
                  <c:v>2.734</c:v>
                </c:pt>
                <c:pt idx="77">
                  <c:v>2.9289999999999998</c:v>
                </c:pt>
                <c:pt idx="78">
                  <c:v>3.1080000000000001</c:v>
                </c:pt>
                <c:pt idx="79">
                  <c:v>3.2789999999999999</c:v>
                </c:pt>
                <c:pt idx="80">
                  <c:v>3.4460000000000002</c:v>
                </c:pt>
                <c:pt idx="81">
                  <c:v>3.61</c:v>
                </c:pt>
                <c:pt idx="82">
                  <c:v>3.7730000000000001</c:v>
                </c:pt>
                <c:pt idx="83">
                  <c:v>3.9340000000000002</c:v>
                </c:pt>
                <c:pt idx="84">
                  <c:v>4.0940000000000003</c:v>
                </c:pt>
                <c:pt idx="85">
                  <c:v>4.2519999999999998</c:v>
                </c:pt>
                <c:pt idx="86">
                  <c:v>4.4089999999999998</c:v>
                </c:pt>
                <c:pt idx="87">
                  <c:v>4.5640000000000001</c:v>
                </c:pt>
                <c:pt idx="88">
                  <c:v>4.8689999999999998</c:v>
                </c:pt>
                <c:pt idx="89">
                  <c:v>5.2380000000000004</c:v>
                </c:pt>
                <c:pt idx="90">
                  <c:v>5.5960000000000001</c:v>
                </c:pt>
                <c:pt idx="91">
                  <c:v>5.9420000000000002</c:v>
                </c:pt>
                <c:pt idx="92">
                  <c:v>6.2779999999999996</c:v>
                </c:pt>
                <c:pt idx="93">
                  <c:v>6.6079999999999997</c:v>
                </c:pt>
                <c:pt idx="94">
                  <c:v>6.931</c:v>
                </c:pt>
                <c:pt idx="95">
                  <c:v>7.25</c:v>
                </c:pt>
                <c:pt idx="96">
                  <c:v>7.5659999999999998</c:v>
                </c:pt>
                <c:pt idx="97">
                  <c:v>8.1940000000000008</c:v>
                </c:pt>
                <c:pt idx="98">
                  <c:v>8.8230000000000004</c:v>
                </c:pt>
                <c:pt idx="99">
                  <c:v>9.4580000000000002</c:v>
                </c:pt>
                <c:pt idx="100">
                  <c:v>10.1</c:v>
                </c:pt>
                <c:pt idx="101">
                  <c:v>10.76</c:v>
                </c:pt>
                <c:pt idx="102">
                  <c:v>11.42</c:v>
                </c:pt>
                <c:pt idx="103">
                  <c:v>12.79</c:v>
                </c:pt>
                <c:pt idx="104">
                  <c:v>14.21</c:v>
                </c:pt>
                <c:pt idx="105">
                  <c:v>15.65</c:v>
                </c:pt>
                <c:pt idx="106">
                  <c:v>17.11</c:v>
                </c:pt>
                <c:pt idx="107">
                  <c:v>18.57</c:v>
                </c:pt>
                <c:pt idx="108">
                  <c:v>20.010000000000002</c:v>
                </c:pt>
                <c:pt idx="109">
                  <c:v>21.44</c:v>
                </c:pt>
                <c:pt idx="110">
                  <c:v>22.83</c:v>
                </c:pt>
                <c:pt idx="111">
                  <c:v>24.18</c:v>
                </c:pt>
                <c:pt idx="112">
                  <c:v>25.48</c:v>
                </c:pt>
                <c:pt idx="113">
                  <c:v>26.73</c:v>
                </c:pt>
                <c:pt idx="114">
                  <c:v>29.05</c:v>
                </c:pt>
                <c:pt idx="115">
                  <c:v>31.62</c:v>
                </c:pt>
                <c:pt idx="116">
                  <c:v>33.86</c:v>
                </c:pt>
                <c:pt idx="117">
                  <c:v>35.78</c:v>
                </c:pt>
                <c:pt idx="118">
                  <c:v>37.44</c:v>
                </c:pt>
                <c:pt idx="119">
                  <c:v>38.86</c:v>
                </c:pt>
                <c:pt idx="120">
                  <c:v>40.1</c:v>
                </c:pt>
                <c:pt idx="121">
                  <c:v>41.17</c:v>
                </c:pt>
                <c:pt idx="122">
                  <c:v>42.11</c:v>
                </c:pt>
                <c:pt idx="123">
                  <c:v>43.65</c:v>
                </c:pt>
                <c:pt idx="124">
                  <c:v>44.84</c:v>
                </c:pt>
                <c:pt idx="125">
                  <c:v>45.77</c:v>
                </c:pt>
                <c:pt idx="126">
                  <c:v>46.49</c:v>
                </c:pt>
                <c:pt idx="127">
                  <c:v>47.05</c:v>
                </c:pt>
                <c:pt idx="128">
                  <c:v>47.48</c:v>
                </c:pt>
                <c:pt idx="129">
                  <c:v>48.04</c:v>
                </c:pt>
                <c:pt idx="130">
                  <c:v>48.31</c:v>
                </c:pt>
                <c:pt idx="131">
                  <c:v>48.4</c:v>
                </c:pt>
                <c:pt idx="132">
                  <c:v>48.35</c:v>
                </c:pt>
                <c:pt idx="133">
                  <c:v>48.22</c:v>
                </c:pt>
                <c:pt idx="134">
                  <c:v>48.04</c:v>
                </c:pt>
                <c:pt idx="135">
                  <c:v>47.81</c:v>
                </c:pt>
                <c:pt idx="136">
                  <c:v>47.57</c:v>
                </c:pt>
                <c:pt idx="137">
                  <c:v>47.31</c:v>
                </c:pt>
                <c:pt idx="138">
                  <c:v>47.12</c:v>
                </c:pt>
                <c:pt idx="139">
                  <c:v>47.14</c:v>
                </c:pt>
                <c:pt idx="140">
                  <c:v>46.71</c:v>
                </c:pt>
                <c:pt idx="141">
                  <c:v>46.29</c:v>
                </c:pt>
                <c:pt idx="142">
                  <c:v>45.91</c:v>
                </c:pt>
                <c:pt idx="143">
                  <c:v>45.54</c:v>
                </c:pt>
                <c:pt idx="144">
                  <c:v>45.18</c:v>
                </c:pt>
                <c:pt idx="145">
                  <c:v>44.81</c:v>
                </c:pt>
                <c:pt idx="146">
                  <c:v>44.44</c:v>
                </c:pt>
                <c:pt idx="147">
                  <c:v>44.07</c:v>
                </c:pt>
                <c:pt idx="148">
                  <c:v>43.68</c:v>
                </c:pt>
                <c:pt idx="149">
                  <c:v>42.88</c:v>
                </c:pt>
                <c:pt idx="150">
                  <c:v>42.04</c:v>
                </c:pt>
                <c:pt idx="151">
                  <c:v>41.17</c:v>
                </c:pt>
                <c:pt idx="152">
                  <c:v>40.28</c:v>
                </c:pt>
                <c:pt idx="153">
                  <c:v>39.36</c:v>
                </c:pt>
                <c:pt idx="154">
                  <c:v>38.43</c:v>
                </c:pt>
                <c:pt idx="155">
                  <c:v>36.57</c:v>
                </c:pt>
                <c:pt idx="156">
                  <c:v>34.75</c:v>
                </c:pt>
                <c:pt idx="157">
                  <c:v>32.99</c:v>
                </c:pt>
                <c:pt idx="158">
                  <c:v>31.32</c:v>
                </c:pt>
                <c:pt idx="159">
                  <c:v>29.75</c:v>
                </c:pt>
                <c:pt idx="160">
                  <c:v>28.3</c:v>
                </c:pt>
                <c:pt idx="161">
                  <c:v>26.97</c:v>
                </c:pt>
                <c:pt idx="162">
                  <c:v>25.75</c:v>
                </c:pt>
                <c:pt idx="163">
                  <c:v>24.64</c:v>
                </c:pt>
                <c:pt idx="164">
                  <c:v>23.64</c:v>
                </c:pt>
                <c:pt idx="165">
                  <c:v>22.74</c:v>
                </c:pt>
                <c:pt idx="166">
                  <c:v>21.24</c:v>
                </c:pt>
                <c:pt idx="167">
                  <c:v>19.829999999999998</c:v>
                </c:pt>
                <c:pt idx="168">
                  <c:v>18.88</c:v>
                </c:pt>
                <c:pt idx="169">
                  <c:v>17.760000000000002</c:v>
                </c:pt>
                <c:pt idx="170">
                  <c:v>16.739999999999998</c:v>
                </c:pt>
                <c:pt idx="171">
                  <c:v>15.84</c:v>
                </c:pt>
                <c:pt idx="172">
                  <c:v>15.05</c:v>
                </c:pt>
                <c:pt idx="173">
                  <c:v>14.35</c:v>
                </c:pt>
                <c:pt idx="174">
                  <c:v>13.71</c:v>
                </c:pt>
                <c:pt idx="175">
                  <c:v>12.62</c:v>
                </c:pt>
                <c:pt idx="176">
                  <c:v>11.72</c:v>
                </c:pt>
                <c:pt idx="177">
                  <c:v>10.95</c:v>
                </c:pt>
                <c:pt idx="178">
                  <c:v>10.3</c:v>
                </c:pt>
                <c:pt idx="179">
                  <c:v>9.734</c:v>
                </c:pt>
                <c:pt idx="180">
                  <c:v>9.2390000000000008</c:v>
                </c:pt>
                <c:pt idx="181">
                  <c:v>8.4160000000000004</c:v>
                </c:pt>
                <c:pt idx="182">
                  <c:v>7.7530000000000001</c:v>
                </c:pt>
                <c:pt idx="183">
                  <c:v>7.2009999999999996</c:v>
                </c:pt>
                <c:pt idx="184">
                  <c:v>6.742</c:v>
                </c:pt>
                <c:pt idx="185">
                  <c:v>6.3529999999999998</c:v>
                </c:pt>
                <c:pt idx="186">
                  <c:v>6.0209999999999999</c:v>
                </c:pt>
                <c:pt idx="187">
                  <c:v>5.7320000000000002</c:v>
                </c:pt>
                <c:pt idx="188">
                  <c:v>5.4809999999999999</c:v>
                </c:pt>
                <c:pt idx="189">
                  <c:v>5.258</c:v>
                </c:pt>
                <c:pt idx="190">
                  <c:v>5.0609999999999999</c:v>
                </c:pt>
                <c:pt idx="191">
                  <c:v>4.8849999999999998</c:v>
                </c:pt>
                <c:pt idx="192">
                  <c:v>4.5830000000000002</c:v>
                </c:pt>
                <c:pt idx="193">
                  <c:v>4.2779999999999996</c:v>
                </c:pt>
                <c:pt idx="194">
                  <c:v>4.0339999999999998</c:v>
                </c:pt>
                <c:pt idx="195">
                  <c:v>3.8330000000000002</c:v>
                </c:pt>
                <c:pt idx="196">
                  <c:v>3.665</c:v>
                </c:pt>
                <c:pt idx="197">
                  <c:v>3.524</c:v>
                </c:pt>
                <c:pt idx="198">
                  <c:v>3.403</c:v>
                </c:pt>
                <c:pt idx="199">
                  <c:v>3.298</c:v>
                </c:pt>
                <c:pt idx="200">
                  <c:v>3.2069999999999999</c:v>
                </c:pt>
                <c:pt idx="201">
                  <c:v>3.0569999999999999</c:v>
                </c:pt>
                <c:pt idx="202">
                  <c:v>2.9390000000000001</c:v>
                </c:pt>
                <c:pt idx="203">
                  <c:v>2.8439999999999999</c:v>
                </c:pt>
                <c:pt idx="204">
                  <c:v>2.7669999999999999</c:v>
                </c:pt>
                <c:pt idx="205">
                  <c:v>2.7040000000000002</c:v>
                </c:pt>
                <c:pt idx="206">
                  <c:v>2.6509999999999998</c:v>
                </c:pt>
                <c:pt idx="207">
                  <c:v>2.569</c:v>
                </c:pt>
                <c:pt idx="208">
                  <c:v>2.5449999999999999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srim84Kr_Air!$D$20:$D$228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srim84Kr_Air!$F$20:$F$228</c:f>
              <c:numCache>
                <c:formatCode>0.000E+00</c:formatCode>
                <c:ptCount val="209"/>
                <c:pt idx="0">
                  <c:v>2.3140000000000001</c:v>
                </c:pt>
                <c:pt idx="1">
                  <c:v>2.4260000000000002</c:v>
                </c:pt>
                <c:pt idx="2">
                  <c:v>2.5310000000000001</c:v>
                </c:pt>
                <c:pt idx="3">
                  <c:v>2.629</c:v>
                </c:pt>
                <c:pt idx="4">
                  <c:v>2.7210000000000001</c:v>
                </c:pt>
                <c:pt idx="5">
                  <c:v>2.8079999999999998</c:v>
                </c:pt>
                <c:pt idx="6">
                  <c:v>2.89</c:v>
                </c:pt>
                <c:pt idx="7">
                  <c:v>2.9689999999999999</c:v>
                </c:pt>
                <c:pt idx="8">
                  <c:v>3.0430000000000001</c:v>
                </c:pt>
                <c:pt idx="9">
                  <c:v>3.1150000000000002</c:v>
                </c:pt>
                <c:pt idx="10">
                  <c:v>3.2480000000000002</c:v>
                </c:pt>
                <c:pt idx="11">
                  <c:v>3.4009999999999998</c:v>
                </c:pt>
                <c:pt idx="12">
                  <c:v>3.5409999999999999</c:v>
                </c:pt>
                <c:pt idx="13">
                  <c:v>3.669</c:v>
                </c:pt>
                <c:pt idx="14">
                  <c:v>3.7879999999999998</c:v>
                </c:pt>
                <c:pt idx="15">
                  <c:v>3.8980000000000001</c:v>
                </c:pt>
                <c:pt idx="16">
                  <c:v>4.0010000000000003</c:v>
                </c:pt>
                <c:pt idx="17">
                  <c:v>4.0979999999999999</c:v>
                </c:pt>
                <c:pt idx="18">
                  <c:v>4.1890000000000001</c:v>
                </c:pt>
                <c:pt idx="19">
                  <c:v>4.3559999999999999</c:v>
                </c:pt>
                <c:pt idx="20">
                  <c:v>4.5060000000000002</c:v>
                </c:pt>
                <c:pt idx="21">
                  <c:v>4.6420000000000003</c:v>
                </c:pt>
                <c:pt idx="22">
                  <c:v>4.7670000000000003</c:v>
                </c:pt>
                <c:pt idx="23">
                  <c:v>4.8810000000000002</c:v>
                </c:pt>
                <c:pt idx="24">
                  <c:v>4.9870000000000001</c:v>
                </c:pt>
                <c:pt idx="25">
                  <c:v>5.1760000000000002</c:v>
                </c:pt>
                <c:pt idx="26">
                  <c:v>5.3410000000000002</c:v>
                </c:pt>
                <c:pt idx="27">
                  <c:v>5.4870000000000001</c:v>
                </c:pt>
                <c:pt idx="28">
                  <c:v>5.617</c:v>
                </c:pt>
                <c:pt idx="29">
                  <c:v>5.7329999999999997</c:v>
                </c:pt>
                <c:pt idx="30">
                  <c:v>5.8380000000000001</c:v>
                </c:pt>
                <c:pt idx="31">
                  <c:v>5.9329999999999998</c:v>
                </c:pt>
                <c:pt idx="32">
                  <c:v>6.02</c:v>
                </c:pt>
                <c:pt idx="33">
                  <c:v>6.0990000000000002</c:v>
                </c:pt>
                <c:pt idx="34">
                  <c:v>6.1719999999999997</c:v>
                </c:pt>
                <c:pt idx="35">
                  <c:v>6.2389999999999999</c:v>
                </c:pt>
                <c:pt idx="36">
                  <c:v>6.359</c:v>
                </c:pt>
                <c:pt idx="37">
                  <c:v>6.4850000000000003</c:v>
                </c:pt>
                <c:pt idx="38">
                  <c:v>6.59</c:v>
                </c:pt>
                <c:pt idx="39">
                  <c:v>6.6790000000000003</c:v>
                </c:pt>
                <c:pt idx="40">
                  <c:v>6.7539999999999996</c:v>
                </c:pt>
                <c:pt idx="41">
                  <c:v>6.8179999999999996</c:v>
                </c:pt>
                <c:pt idx="42">
                  <c:v>6.8730000000000002</c:v>
                </c:pt>
                <c:pt idx="43">
                  <c:v>6.9189999999999996</c:v>
                </c:pt>
                <c:pt idx="44">
                  <c:v>6.9589999999999996</c:v>
                </c:pt>
                <c:pt idx="45">
                  <c:v>7.0209999999999999</c:v>
                </c:pt>
                <c:pt idx="46">
                  <c:v>7.0650000000000004</c:v>
                </c:pt>
                <c:pt idx="47">
                  <c:v>7.0940000000000003</c:v>
                </c:pt>
                <c:pt idx="48">
                  <c:v>7.1120000000000001</c:v>
                </c:pt>
                <c:pt idx="49">
                  <c:v>7.1210000000000004</c:v>
                </c:pt>
                <c:pt idx="50">
                  <c:v>7.1230000000000002</c:v>
                </c:pt>
                <c:pt idx="51">
                  <c:v>7.11</c:v>
                </c:pt>
                <c:pt idx="52">
                  <c:v>7.08</c:v>
                </c:pt>
                <c:pt idx="53">
                  <c:v>7.0380000000000003</c:v>
                </c:pt>
                <c:pt idx="54">
                  <c:v>6.9889999999999999</c:v>
                </c:pt>
                <c:pt idx="55">
                  <c:v>6.9340000000000002</c:v>
                </c:pt>
                <c:pt idx="56">
                  <c:v>6.8739999999999997</c:v>
                </c:pt>
                <c:pt idx="57">
                  <c:v>6.8129999999999997</c:v>
                </c:pt>
                <c:pt idx="58">
                  <c:v>6.7489999999999997</c:v>
                </c:pt>
                <c:pt idx="59">
                  <c:v>6.6849999999999996</c:v>
                </c:pt>
                <c:pt idx="60">
                  <c:v>6.62</c:v>
                </c:pt>
                <c:pt idx="61">
                  <c:v>6.5549999999999997</c:v>
                </c:pt>
                <c:pt idx="62">
                  <c:v>6.4260000000000002</c:v>
                </c:pt>
                <c:pt idx="63">
                  <c:v>6.2670000000000003</c:v>
                </c:pt>
                <c:pt idx="64">
                  <c:v>6.1150000000000002</c:v>
                </c:pt>
                <c:pt idx="65">
                  <c:v>5.968</c:v>
                </c:pt>
                <c:pt idx="66">
                  <c:v>5.8280000000000003</c:v>
                </c:pt>
                <c:pt idx="67">
                  <c:v>5.694</c:v>
                </c:pt>
                <c:pt idx="68">
                  <c:v>5.5670000000000002</c:v>
                </c:pt>
                <c:pt idx="69">
                  <c:v>5.4450000000000003</c:v>
                </c:pt>
                <c:pt idx="70">
                  <c:v>5.33</c:v>
                </c:pt>
                <c:pt idx="71">
                  <c:v>5.1139999999999999</c:v>
                </c:pt>
                <c:pt idx="72">
                  <c:v>4.9180000000000001</c:v>
                </c:pt>
                <c:pt idx="73">
                  <c:v>4.7380000000000004</c:v>
                </c:pt>
                <c:pt idx="74">
                  <c:v>4.5730000000000004</c:v>
                </c:pt>
                <c:pt idx="75">
                  <c:v>4.4210000000000003</c:v>
                </c:pt>
                <c:pt idx="76">
                  <c:v>4.28</c:v>
                </c:pt>
                <c:pt idx="77">
                  <c:v>4.0279999999999996</c:v>
                </c:pt>
                <c:pt idx="78">
                  <c:v>3.8090000000000002</c:v>
                </c:pt>
                <c:pt idx="79">
                  <c:v>3.6160000000000001</c:v>
                </c:pt>
                <c:pt idx="80">
                  <c:v>3.4449999999999998</c:v>
                </c:pt>
                <c:pt idx="81">
                  <c:v>3.2909999999999999</c:v>
                </c:pt>
                <c:pt idx="82">
                  <c:v>3.153</c:v>
                </c:pt>
                <c:pt idx="83">
                  <c:v>3.028</c:v>
                </c:pt>
                <c:pt idx="84">
                  <c:v>2.9140000000000001</c:v>
                </c:pt>
                <c:pt idx="85">
                  <c:v>2.81</c:v>
                </c:pt>
                <c:pt idx="86">
                  <c:v>2.714</c:v>
                </c:pt>
                <c:pt idx="87">
                  <c:v>2.625</c:v>
                </c:pt>
                <c:pt idx="88">
                  <c:v>2.4660000000000002</c:v>
                </c:pt>
                <c:pt idx="89">
                  <c:v>2.2970000000000002</c:v>
                </c:pt>
                <c:pt idx="90">
                  <c:v>2.1520000000000001</c:v>
                </c:pt>
                <c:pt idx="91">
                  <c:v>2.0270000000000001</c:v>
                </c:pt>
                <c:pt idx="92">
                  <c:v>1.917</c:v>
                </c:pt>
                <c:pt idx="93">
                  <c:v>1.82</c:v>
                </c:pt>
                <c:pt idx="94">
                  <c:v>1.734</c:v>
                </c:pt>
                <c:pt idx="95">
                  <c:v>1.657</c:v>
                </c:pt>
                <c:pt idx="96">
                  <c:v>1.587</c:v>
                </c:pt>
                <c:pt idx="97">
                  <c:v>1.4650000000000001</c:v>
                </c:pt>
                <c:pt idx="98">
                  <c:v>1.363</c:v>
                </c:pt>
                <c:pt idx="99">
                  <c:v>1.276</c:v>
                </c:pt>
                <c:pt idx="100">
                  <c:v>1.2</c:v>
                </c:pt>
                <c:pt idx="101">
                  <c:v>1.1339999999999999</c:v>
                </c:pt>
                <c:pt idx="102">
                  <c:v>1.0760000000000001</c:v>
                </c:pt>
                <c:pt idx="103">
                  <c:v>0.97689999999999999</c:v>
                </c:pt>
                <c:pt idx="104">
                  <c:v>0.89639999999999997</c:v>
                </c:pt>
                <c:pt idx="105">
                  <c:v>0.82940000000000003</c:v>
                </c:pt>
                <c:pt idx="106">
                  <c:v>0.77259999999999995</c:v>
                </c:pt>
                <c:pt idx="107">
                  <c:v>0.7238</c:v>
                </c:pt>
                <c:pt idx="108">
                  <c:v>0.68140000000000001</c:v>
                </c:pt>
                <c:pt idx="109">
                  <c:v>0.64419999999999999</c:v>
                </c:pt>
                <c:pt idx="110">
                  <c:v>0.61119999999999997</c:v>
                </c:pt>
                <c:pt idx="111">
                  <c:v>0.58169999999999999</c:v>
                </c:pt>
                <c:pt idx="112">
                  <c:v>0.55520000000000003</c:v>
                </c:pt>
                <c:pt idx="113">
                  <c:v>0.53120000000000001</c:v>
                </c:pt>
                <c:pt idx="114">
                  <c:v>0.48949999999999999</c:v>
                </c:pt>
                <c:pt idx="115">
                  <c:v>0.44650000000000001</c:v>
                </c:pt>
                <c:pt idx="116">
                  <c:v>0.41099999999999998</c:v>
                </c:pt>
                <c:pt idx="117">
                  <c:v>0.38109999999999999</c:v>
                </c:pt>
                <c:pt idx="118">
                  <c:v>0.35570000000000002</c:v>
                </c:pt>
                <c:pt idx="119">
                  <c:v>0.33360000000000001</c:v>
                </c:pt>
                <c:pt idx="120">
                  <c:v>0.31440000000000001</c:v>
                </c:pt>
                <c:pt idx="121">
                  <c:v>0.2974</c:v>
                </c:pt>
                <c:pt idx="122">
                  <c:v>0.2823</c:v>
                </c:pt>
                <c:pt idx="123">
                  <c:v>0.25669999999999998</c:v>
                </c:pt>
                <c:pt idx="124">
                  <c:v>0.2356</c:v>
                </c:pt>
                <c:pt idx="125">
                  <c:v>0.21790000000000001</c:v>
                </c:pt>
                <c:pt idx="126">
                  <c:v>0.2029</c:v>
                </c:pt>
                <c:pt idx="127">
                  <c:v>0.19</c:v>
                </c:pt>
                <c:pt idx="128">
                  <c:v>0.1787</c:v>
                </c:pt>
                <c:pt idx="129">
                  <c:v>0.16</c:v>
                </c:pt>
                <c:pt idx="130">
                  <c:v>0.14499999999999999</c:v>
                </c:pt>
                <c:pt idx="131">
                  <c:v>0.1328</c:v>
                </c:pt>
                <c:pt idx="132">
                  <c:v>0.1226</c:v>
                </c:pt>
                <c:pt idx="133">
                  <c:v>0.114</c:v>
                </c:pt>
                <c:pt idx="134">
                  <c:v>0.1065</c:v>
                </c:pt>
                <c:pt idx="135">
                  <c:v>0.10009999999999999</c:v>
                </c:pt>
                <c:pt idx="136">
                  <c:v>9.4390000000000002E-2</c:v>
                </c:pt>
                <c:pt idx="137">
                  <c:v>8.9359999999999995E-2</c:v>
                </c:pt>
                <c:pt idx="138">
                  <c:v>8.4879999999999997E-2</c:v>
                </c:pt>
                <c:pt idx="139">
                  <c:v>8.0850000000000005E-2</c:v>
                </c:pt>
                <c:pt idx="140">
                  <c:v>7.3899999999999993E-2</c:v>
                </c:pt>
                <c:pt idx="141">
                  <c:v>6.6820000000000004E-2</c:v>
                </c:pt>
                <c:pt idx="142">
                  <c:v>6.105E-2</c:v>
                </c:pt>
                <c:pt idx="143">
                  <c:v>5.6250000000000001E-2</c:v>
                </c:pt>
                <c:pt idx="144">
                  <c:v>5.219E-2</c:v>
                </c:pt>
                <c:pt idx="145">
                  <c:v>4.87E-2</c:v>
                </c:pt>
                <c:pt idx="146">
                  <c:v>4.5679999999999998E-2</c:v>
                </c:pt>
                <c:pt idx="147">
                  <c:v>4.3029999999999999E-2</c:v>
                </c:pt>
                <c:pt idx="148">
                  <c:v>4.0689999999999997E-2</c:v>
                </c:pt>
                <c:pt idx="149">
                  <c:v>3.6729999999999999E-2</c:v>
                </c:pt>
                <c:pt idx="150">
                  <c:v>3.3509999999999998E-2</c:v>
                </c:pt>
                <c:pt idx="151">
                  <c:v>3.0839999999999999E-2</c:v>
                </c:pt>
                <c:pt idx="152">
                  <c:v>2.8580000000000001E-2</c:v>
                </c:pt>
                <c:pt idx="153">
                  <c:v>2.665E-2</c:v>
                </c:pt>
                <c:pt idx="154">
                  <c:v>2.4969999999999999E-2</c:v>
                </c:pt>
                <c:pt idx="155">
                  <c:v>2.2210000000000001E-2</c:v>
                </c:pt>
                <c:pt idx="156">
                  <c:v>2.002E-2</c:v>
                </c:pt>
                <c:pt idx="157">
                  <c:v>1.8249999999999999E-2</c:v>
                </c:pt>
                <c:pt idx="158">
                  <c:v>1.678E-2</c:v>
                </c:pt>
                <c:pt idx="159">
                  <c:v>1.553E-2</c:v>
                </c:pt>
                <c:pt idx="160">
                  <c:v>1.447E-2</c:v>
                </c:pt>
                <c:pt idx="161">
                  <c:v>1.355E-2</c:v>
                </c:pt>
                <c:pt idx="162">
                  <c:v>1.2749999999999999E-2</c:v>
                </c:pt>
                <c:pt idx="163">
                  <c:v>1.204E-2</c:v>
                </c:pt>
                <c:pt idx="164">
                  <c:v>1.14E-2</c:v>
                </c:pt>
                <c:pt idx="165">
                  <c:v>1.0840000000000001E-2</c:v>
                </c:pt>
                <c:pt idx="166">
                  <c:v>9.868E-3</c:v>
                </c:pt>
                <c:pt idx="167">
                  <c:v>8.8839999999999995E-3</c:v>
                </c:pt>
                <c:pt idx="168">
                  <c:v>8.0859999999999994E-3</c:v>
                </c:pt>
                <c:pt idx="169">
                  <c:v>7.4250000000000002E-3</c:v>
                </c:pt>
                <c:pt idx="170">
                  <c:v>6.868E-3</c:v>
                </c:pt>
                <c:pt idx="171">
                  <c:v>6.3930000000000002E-3</c:v>
                </c:pt>
                <c:pt idx="172">
                  <c:v>5.9810000000000002E-3</c:v>
                </c:pt>
                <c:pt idx="173">
                  <c:v>5.6220000000000003E-3</c:v>
                </c:pt>
                <c:pt idx="174">
                  <c:v>5.3049999999999998E-3</c:v>
                </c:pt>
                <c:pt idx="175">
                  <c:v>4.7720000000000002E-3</c:v>
                </c:pt>
                <c:pt idx="176">
                  <c:v>4.3400000000000001E-3</c:v>
                </c:pt>
                <c:pt idx="177">
                  <c:v>3.9820000000000003E-3</c:v>
                </c:pt>
                <c:pt idx="178">
                  <c:v>3.6809999999999998E-3</c:v>
                </c:pt>
                <c:pt idx="179">
                  <c:v>3.4250000000000001E-3</c:v>
                </c:pt>
                <c:pt idx="180">
                  <c:v>3.2030000000000001E-3</c:v>
                </c:pt>
                <c:pt idx="181">
                  <c:v>2.8379999999999998E-3</c:v>
                </c:pt>
                <c:pt idx="182">
                  <c:v>2.5509999999999999E-3</c:v>
                </c:pt>
                <c:pt idx="183">
                  <c:v>2.3180000000000002E-3</c:v>
                </c:pt>
                <c:pt idx="184">
                  <c:v>2.1259999999999999E-3</c:v>
                </c:pt>
                <c:pt idx="185">
                  <c:v>1.964E-3</c:v>
                </c:pt>
                <c:pt idx="186">
                  <c:v>1.8259999999999999E-3</c:v>
                </c:pt>
                <c:pt idx="187">
                  <c:v>1.707E-3</c:v>
                </c:pt>
                <c:pt idx="188">
                  <c:v>1.603E-3</c:v>
                </c:pt>
                <c:pt idx="189">
                  <c:v>1.5120000000000001E-3</c:v>
                </c:pt>
                <c:pt idx="190">
                  <c:v>1.4300000000000001E-3</c:v>
                </c:pt>
                <c:pt idx="191">
                  <c:v>1.358E-3</c:v>
                </c:pt>
                <c:pt idx="192">
                  <c:v>1.2329999999999999E-3</c:v>
                </c:pt>
                <c:pt idx="193">
                  <c:v>1.1069999999999999E-3</c:v>
                </c:pt>
                <c:pt idx="194">
                  <c:v>1.0059999999999999E-3</c:v>
                </c:pt>
                <c:pt idx="195">
                  <c:v>9.2150000000000001E-4</c:v>
                </c:pt>
                <c:pt idx="196">
                  <c:v>8.5090000000000003E-4</c:v>
                </c:pt>
                <c:pt idx="197">
                  <c:v>7.9069999999999997E-4</c:v>
                </c:pt>
                <c:pt idx="198">
                  <c:v>7.3879999999999996E-4</c:v>
                </c:pt>
                <c:pt idx="199">
                  <c:v>6.9340000000000005E-4</c:v>
                </c:pt>
                <c:pt idx="200">
                  <c:v>6.535E-4</c:v>
                </c:pt>
                <c:pt idx="201">
                  <c:v>5.865E-4</c:v>
                </c:pt>
                <c:pt idx="202">
                  <c:v>5.3229999999999998E-4</c:v>
                </c:pt>
                <c:pt idx="203">
                  <c:v>4.8769999999999998E-4</c:v>
                </c:pt>
                <c:pt idx="204">
                  <c:v>4.5009999999999999E-4</c:v>
                </c:pt>
                <c:pt idx="205">
                  <c:v>4.1810000000000003E-4</c:v>
                </c:pt>
                <c:pt idx="206">
                  <c:v>3.9050000000000001E-4</c:v>
                </c:pt>
                <c:pt idx="207">
                  <c:v>3.4529999999999999E-4</c:v>
                </c:pt>
                <c:pt idx="208">
                  <c:v>3.3E-4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srim84Kr_Air!$D$20:$D$228</c:f>
              <c:numCache>
                <c:formatCode>0.000000</c:formatCode>
                <c:ptCount val="209"/>
                <c:pt idx="0">
                  <c:v>1.071427380952381E-5</c:v>
                </c:pt>
                <c:pt idx="1">
                  <c:v>1.1904750000000002E-5</c:v>
                </c:pt>
                <c:pt idx="2" formatCode="0.00000">
                  <c:v>1.3095238095238096E-5</c:v>
                </c:pt>
                <c:pt idx="3" formatCode="0.00000">
                  <c:v>1.4285714285714284E-5</c:v>
                </c:pt>
                <c:pt idx="4" formatCode="0.00000">
                  <c:v>1.5476190476190476E-5</c:v>
                </c:pt>
                <c:pt idx="5" formatCode="0.00000">
                  <c:v>1.6666666666666667E-5</c:v>
                </c:pt>
                <c:pt idx="6" formatCode="0.00000">
                  <c:v>1.7857142857142858E-5</c:v>
                </c:pt>
                <c:pt idx="7" formatCode="0.00000">
                  <c:v>1.9047619047619049E-5</c:v>
                </c:pt>
                <c:pt idx="8" formatCode="0.00000">
                  <c:v>2.0238095238095237E-5</c:v>
                </c:pt>
                <c:pt idx="9" formatCode="0.00000">
                  <c:v>2.1428571428571428E-5</c:v>
                </c:pt>
                <c:pt idx="10" formatCode="0.00000">
                  <c:v>2.380952380952381E-5</c:v>
                </c:pt>
                <c:pt idx="11" formatCode="0.00000">
                  <c:v>2.6785714285714284E-5</c:v>
                </c:pt>
                <c:pt idx="12" formatCode="0.00000">
                  <c:v>2.9761904761904762E-5</c:v>
                </c:pt>
                <c:pt idx="13" formatCode="0.00000">
                  <c:v>3.2738095238095239E-5</c:v>
                </c:pt>
                <c:pt idx="14" formatCode="0.00000">
                  <c:v>3.5714285714285717E-5</c:v>
                </c:pt>
                <c:pt idx="15" formatCode="0.00000">
                  <c:v>3.8690476190476188E-5</c:v>
                </c:pt>
                <c:pt idx="16" formatCode="0.00000">
                  <c:v>4.1666666666666665E-5</c:v>
                </c:pt>
                <c:pt idx="17" formatCode="0.00000">
                  <c:v>4.4642857142857143E-5</c:v>
                </c:pt>
                <c:pt idx="18" formatCode="0.00000">
                  <c:v>4.761904761904762E-5</c:v>
                </c:pt>
                <c:pt idx="19" formatCode="0.00000">
                  <c:v>5.3571428571428569E-5</c:v>
                </c:pt>
                <c:pt idx="20" formatCode="0.00000">
                  <c:v>5.9523809523809524E-5</c:v>
                </c:pt>
                <c:pt idx="21" formatCode="0.00000">
                  <c:v>6.5476190476190479E-5</c:v>
                </c:pt>
                <c:pt idx="22" formatCode="0.00000">
                  <c:v>7.1428571428571434E-5</c:v>
                </c:pt>
                <c:pt idx="23" formatCode="0.00000">
                  <c:v>7.7380952380952375E-5</c:v>
                </c:pt>
                <c:pt idx="24" formatCode="0.00000">
                  <c:v>8.3333333333333331E-5</c:v>
                </c:pt>
                <c:pt idx="25" formatCode="0.00000">
                  <c:v>9.5238095238095241E-5</c:v>
                </c:pt>
                <c:pt idx="26" formatCode="0.00000">
                  <c:v>1.0714285714285714E-4</c:v>
                </c:pt>
                <c:pt idx="27" formatCode="0.00000">
                  <c:v>1.1904761904761905E-4</c:v>
                </c:pt>
                <c:pt idx="28" formatCode="0.00000">
                  <c:v>1.3095238095238096E-4</c:v>
                </c:pt>
                <c:pt idx="29" formatCode="0.00000">
                  <c:v>1.4285714285714287E-4</c:v>
                </c:pt>
                <c:pt idx="30" formatCode="0.00000">
                  <c:v>1.5476190476190475E-4</c:v>
                </c:pt>
                <c:pt idx="31" formatCode="0.00000">
                  <c:v>1.6666666666666666E-4</c:v>
                </c:pt>
                <c:pt idx="32" formatCode="0.00000">
                  <c:v>1.7857142857142857E-4</c:v>
                </c:pt>
                <c:pt idx="33" formatCode="0.00000">
                  <c:v>1.9047619047619048E-4</c:v>
                </c:pt>
                <c:pt idx="34" formatCode="0.00000">
                  <c:v>2.0238095238095239E-4</c:v>
                </c:pt>
                <c:pt idx="35" formatCode="0.00000">
                  <c:v>2.1428571428571427E-4</c:v>
                </c:pt>
                <c:pt idx="36" formatCode="0.00000">
                  <c:v>2.380952380952381E-4</c:v>
                </c:pt>
                <c:pt idx="37" formatCode="0.00000">
                  <c:v>2.6785714285714287E-4</c:v>
                </c:pt>
                <c:pt idx="38" formatCode="0.00000">
                  <c:v>2.9761904761904765E-4</c:v>
                </c:pt>
                <c:pt idx="39" formatCode="0.00000">
                  <c:v>3.2738095238095237E-4</c:v>
                </c:pt>
                <c:pt idx="40" formatCode="0.00000">
                  <c:v>3.5714285714285714E-4</c:v>
                </c:pt>
                <c:pt idx="41" formatCode="0.00000">
                  <c:v>3.8690476190476192E-4</c:v>
                </c:pt>
                <c:pt idx="42" formatCode="0.00000">
                  <c:v>4.1666666666666669E-4</c:v>
                </c:pt>
                <c:pt idx="43" formatCode="0.00000">
                  <c:v>4.4642857142857141E-4</c:v>
                </c:pt>
                <c:pt idx="44" formatCode="0.00000">
                  <c:v>4.7619047619047619E-4</c:v>
                </c:pt>
                <c:pt idx="45" formatCode="0.00000">
                  <c:v>5.3571428571428574E-4</c:v>
                </c:pt>
                <c:pt idx="46" formatCode="0.00000">
                  <c:v>5.9523809523809529E-4</c:v>
                </c:pt>
                <c:pt idx="47" formatCode="0.00000">
                  <c:v>6.5476190476190473E-4</c:v>
                </c:pt>
                <c:pt idx="48" formatCode="0.00000">
                  <c:v>7.1428571428571429E-4</c:v>
                </c:pt>
                <c:pt idx="49" formatCode="0.00000">
                  <c:v>7.7380952380952384E-4</c:v>
                </c:pt>
                <c:pt idx="50" formatCode="0.00000">
                  <c:v>8.3333333333333339E-4</c:v>
                </c:pt>
                <c:pt idx="51" formatCode="0.00000">
                  <c:v>9.5238095238095238E-4</c:v>
                </c:pt>
                <c:pt idx="52" formatCode="0.00000">
                  <c:v>1.0714285714285715E-3</c:v>
                </c:pt>
                <c:pt idx="53" formatCode="0.00000">
                  <c:v>1.1904761904761906E-3</c:v>
                </c:pt>
                <c:pt idx="54" formatCode="0.00000">
                  <c:v>1.3095238095238095E-3</c:v>
                </c:pt>
                <c:pt idx="55" formatCode="0.00000">
                  <c:v>1.4285714285714286E-3</c:v>
                </c:pt>
                <c:pt idx="56" formatCode="0.00000">
                  <c:v>1.5476190476190477E-3</c:v>
                </c:pt>
                <c:pt idx="57" formatCode="0.00000">
                  <c:v>1.6666666666666668E-3</c:v>
                </c:pt>
                <c:pt idx="58" formatCode="0.00000">
                  <c:v>1.7857142857142857E-3</c:v>
                </c:pt>
                <c:pt idx="59" formatCode="0.00000">
                  <c:v>1.9047619047619048E-3</c:v>
                </c:pt>
                <c:pt idx="60" formatCode="0.00000">
                  <c:v>2.0238095238095241E-3</c:v>
                </c:pt>
                <c:pt idx="61" formatCode="0.00000">
                  <c:v>2.142857142857143E-3</c:v>
                </c:pt>
                <c:pt idx="62" formatCode="0.00000">
                  <c:v>2.3809523809523812E-3</c:v>
                </c:pt>
                <c:pt idx="63" formatCode="0.00000">
                  <c:v>2.6785714285714286E-3</c:v>
                </c:pt>
                <c:pt idx="64" formatCode="0.00000">
                  <c:v>2.976190476190476E-3</c:v>
                </c:pt>
                <c:pt idx="65" formatCode="0.00000">
                  <c:v>3.2738095238095239E-3</c:v>
                </c:pt>
                <c:pt idx="66" formatCode="0.00000">
                  <c:v>3.5714285714285713E-3</c:v>
                </c:pt>
                <c:pt idx="67" formatCode="0.00000">
                  <c:v>3.8690476190476192E-3</c:v>
                </c:pt>
                <c:pt idx="68" formatCode="0.00000">
                  <c:v>4.1666666666666666E-3</c:v>
                </c:pt>
                <c:pt idx="69" formatCode="0.00000">
                  <c:v>4.464285714285714E-3</c:v>
                </c:pt>
                <c:pt idx="70" formatCode="0.00000">
                  <c:v>4.7619047619047623E-3</c:v>
                </c:pt>
                <c:pt idx="71" formatCode="0.00000">
                  <c:v>5.3571428571428572E-3</c:v>
                </c:pt>
                <c:pt idx="72" formatCode="0.00000">
                  <c:v>5.9523809523809521E-3</c:v>
                </c:pt>
                <c:pt idx="73" formatCode="0.00000">
                  <c:v>6.5476190476190478E-3</c:v>
                </c:pt>
                <c:pt idx="74" formatCode="0.00000">
                  <c:v>7.1428571428571426E-3</c:v>
                </c:pt>
                <c:pt idx="75" formatCode="0.00000">
                  <c:v>7.7380952380952384E-3</c:v>
                </c:pt>
                <c:pt idx="76" formatCode="0.00000">
                  <c:v>8.3333333333333332E-3</c:v>
                </c:pt>
                <c:pt idx="77" formatCode="0.00000">
                  <c:v>9.5238095238095247E-3</c:v>
                </c:pt>
                <c:pt idx="78" formatCode="0.00000">
                  <c:v>1.0714285714285714E-2</c:v>
                </c:pt>
                <c:pt idx="79" formatCode="0.000">
                  <c:v>1.1904761904761904E-2</c:v>
                </c:pt>
                <c:pt idx="80" formatCode="0.000">
                  <c:v>1.3095238095238096E-2</c:v>
                </c:pt>
                <c:pt idx="81" formatCode="0.000">
                  <c:v>1.4285714285714285E-2</c:v>
                </c:pt>
                <c:pt idx="82" formatCode="0.000">
                  <c:v>1.5476190476190477E-2</c:v>
                </c:pt>
                <c:pt idx="83" formatCode="0.000">
                  <c:v>1.6666666666666666E-2</c:v>
                </c:pt>
                <c:pt idx="84" formatCode="0.000">
                  <c:v>1.7857142857142856E-2</c:v>
                </c:pt>
                <c:pt idx="85" formatCode="0.000">
                  <c:v>1.9047619047619049E-2</c:v>
                </c:pt>
                <c:pt idx="86" formatCode="0.000">
                  <c:v>2.0238095238095239E-2</c:v>
                </c:pt>
                <c:pt idx="87" formatCode="0.000">
                  <c:v>2.1428571428571429E-2</c:v>
                </c:pt>
                <c:pt idx="88" formatCode="0.000">
                  <c:v>2.3809523809523808E-2</c:v>
                </c:pt>
                <c:pt idx="89" formatCode="0.000">
                  <c:v>2.6785714285714284E-2</c:v>
                </c:pt>
                <c:pt idx="90" formatCode="0.000">
                  <c:v>2.976190476190476E-2</c:v>
                </c:pt>
                <c:pt idx="91" formatCode="0.000">
                  <c:v>3.273809523809524E-2</c:v>
                </c:pt>
                <c:pt idx="92" formatCode="0.000">
                  <c:v>3.5714285714285712E-2</c:v>
                </c:pt>
                <c:pt idx="93" formatCode="0.000">
                  <c:v>3.8690476190476192E-2</c:v>
                </c:pt>
                <c:pt idx="94" formatCode="0.000">
                  <c:v>4.1666666666666664E-2</c:v>
                </c:pt>
                <c:pt idx="95" formatCode="0.000">
                  <c:v>4.4642857142857144E-2</c:v>
                </c:pt>
                <c:pt idx="96" formatCode="0.000">
                  <c:v>4.7619047619047616E-2</c:v>
                </c:pt>
                <c:pt idx="97" formatCode="0.000">
                  <c:v>5.3571428571428568E-2</c:v>
                </c:pt>
                <c:pt idx="98" formatCode="0.000">
                  <c:v>5.9523809523809521E-2</c:v>
                </c:pt>
                <c:pt idx="99" formatCode="0.000">
                  <c:v>6.5476190476190479E-2</c:v>
                </c:pt>
                <c:pt idx="100" formatCode="0.000">
                  <c:v>7.1428571428571425E-2</c:v>
                </c:pt>
                <c:pt idx="101" formatCode="0.000">
                  <c:v>7.7380952380952384E-2</c:v>
                </c:pt>
                <c:pt idx="102" formatCode="0.000">
                  <c:v>8.3333333333333329E-2</c:v>
                </c:pt>
                <c:pt idx="103" formatCode="0.000">
                  <c:v>9.5238095238095233E-2</c:v>
                </c:pt>
                <c:pt idx="104" formatCode="0.000">
                  <c:v>0.10714285714285714</c:v>
                </c:pt>
                <c:pt idx="105" formatCode="0.000">
                  <c:v>0.11904761904761904</c:v>
                </c:pt>
                <c:pt idx="106" formatCode="0.000">
                  <c:v>0.13095238095238096</c:v>
                </c:pt>
                <c:pt idx="107" formatCode="0.000">
                  <c:v>0.14285714285714285</c:v>
                </c:pt>
                <c:pt idx="108" formatCode="0.000">
                  <c:v>0.15476190476190477</c:v>
                </c:pt>
                <c:pt idx="109" formatCode="0.000">
                  <c:v>0.16666666666666666</c:v>
                </c:pt>
                <c:pt idx="110" formatCode="0.000">
                  <c:v>0.17857142857142858</c:v>
                </c:pt>
                <c:pt idx="111" formatCode="0.000">
                  <c:v>0.19047619047619047</c:v>
                </c:pt>
                <c:pt idx="112" formatCode="0.000">
                  <c:v>0.20238095238095238</c:v>
                </c:pt>
                <c:pt idx="113" formatCode="0.000">
                  <c:v>0.21428571428571427</c:v>
                </c:pt>
                <c:pt idx="114" formatCode="0.000">
                  <c:v>0.23809523809523808</c:v>
                </c:pt>
                <c:pt idx="115" formatCode="0.000">
                  <c:v>0.26785714285714285</c:v>
                </c:pt>
                <c:pt idx="116" formatCode="0.000">
                  <c:v>0.29761904761904762</c:v>
                </c:pt>
                <c:pt idx="117" formatCode="0.000">
                  <c:v>0.32738095238095238</c:v>
                </c:pt>
                <c:pt idx="118" formatCode="0.000">
                  <c:v>0.35714285714285715</c:v>
                </c:pt>
                <c:pt idx="119" formatCode="0.000">
                  <c:v>0.38690476190476192</c:v>
                </c:pt>
                <c:pt idx="120" formatCode="0.000">
                  <c:v>0.41666666666666669</c:v>
                </c:pt>
                <c:pt idx="121" formatCode="0.000">
                  <c:v>0.44642857142857145</c:v>
                </c:pt>
                <c:pt idx="122" formatCode="0.000">
                  <c:v>0.47619047619047616</c:v>
                </c:pt>
                <c:pt idx="123" formatCode="0.000">
                  <c:v>0.5357142857142857</c:v>
                </c:pt>
                <c:pt idx="124" formatCode="0.000">
                  <c:v>0.59523809523809523</c:v>
                </c:pt>
                <c:pt idx="125" formatCode="0.000">
                  <c:v>0.65476190476190477</c:v>
                </c:pt>
                <c:pt idx="126" formatCode="0.000">
                  <c:v>0.7142857142857143</c:v>
                </c:pt>
                <c:pt idx="127" formatCode="0.000">
                  <c:v>0.77380952380952384</c:v>
                </c:pt>
                <c:pt idx="128" formatCode="0.000">
                  <c:v>0.83333333333333337</c:v>
                </c:pt>
                <c:pt idx="129" formatCode="0.000">
                  <c:v>0.95238095238095233</c:v>
                </c:pt>
                <c:pt idx="130" formatCode="0.000">
                  <c:v>1.0714285714285714</c:v>
                </c:pt>
                <c:pt idx="131" formatCode="0.000">
                  <c:v>1.1904761904761905</c:v>
                </c:pt>
                <c:pt idx="132" formatCode="0.000">
                  <c:v>1.3095238095238095</c:v>
                </c:pt>
                <c:pt idx="133" formatCode="0.000">
                  <c:v>1.4285714285714286</c:v>
                </c:pt>
                <c:pt idx="134" formatCode="0.000">
                  <c:v>1.5476190476190477</c:v>
                </c:pt>
                <c:pt idx="135" formatCode="0.000">
                  <c:v>1.6666666666666667</c:v>
                </c:pt>
                <c:pt idx="136" formatCode="0.000">
                  <c:v>1.7857142857142858</c:v>
                </c:pt>
                <c:pt idx="137" formatCode="0.000">
                  <c:v>1.9047619047619047</c:v>
                </c:pt>
                <c:pt idx="138" formatCode="0.000">
                  <c:v>2.0238095238095237</c:v>
                </c:pt>
                <c:pt idx="139" formatCode="0.000">
                  <c:v>2.1428571428571428</c:v>
                </c:pt>
                <c:pt idx="140" formatCode="0.000">
                  <c:v>2.3809523809523809</c:v>
                </c:pt>
                <c:pt idx="141" formatCode="0.000">
                  <c:v>2.6785714285714284</c:v>
                </c:pt>
                <c:pt idx="142" formatCode="0.000">
                  <c:v>2.9761904761904763</c:v>
                </c:pt>
                <c:pt idx="143" formatCode="0.000">
                  <c:v>3.2738095238095237</c:v>
                </c:pt>
                <c:pt idx="144" formatCode="0.000">
                  <c:v>3.5714285714285716</c:v>
                </c:pt>
                <c:pt idx="145" formatCode="0.000">
                  <c:v>3.8690476190476191</c:v>
                </c:pt>
                <c:pt idx="146" formatCode="0.000">
                  <c:v>4.166666666666667</c:v>
                </c:pt>
                <c:pt idx="147" formatCode="0.000">
                  <c:v>4.4642857142857144</c:v>
                </c:pt>
                <c:pt idx="148" formatCode="0.000">
                  <c:v>4.7619047619047619</c:v>
                </c:pt>
                <c:pt idx="149" formatCode="0.000">
                  <c:v>5.3571428571428568</c:v>
                </c:pt>
                <c:pt idx="150" formatCode="0.000">
                  <c:v>5.9523809523809526</c:v>
                </c:pt>
                <c:pt idx="151" formatCode="0.000">
                  <c:v>6.5476190476190474</c:v>
                </c:pt>
                <c:pt idx="152" formatCode="0.000">
                  <c:v>7.1428571428571432</c:v>
                </c:pt>
                <c:pt idx="153" formatCode="0.000">
                  <c:v>7.7380952380952381</c:v>
                </c:pt>
                <c:pt idx="154" formatCode="0.000">
                  <c:v>8.3333333333333339</c:v>
                </c:pt>
                <c:pt idx="155" formatCode="0.000">
                  <c:v>9.5238095238095237</c:v>
                </c:pt>
                <c:pt idx="156" formatCode="0.000">
                  <c:v>10.714285714285714</c:v>
                </c:pt>
                <c:pt idx="157" formatCode="0.000">
                  <c:v>11.904761904761905</c:v>
                </c:pt>
                <c:pt idx="158" formatCode="0.000">
                  <c:v>13.095238095238095</c:v>
                </c:pt>
                <c:pt idx="159" formatCode="0.000">
                  <c:v>14.285714285714286</c:v>
                </c:pt>
                <c:pt idx="160" formatCode="0.000">
                  <c:v>15.476190476190476</c:v>
                </c:pt>
                <c:pt idx="161" formatCode="0.000">
                  <c:v>16.666666666666668</c:v>
                </c:pt>
                <c:pt idx="162" formatCode="0.000">
                  <c:v>17.857142857142858</c:v>
                </c:pt>
                <c:pt idx="163" formatCode="0.000">
                  <c:v>19.047619047619047</c:v>
                </c:pt>
                <c:pt idx="164" formatCode="0.000">
                  <c:v>20.238095238095237</c:v>
                </c:pt>
                <c:pt idx="165" formatCode="0.000">
                  <c:v>21.428571428571427</c:v>
                </c:pt>
                <c:pt idx="166" formatCode="0.000">
                  <c:v>23.80952380952381</c:v>
                </c:pt>
                <c:pt idx="167" formatCode="0.000">
                  <c:v>26.785714285714285</c:v>
                </c:pt>
                <c:pt idx="168" formatCode="0.000">
                  <c:v>29.761904761904763</c:v>
                </c:pt>
                <c:pt idx="169" formatCode="0.000">
                  <c:v>32.738095238095241</c:v>
                </c:pt>
                <c:pt idx="170" formatCode="0.000">
                  <c:v>35.714285714285715</c:v>
                </c:pt>
                <c:pt idx="171" formatCode="0.000">
                  <c:v>38.69047619047619</c:v>
                </c:pt>
                <c:pt idx="172" formatCode="0.000">
                  <c:v>41.666666666666664</c:v>
                </c:pt>
                <c:pt idx="173" formatCode="0.000">
                  <c:v>44.642857142857146</c:v>
                </c:pt>
                <c:pt idx="174" formatCode="0.000">
                  <c:v>47.61904761904762</c:v>
                </c:pt>
                <c:pt idx="175" formatCode="0.000">
                  <c:v>53.571428571428569</c:v>
                </c:pt>
                <c:pt idx="176" formatCode="0.000">
                  <c:v>59.523809523809526</c:v>
                </c:pt>
                <c:pt idx="177" formatCode="0.000">
                  <c:v>65.476190476190482</c:v>
                </c:pt>
                <c:pt idx="178" formatCode="0.000">
                  <c:v>71.428571428571431</c:v>
                </c:pt>
                <c:pt idx="179" formatCode="0.000">
                  <c:v>77.38095238095238</c:v>
                </c:pt>
                <c:pt idx="180" formatCode="0.000">
                  <c:v>83.333333333333329</c:v>
                </c:pt>
                <c:pt idx="181" formatCode="0.000">
                  <c:v>95.238095238095241</c:v>
                </c:pt>
                <c:pt idx="182" formatCode="0.000">
                  <c:v>107.14285714285714</c:v>
                </c:pt>
                <c:pt idx="183" formatCode="0.000">
                  <c:v>119.04761904761905</c:v>
                </c:pt>
                <c:pt idx="184" formatCode="0.000">
                  <c:v>130.95238095238096</c:v>
                </c:pt>
                <c:pt idx="185" formatCode="0.000">
                  <c:v>142.85714285714286</c:v>
                </c:pt>
                <c:pt idx="186" formatCode="0.000">
                  <c:v>154.76190476190476</c:v>
                </c:pt>
                <c:pt idx="187" formatCode="0.000">
                  <c:v>166.66666666666666</c:v>
                </c:pt>
                <c:pt idx="188" formatCode="0.000">
                  <c:v>178.57142857142858</c:v>
                </c:pt>
                <c:pt idx="189" formatCode="0.000">
                  <c:v>190.47619047619048</c:v>
                </c:pt>
                <c:pt idx="190" formatCode="0.000">
                  <c:v>202.38095238095238</c:v>
                </c:pt>
                <c:pt idx="191" formatCode="0.000">
                  <c:v>214.28571428571428</c:v>
                </c:pt>
                <c:pt idx="192" formatCode="0.000">
                  <c:v>238.0952380952381</c:v>
                </c:pt>
                <c:pt idx="193" formatCode="0.000">
                  <c:v>267.85714285714283</c:v>
                </c:pt>
                <c:pt idx="194" formatCode="0.000">
                  <c:v>297.61904761904759</c:v>
                </c:pt>
                <c:pt idx="195" formatCode="0.000">
                  <c:v>327.38095238095241</c:v>
                </c:pt>
                <c:pt idx="196" formatCode="0.000">
                  <c:v>357.14285714285717</c:v>
                </c:pt>
                <c:pt idx="197" formatCode="0.000">
                  <c:v>386.90476190476193</c:v>
                </c:pt>
                <c:pt idx="198" formatCode="0.000">
                  <c:v>416.66666666666669</c:v>
                </c:pt>
                <c:pt idx="199" formatCode="0.000">
                  <c:v>446.42857142857144</c:v>
                </c:pt>
                <c:pt idx="200" formatCode="0.000">
                  <c:v>476.1904761904762</c:v>
                </c:pt>
                <c:pt idx="201" formatCode="0.000">
                  <c:v>535.71428571428567</c:v>
                </c:pt>
                <c:pt idx="202" formatCode="0.000">
                  <c:v>595.23809523809518</c:v>
                </c:pt>
                <c:pt idx="203" formatCode="0.000">
                  <c:v>654.76190476190482</c:v>
                </c:pt>
                <c:pt idx="204" formatCode="0.000">
                  <c:v>714.28571428571433</c:v>
                </c:pt>
                <c:pt idx="205" formatCode="0.000">
                  <c:v>773.80952380952385</c:v>
                </c:pt>
                <c:pt idx="206" formatCode="0.000">
                  <c:v>833.33333333333337</c:v>
                </c:pt>
                <c:pt idx="207" formatCode="0.000">
                  <c:v>952.38095238095241</c:v>
                </c:pt>
                <c:pt idx="208" formatCode="0.000">
                  <c:v>1000</c:v>
                </c:pt>
              </c:numCache>
            </c:numRef>
          </c:xVal>
          <c:yVal>
            <c:numRef>
              <c:f>srim84Kr_Air!$G$20:$G$228</c:f>
              <c:numCache>
                <c:formatCode>0.000E+00</c:formatCode>
                <c:ptCount val="209"/>
                <c:pt idx="0">
                  <c:v>2.4481000000000002</c:v>
                </c:pt>
                <c:pt idx="1">
                  <c:v>2.5674000000000001</c:v>
                </c:pt>
                <c:pt idx="2">
                  <c:v>2.6793</c:v>
                </c:pt>
                <c:pt idx="3">
                  <c:v>2.7839</c:v>
                </c:pt>
                <c:pt idx="4">
                  <c:v>2.8822000000000001</c:v>
                </c:pt>
                <c:pt idx="5">
                  <c:v>2.9752999999999998</c:v>
                </c:pt>
                <c:pt idx="6">
                  <c:v>3.0630999999999999</c:v>
                </c:pt>
                <c:pt idx="7">
                  <c:v>3.1477999999999997</c:v>
                </c:pt>
                <c:pt idx="8">
                  <c:v>3.2273000000000001</c:v>
                </c:pt>
                <c:pt idx="9">
                  <c:v>3.3047000000000004</c:v>
                </c:pt>
                <c:pt idx="10">
                  <c:v>3.4479000000000002</c:v>
                </c:pt>
                <c:pt idx="11">
                  <c:v>3.6130999999999998</c:v>
                </c:pt>
                <c:pt idx="12">
                  <c:v>3.7645</c:v>
                </c:pt>
                <c:pt idx="13">
                  <c:v>3.9034</c:v>
                </c:pt>
                <c:pt idx="14">
                  <c:v>4.0328999999999997</c:v>
                </c:pt>
                <c:pt idx="15">
                  <c:v>4.1528999999999998</c:v>
                </c:pt>
                <c:pt idx="16">
                  <c:v>4.2655000000000003</c:v>
                </c:pt>
                <c:pt idx="17">
                  <c:v>4.3717999999999995</c:v>
                </c:pt>
                <c:pt idx="18">
                  <c:v>4.4717000000000002</c:v>
                </c:pt>
                <c:pt idx="19">
                  <c:v>4.6558999999999999</c:v>
                </c:pt>
                <c:pt idx="20">
                  <c:v>4.8220999999999998</c:v>
                </c:pt>
                <c:pt idx="21">
                  <c:v>4.9736000000000002</c:v>
                </c:pt>
                <c:pt idx="22">
                  <c:v>5.1133000000000006</c:v>
                </c:pt>
                <c:pt idx="23">
                  <c:v>5.2414000000000005</c:v>
                </c:pt>
                <c:pt idx="24">
                  <c:v>5.3609999999999998</c:v>
                </c:pt>
                <c:pt idx="25">
                  <c:v>5.5758999999999999</c:v>
                </c:pt>
                <c:pt idx="26">
                  <c:v>5.7651000000000003</c:v>
                </c:pt>
                <c:pt idx="27">
                  <c:v>5.9340999999999999</c:v>
                </c:pt>
                <c:pt idx="28">
                  <c:v>6.0858999999999996</c:v>
                </c:pt>
                <c:pt idx="29">
                  <c:v>6.2226999999999997</c:v>
                </c:pt>
                <c:pt idx="30">
                  <c:v>6.3476999999999997</c:v>
                </c:pt>
                <c:pt idx="31">
                  <c:v>6.4619999999999997</c:v>
                </c:pt>
                <c:pt idx="32">
                  <c:v>6.5674999999999999</c:v>
                </c:pt>
                <c:pt idx="33">
                  <c:v>6.6645000000000003</c:v>
                </c:pt>
                <c:pt idx="34">
                  <c:v>6.7548999999999992</c:v>
                </c:pt>
                <c:pt idx="35">
                  <c:v>6.8388</c:v>
                </c:pt>
                <c:pt idx="36">
                  <c:v>6.9912000000000001</c:v>
                </c:pt>
                <c:pt idx="37">
                  <c:v>7.1556000000000006</c:v>
                </c:pt>
                <c:pt idx="38">
                  <c:v>7.2968999999999999</c:v>
                </c:pt>
                <c:pt idx="39">
                  <c:v>7.4203999999999999</c:v>
                </c:pt>
                <c:pt idx="40">
                  <c:v>7.5282999999999998</c:v>
                </c:pt>
                <c:pt idx="41">
                  <c:v>7.6239999999999997</c:v>
                </c:pt>
                <c:pt idx="42">
                  <c:v>7.7094000000000005</c:v>
                </c:pt>
                <c:pt idx="43">
                  <c:v>7.7847</c:v>
                </c:pt>
                <c:pt idx="44">
                  <c:v>7.8530999999999995</c:v>
                </c:pt>
                <c:pt idx="45">
                  <c:v>7.9694000000000003</c:v>
                </c:pt>
                <c:pt idx="46">
                  <c:v>8.0647000000000002</c:v>
                </c:pt>
                <c:pt idx="47">
                  <c:v>8.1419999999999995</c:v>
                </c:pt>
                <c:pt idx="48">
                  <c:v>8.2070000000000007</c:v>
                </c:pt>
                <c:pt idx="49">
                  <c:v>8.261000000000001</c:v>
                </c:pt>
                <c:pt idx="50">
                  <c:v>8.3060000000000009</c:v>
                </c:pt>
                <c:pt idx="51">
                  <c:v>8.3740000000000006</c:v>
                </c:pt>
                <c:pt idx="52">
                  <c:v>8.4209999999999994</c:v>
                </c:pt>
                <c:pt idx="53">
                  <c:v>8.452</c:v>
                </c:pt>
                <c:pt idx="54">
                  <c:v>8.4719999999999995</c:v>
                </c:pt>
                <c:pt idx="55">
                  <c:v>8.4830000000000005</c:v>
                </c:pt>
                <c:pt idx="56">
                  <c:v>8.4860000000000007</c:v>
                </c:pt>
                <c:pt idx="57">
                  <c:v>8.4860000000000007</c:v>
                </c:pt>
                <c:pt idx="58">
                  <c:v>8.48</c:v>
                </c:pt>
                <c:pt idx="59">
                  <c:v>8.472999999999999</c:v>
                </c:pt>
                <c:pt idx="60">
                  <c:v>8.4139999999999997</c:v>
                </c:pt>
                <c:pt idx="61">
                  <c:v>8.1920000000000002</c:v>
                </c:pt>
                <c:pt idx="62">
                  <c:v>7.875</c:v>
                </c:pt>
                <c:pt idx="63">
                  <c:v>7.6320000000000006</c:v>
                </c:pt>
                <c:pt idx="64">
                  <c:v>7.49</c:v>
                </c:pt>
                <c:pt idx="65">
                  <c:v>7.4030000000000005</c:v>
                </c:pt>
                <c:pt idx="66">
                  <c:v>7.3470000000000004</c:v>
                </c:pt>
                <c:pt idx="67">
                  <c:v>7.3090000000000002</c:v>
                </c:pt>
                <c:pt idx="68">
                  <c:v>7.2810000000000006</c:v>
                </c:pt>
                <c:pt idx="69">
                  <c:v>7.2570000000000006</c:v>
                </c:pt>
                <c:pt idx="70">
                  <c:v>7.2370000000000001</c:v>
                </c:pt>
                <c:pt idx="71">
                  <c:v>7.1980000000000004</c:v>
                </c:pt>
                <c:pt idx="72">
                  <c:v>7.1609999999999996</c:v>
                </c:pt>
                <c:pt idx="73">
                  <c:v>7.1219999999999999</c:v>
                </c:pt>
                <c:pt idx="74">
                  <c:v>7.0840000000000005</c:v>
                </c:pt>
                <c:pt idx="75">
                  <c:v>7.048</c:v>
                </c:pt>
                <c:pt idx="76">
                  <c:v>7.0140000000000002</c:v>
                </c:pt>
                <c:pt idx="77">
                  <c:v>6.956999999999999</c:v>
                </c:pt>
                <c:pt idx="78">
                  <c:v>6.9169999999999998</c:v>
                </c:pt>
                <c:pt idx="79">
                  <c:v>6.8949999999999996</c:v>
                </c:pt>
                <c:pt idx="80">
                  <c:v>6.891</c:v>
                </c:pt>
                <c:pt idx="81">
                  <c:v>6.9009999999999998</c:v>
                </c:pt>
                <c:pt idx="82">
                  <c:v>6.9260000000000002</c:v>
                </c:pt>
                <c:pt idx="83">
                  <c:v>6.9619999999999997</c:v>
                </c:pt>
                <c:pt idx="84">
                  <c:v>7.0080000000000009</c:v>
                </c:pt>
                <c:pt idx="85">
                  <c:v>7.0619999999999994</c:v>
                </c:pt>
                <c:pt idx="86">
                  <c:v>7.1229999999999993</c:v>
                </c:pt>
                <c:pt idx="87">
                  <c:v>7.1890000000000001</c:v>
                </c:pt>
                <c:pt idx="88">
                  <c:v>7.335</c:v>
                </c:pt>
                <c:pt idx="89">
                  <c:v>7.5350000000000001</c:v>
                </c:pt>
                <c:pt idx="90">
                  <c:v>7.7480000000000002</c:v>
                </c:pt>
                <c:pt idx="91">
                  <c:v>7.9690000000000003</c:v>
                </c:pt>
                <c:pt idx="92">
                  <c:v>8.1950000000000003</c:v>
                </c:pt>
                <c:pt idx="93">
                  <c:v>8.427999999999999</c:v>
                </c:pt>
                <c:pt idx="94">
                  <c:v>8.6649999999999991</c:v>
                </c:pt>
                <c:pt idx="95">
                  <c:v>8.907</c:v>
                </c:pt>
                <c:pt idx="96">
                  <c:v>9.1530000000000005</c:v>
                </c:pt>
                <c:pt idx="97">
                  <c:v>9.6590000000000007</c:v>
                </c:pt>
                <c:pt idx="98">
                  <c:v>10.186</c:v>
                </c:pt>
                <c:pt idx="99">
                  <c:v>10.734</c:v>
                </c:pt>
                <c:pt idx="100">
                  <c:v>11.299999999999999</c:v>
                </c:pt>
                <c:pt idx="101">
                  <c:v>11.894</c:v>
                </c:pt>
                <c:pt idx="102">
                  <c:v>12.496</c:v>
                </c:pt>
                <c:pt idx="103">
                  <c:v>13.7669</c:v>
                </c:pt>
                <c:pt idx="104">
                  <c:v>15.106400000000001</c:v>
                </c:pt>
                <c:pt idx="105">
                  <c:v>16.479400000000002</c:v>
                </c:pt>
                <c:pt idx="106">
                  <c:v>17.8826</c:v>
                </c:pt>
                <c:pt idx="107">
                  <c:v>19.293800000000001</c:v>
                </c:pt>
                <c:pt idx="108">
                  <c:v>20.691400000000002</c:v>
                </c:pt>
                <c:pt idx="109">
                  <c:v>22.084200000000003</c:v>
                </c:pt>
                <c:pt idx="110">
                  <c:v>23.441199999999998</c:v>
                </c:pt>
                <c:pt idx="111">
                  <c:v>24.761700000000001</c:v>
                </c:pt>
                <c:pt idx="112">
                  <c:v>26.0352</c:v>
                </c:pt>
                <c:pt idx="113">
                  <c:v>27.261199999999999</c:v>
                </c:pt>
                <c:pt idx="114">
                  <c:v>29.5395</c:v>
                </c:pt>
                <c:pt idx="115">
                  <c:v>32.066499999999998</c:v>
                </c:pt>
                <c:pt idx="116">
                  <c:v>34.271000000000001</c:v>
                </c:pt>
                <c:pt idx="117">
                  <c:v>36.161100000000005</c:v>
                </c:pt>
                <c:pt idx="118">
                  <c:v>37.795699999999997</c:v>
                </c:pt>
                <c:pt idx="119">
                  <c:v>39.193599999999996</c:v>
                </c:pt>
                <c:pt idx="120">
                  <c:v>40.414400000000001</c:v>
                </c:pt>
                <c:pt idx="121">
                  <c:v>41.467400000000005</c:v>
                </c:pt>
                <c:pt idx="122">
                  <c:v>42.392299999999999</c:v>
                </c:pt>
                <c:pt idx="123">
                  <c:v>43.906700000000001</c:v>
                </c:pt>
                <c:pt idx="124">
                  <c:v>45.075600000000001</c:v>
                </c:pt>
                <c:pt idx="125">
                  <c:v>45.987900000000003</c:v>
                </c:pt>
                <c:pt idx="126">
                  <c:v>46.692900000000002</c:v>
                </c:pt>
                <c:pt idx="127">
                  <c:v>47.239999999999995</c:v>
                </c:pt>
                <c:pt idx="128">
                  <c:v>47.658699999999996</c:v>
                </c:pt>
                <c:pt idx="129">
                  <c:v>48.199999999999996</c:v>
                </c:pt>
                <c:pt idx="130">
                  <c:v>48.455000000000005</c:v>
                </c:pt>
                <c:pt idx="131">
                  <c:v>48.532800000000002</c:v>
                </c:pt>
                <c:pt idx="132">
                  <c:v>48.4726</c:v>
                </c:pt>
                <c:pt idx="133">
                  <c:v>48.333999999999996</c:v>
                </c:pt>
                <c:pt idx="134">
                  <c:v>48.146499999999996</c:v>
                </c:pt>
                <c:pt idx="135">
                  <c:v>47.9101</c:v>
                </c:pt>
                <c:pt idx="136">
                  <c:v>47.664389999999997</c:v>
                </c:pt>
                <c:pt idx="137">
                  <c:v>47.399360000000001</c:v>
                </c:pt>
                <c:pt idx="138">
                  <c:v>47.204879999999996</c:v>
                </c:pt>
                <c:pt idx="139">
                  <c:v>47.220849999999999</c:v>
                </c:pt>
                <c:pt idx="140">
                  <c:v>46.783900000000003</c:v>
                </c:pt>
                <c:pt idx="141">
                  <c:v>46.356819999999999</c:v>
                </c:pt>
                <c:pt idx="142">
                  <c:v>45.971049999999998</c:v>
                </c:pt>
                <c:pt idx="143">
                  <c:v>45.596249999999998</c:v>
                </c:pt>
                <c:pt idx="144">
                  <c:v>45.232190000000003</c:v>
                </c:pt>
                <c:pt idx="145">
                  <c:v>44.858699999999999</c:v>
                </c:pt>
                <c:pt idx="146">
                  <c:v>44.485679999999995</c:v>
                </c:pt>
                <c:pt idx="147">
                  <c:v>44.113030000000002</c:v>
                </c:pt>
                <c:pt idx="148">
                  <c:v>43.720689999999998</c:v>
                </c:pt>
                <c:pt idx="149">
                  <c:v>42.916730000000001</c:v>
                </c:pt>
                <c:pt idx="150">
                  <c:v>42.073509999999999</c:v>
                </c:pt>
                <c:pt idx="151">
                  <c:v>41.200839999999999</c:v>
                </c:pt>
                <c:pt idx="152">
                  <c:v>40.308579999999999</c:v>
                </c:pt>
                <c:pt idx="153">
                  <c:v>39.386649999999996</c:v>
                </c:pt>
                <c:pt idx="154">
                  <c:v>38.454970000000003</c:v>
                </c:pt>
                <c:pt idx="155">
                  <c:v>36.592210000000001</c:v>
                </c:pt>
                <c:pt idx="156">
                  <c:v>34.770020000000002</c:v>
                </c:pt>
                <c:pt idx="157">
                  <c:v>33.008250000000004</c:v>
                </c:pt>
                <c:pt idx="158">
                  <c:v>31.336780000000001</c:v>
                </c:pt>
                <c:pt idx="159">
                  <c:v>29.765529999999998</c:v>
                </c:pt>
                <c:pt idx="160">
                  <c:v>28.31447</c:v>
                </c:pt>
                <c:pt idx="161">
                  <c:v>26.983549999999997</c:v>
                </c:pt>
                <c:pt idx="162">
                  <c:v>25.76275</c:v>
                </c:pt>
                <c:pt idx="163">
                  <c:v>24.65204</c:v>
                </c:pt>
                <c:pt idx="164">
                  <c:v>23.651399999999999</c:v>
                </c:pt>
                <c:pt idx="165">
                  <c:v>22.75084</c:v>
                </c:pt>
                <c:pt idx="166">
                  <c:v>21.249867999999999</c:v>
                </c:pt>
                <c:pt idx="167">
                  <c:v>19.838883999999997</c:v>
                </c:pt>
                <c:pt idx="168">
                  <c:v>18.888085999999998</c:v>
                </c:pt>
                <c:pt idx="169">
                  <c:v>17.767425000000003</c:v>
                </c:pt>
                <c:pt idx="170">
                  <c:v>16.746867999999999</c:v>
                </c:pt>
                <c:pt idx="171">
                  <c:v>15.846392999999999</c:v>
                </c:pt>
                <c:pt idx="172">
                  <c:v>15.055981000000001</c:v>
                </c:pt>
                <c:pt idx="173">
                  <c:v>14.355622</c:v>
                </c:pt>
                <c:pt idx="174">
                  <c:v>13.715305000000001</c:v>
                </c:pt>
                <c:pt idx="175">
                  <c:v>12.624772</c:v>
                </c:pt>
                <c:pt idx="176">
                  <c:v>11.72434</c:v>
                </c:pt>
                <c:pt idx="177">
                  <c:v>10.953982</c:v>
                </c:pt>
                <c:pt idx="178">
                  <c:v>10.303681000000001</c:v>
                </c:pt>
                <c:pt idx="179">
                  <c:v>9.737425</c:v>
                </c:pt>
                <c:pt idx="180">
                  <c:v>9.2422029999999999</c:v>
                </c:pt>
                <c:pt idx="181">
                  <c:v>8.4188380000000009</c:v>
                </c:pt>
                <c:pt idx="182">
                  <c:v>7.7555510000000005</c:v>
                </c:pt>
                <c:pt idx="183">
                  <c:v>7.2033179999999994</c:v>
                </c:pt>
                <c:pt idx="184">
                  <c:v>6.7441259999999996</c:v>
                </c:pt>
                <c:pt idx="185">
                  <c:v>6.3549639999999998</c:v>
                </c:pt>
                <c:pt idx="186">
                  <c:v>6.0228260000000002</c:v>
                </c:pt>
                <c:pt idx="187">
                  <c:v>5.7337069999999999</c:v>
                </c:pt>
                <c:pt idx="188">
                  <c:v>5.4826030000000001</c:v>
                </c:pt>
                <c:pt idx="189">
                  <c:v>5.259512</c:v>
                </c:pt>
                <c:pt idx="190">
                  <c:v>5.06243</c:v>
                </c:pt>
                <c:pt idx="191">
                  <c:v>4.8863579999999995</c:v>
                </c:pt>
                <c:pt idx="192">
                  <c:v>4.5842330000000002</c:v>
                </c:pt>
                <c:pt idx="193">
                  <c:v>4.2791069999999998</c:v>
                </c:pt>
                <c:pt idx="194">
                  <c:v>4.0350060000000001</c:v>
                </c:pt>
                <c:pt idx="195">
                  <c:v>3.8339215000000002</c:v>
                </c:pt>
                <c:pt idx="196">
                  <c:v>3.6658509000000001</c:v>
                </c:pt>
                <c:pt idx="197">
                  <c:v>3.5247907000000001</c:v>
                </c:pt>
                <c:pt idx="198">
                  <c:v>3.4037388000000002</c:v>
                </c:pt>
                <c:pt idx="199">
                  <c:v>3.2986933999999999</c:v>
                </c:pt>
                <c:pt idx="200">
                  <c:v>3.2076534999999997</c:v>
                </c:pt>
                <c:pt idx="201">
                  <c:v>3.0575864999999998</c:v>
                </c:pt>
                <c:pt idx="202">
                  <c:v>2.9395323000000002</c:v>
                </c:pt>
                <c:pt idx="203">
                  <c:v>2.8444876999999997</c:v>
                </c:pt>
                <c:pt idx="204">
                  <c:v>2.7674501</c:v>
                </c:pt>
                <c:pt idx="205">
                  <c:v>2.7044181000000003</c:v>
                </c:pt>
                <c:pt idx="206">
                  <c:v>2.6513904999999998</c:v>
                </c:pt>
                <c:pt idx="207">
                  <c:v>2.5693453000000002</c:v>
                </c:pt>
                <c:pt idx="208">
                  <c:v>2.5453299999999999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65112"/>
        <c:axId val="140765504"/>
      </c:scatterChart>
      <c:valAx>
        <c:axId val="1407651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140765504"/>
        <c:crosses val="autoZero"/>
        <c:crossBetween val="midCat"/>
        <c:majorUnit val="10"/>
      </c:valAx>
      <c:valAx>
        <c:axId val="14076550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1407651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0487869296343"/>
          <c:y val="0.5959280660948412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Y228"/>
  <sheetViews>
    <sheetView tabSelected="1" zoomScale="70" zoomScaleNormal="70" workbookViewId="0">
      <selection activeCell="U11" sqref="U11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59</v>
      </c>
      <c r="F2" s="7"/>
      <c r="G2" s="7"/>
      <c r="L2" s="5" t="s">
        <v>60</v>
      </c>
      <c r="M2" s="8"/>
      <c r="N2" s="9" t="s">
        <v>61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62</v>
      </c>
      <c r="C3" s="13" t="s">
        <v>13</v>
      </c>
      <c r="E3" s="12" t="s">
        <v>245</v>
      </c>
      <c r="F3" s="186"/>
      <c r="G3" s="14" t="s">
        <v>14</v>
      </c>
      <c r="H3" s="14"/>
      <c r="I3" s="14"/>
      <c r="K3" s="15"/>
      <c r="L3" s="5" t="s">
        <v>63</v>
      </c>
      <c r="M3" s="16"/>
      <c r="N3" s="9" t="s">
        <v>64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65</v>
      </c>
      <c r="C4" s="20">
        <v>36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66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67</v>
      </c>
      <c r="C5" s="20">
        <v>84</v>
      </c>
      <c r="D5" s="21" t="s">
        <v>68</v>
      </c>
      <c r="F5" s="14" t="s">
        <v>0</v>
      </c>
      <c r="G5" s="14" t="s">
        <v>16</v>
      </c>
      <c r="H5" s="14" t="s">
        <v>69</v>
      </c>
      <c r="I5" s="14" t="s">
        <v>69</v>
      </c>
      <c r="J5" s="24" t="s">
        <v>70</v>
      </c>
      <c r="K5" s="5" t="s">
        <v>71</v>
      </c>
      <c r="L5" s="14"/>
      <c r="M5" s="14"/>
      <c r="N5" s="9"/>
      <c r="O5" s="15" t="s">
        <v>240</v>
      </c>
      <c r="P5" s="1" t="str">
        <f ca="1">RIGHT(CELL("filename",A1),LEN(CELL("filename",A1))-FIND("]",CELL("filename",A1)))</f>
        <v>srim84Kr_Si</v>
      </c>
      <c r="R5" s="45"/>
      <c r="S5" s="23"/>
      <c r="T5" s="123"/>
      <c r="U5" s="120"/>
      <c r="V5" s="99"/>
      <c r="W5" s="25"/>
      <c r="X5" s="25"/>
      <c r="Y5" s="25"/>
    </row>
    <row r="6" spans="1:25">
      <c r="A6" s="4">
        <v>6</v>
      </c>
      <c r="B6" s="12" t="s">
        <v>72</v>
      </c>
      <c r="C6" s="26" t="s">
        <v>73</v>
      </c>
      <c r="D6" s="21" t="s">
        <v>74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17</v>
      </c>
      <c r="M6" s="9"/>
      <c r="N6" s="9"/>
      <c r="O6" s="15" t="s">
        <v>239</v>
      </c>
      <c r="P6" s="130" t="s">
        <v>243</v>
      </c>
      <c r="R6" s="45"/>
      <c r="S6" s="23"/>
      <c r="T6" s="57"/>
      <c r="U6" s="120"/>
      <c r="V6" s="99"/>
      <c r="W6" s="25"/>
      <c r="X6" s="25"/>
      <c r="Y6" s="25"/>
    </row>
    <row r="7" spans="1:25">
      <c r="A7" s="1">
        <v>7</v>
      </c>
      <c r="B7" s="31"/>
      <c r="C7" s="26" t="s">
        <v>50</v>
      </c>
      <c r="F7" s="32"/>
      <c r="G7" s="33"/>
      <c r="H7" s="33"/>
      <c r="I7" s="34"/>
      <c r="J7" s="4">
        <v>2</v>
      </c>
      <c r="K7" s="35">
        <v>232.11</v>
      </c>
      <c r="L7" s="22" t="s">
        <v>18</v>
      </c>
      <c r="M7" s="9"/>
      <c r="N7" s="9"/>
      <c r="O7" s="9"/>
      <c r="R7" s="45"/>
      <c r="S7" s="23"/>
      <c r="T7" s="25"/>
      <c r="U7" s="120"/>
      <c r="V7" s="99"/>
      <c r="W7" s="25"/>
      <c r="X7" s="36"/>
      <c r="Y7" s="25"/>
    </row>
    <row r="8" spans="1:25">
      <c r="A8" s="1">
        <v>8</v>
      </c>
      <c r="B8" s="12" t="s">
        <v>19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20</v>
      </c>
      <c r="M8" s="9"/>
      <c r="N8" s="9"/>
      <c r="O8" s="9"/>
      <c r="R8" s="45"/>
      <c r="S8" s="23"/>
      <c r="T8" s="25"/>
      <c r="U8" s="120"/>
      <c r="V8" s="100"/>
      <c r="W8" s="25"/>
      <c r="X8" s="39"/>
      <c r="Y8" s="124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21</v>
      </c>
      <c r="M9" s="9"/>
      <c r="N9" s="9"/>
      <c r="O9" s="9"/>
      <c r="R9" s="45"/>
      <c r="S9" s="40"/>
      <c r="T9" s="125"/>
      <c r="U9" s="120"/>
      <c r="V9" s="100"/>
      <c r="W9" s="25"/>
      <c r="X9" s="39"/>
      <c r="Y9" s="124"/>
    </row>
    <row r="10" spans="1:25">
      <c r="A10" s="1">
        <v>10</v>
      </c>
      <c r="B10" s="12" t="s">
        <v>22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23</v>
      </c>
      <c r="M10" s="9"/>
      <c r="N10" s="9"/>
      <c r="O10" s="9"/>
      <c r="R10" s="45"/>
      <c r="S10" s="40"/>
      <c r="T10" s="57"/>
      <c r="U10" s="120"/>
      <c r="V10" s="100"/>
      <c r="W10" s="25"/>
      <c r="X10" s="39"/>
      <c r="Y10" s="124"/>
    </row>
    <row r="11" spans="1:25">
      <c r="A11" s="1">
        <v>11</v>
      </c>
      <c r="C11" s="42" t="s">
        <v>24</v>
      </c>
      <c r="D11" s="7" t="s">
        <v>25</v>
      </c>
      <c r="F11" s="32"/>
      <c r="G11" s="33"/>
      <c r="H11" s="33"/>
      <c r="I11" s="34"/>
      <c r="J11" s="4">
        <v>6</v>
      </c>
      <c r="K11" s="35">
        <v>1000</v>
      </c>
      <c r="L11" s="22" t="s">
        <v>26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27</v>
      </c>
      <c r="C12" s="43">
        <v>20</v>
      </c>
      <c r="D12" s="44">
        <f>$C$5/100</f>
        <v>0.84</v>
      </c>
      <c r="E12" s="21" t="s">
        <v>57</v>
      </c>
      <c r="F12" s="32"/>
      <c r="G12" s="33"/>
      <c r="H12" s="33"/>
      <c r="I12" s="34"/>
      <c r="J12" s="4">
        <v>7</v>
      </c>
      <c r="K12" s="35">
        <v>46.637</v>
      </c>
      <c r="L12" s="22" t="s">
        <v>28</v>
      </c>
      <c r="M12" s="9"/>
      <c r="R12" s="45"/>
      <c r="S12" s="46"/>
      <c r="T12" s="25"/>
      <c r="U12" s="25"/>
      <c r="V12" s="99"/>
      <c r="W12" s="99"/>
      <c r="X12" s="99"/>
      <c r="Y12" s="25"/>
    </row>
    <row r="13" spans="1:25">
      <c r="A13" s="1">
        <v>13</v>
      </c>
      <c r="B13" s="5" t="s">
        <v>29</v>
      </c>
      <c r="C13" s="47">
        <v>228</v>
      </c>
      <c r="D13" s="44">
        <f>$C$5*1000000</f>
        <v>84000000</v>
      </c>
      <c r="E13" s="21" t="s">
        <v>75</v>
      </c>
      <c r="F13" s="48"/>
      <c r="G13" s="49"/>
      <c r="H13" s="49"/>
      <c r="I13" s="50"/>
      <c r="J13" s="4">
        <v>8</v>
      </c>
      <c r="K13" s="51">
        <v>5.9652999999999998E-2</v>
      </c>
      <c r="L13" s="22" t="s">
        <v>76</v>
      </c>
      <c r="R13" s="45"/>
      <c r="S13" s="46"/>
      <c r="T13" s="25"/>
      <c r="U13" s="45"/>
      <c r="V13" s="99"/>
      <c r="W13" s="99"/>
      <c r="X13" s="100"/>
      <c r="Y13" s="25"/>
    </row>
    <row r="14" spans="1:25" ht="13.5">
      <c r="A14" s="1">
        <v>14</v>
      </c>
      <c r="B14" s="5" t="s">
        <v>346</v>
      </c>
      <c r="C14" s="80"/>
      <c r="D14" s="21" t="s">
        <v>347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30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348</v>
      </c>
      <c r="C15" s="81"/>
      <c r="D15" s="79" t="s">
        <v>349</v>
      </c>
      <c r="E15" s="101"/>
      <c r="F15" s="101"/>
      <c r="G15" s="101"/>
      <c r="H15" s="57"/>
      <c r="I15" s="57"/>
      <c r="J15" s="102"/>
      <c r="K15" s="58"/>
      <c r="L15" s="59"/>
      <c r="M15" s="102"/>
      <c r="N15" s="21"/>
      <c r="O15" s="21"/>
      <c r="P15" s="102"/>
      <c r="R15" s="45"/>
      <c r="S15" s="46"/>
      <c r="T15" s="25"/>
      <c r="U15" s="25"/>
      <c r="V15" s="97"/>
      <c r="W15" s="97"/>
      <c r="X15" s="39"/>
      <c r="Y15" s="25"/>
    </row>
    <row r="16" spans="1:25">
      <c r="A16" s="1">
        <v>16</v>
      </c>
      <c r="B16" s="21"/>
      <c r="C16" s="55"/>
      <c r="D16" s="56"/>
      <c r="F16" s="60" t="s">
        <v>31</v>
      </c>
      <c r="G16" s="101"/>
      <c r="H16" s="61"/>
      <c r="I16" s="57"/>
      <c r="J16" s="103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32</v>
      </c>
      <c r="C17" s="11"/>
      <c r="D17" s="10"/>
      <c r="E17" s="62" t="s">
        <v>33</v>
      </c>
      <c r="F17" s="63" t="s">
        <v>34</v>
      </c>
      <c r="G17" s="64" t="s">
        <v>35</v>
      </c>
      <c r="H17" s="62" t="s">
        <v>36</v>
      </c>
      <c r="I17" s="11"/>
      <c r="J17" s="10"/>
      <c r="K17" s="62" t="s">
        <v>37</v>
      </c>
      <c r="L17" s="65"/>
      <c r="M17" s="66"/>
      <c r="N17" s="62" t="s">
        <v>38</v>
      </c>
      <c r="O17" s="11"/>
      <c r="P17" s="10"/>
    </row>
    <row r="18" spans="1:16">
      <c r="A18" s="1">
        <v>18</v>
      </c>
      <c r="B18" s="67" t="s">
        <v>39</v>
      </c>
      <c r="C18" s="25"/>
      <c r="D18" s="98" t="s">
        <v>40</v>
      </c>
      <c r="E18" s="183" t="s">
        <v>41</v>
      </c>
      <c r="F18" s="184"/>
      <c r="G18" s="185"/>
      <c r="H18" s="67" t="s">
        <v>42</v>
      </c>
      <c r="I18" s="25"/>
      <c r="J18" s="98" t="s">
        <v>43</v>
      </c>
      <c r="K18" s="67" t="s">
        <v>44</v>
      </c>
      <c r="L18" s="68"/>
      <c r="M18" s="98" t="s">
        <v>43</v>
      </c>
      <c r="N18" s="67" t="s">
        <v>44</v>
      </c>
      <c r="O18" s="25"/>
      <c r="P18" s="98" t="s">
        <v>43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4">
        <v>899.99900000000002</v>
      </c>
      <c r="C20" s="105" t="s">
        <v>55</v>
      </c>
      <c r="D20" s="94">
        <f>B20/1000000/$C$5</f>
        <v>1.071427380952381E-5</v>
      </c>
      <c r="E20" s="106">
        <v>0.123</v>
      </c>
      <c r="F20" s="107">
        <v>1.748</v>
      </c>
      <c r="G20" s="108">
        <f>E20+F20</f>
        <v>1.871</v>
      </c>
      <c r="H20" s="104">
        <v>33</v>
      </c>
      <c r="I20" s="105" t="s">
        <v>46</v>
      </c>
      <c r="J20" s="75">
        <f>H20/1000/10</f>
        <v>3.3E-3</v>
      </c>
      <c r="K20" s="104">
        <v>14</v>
      </c>
      <c r="L20" s="105" t="s">
        <v>46</v>
      </c>
      <c r="M20" s="75">
        <f t="shared" ref="M20:M83" si="0">K20/1000/10</f>
        <v>1.4E-3</v>
      </c>
      <c r="N20" s="104">
        <v>10</v>
      </c>
      <c r="O20" s="105" t="s">
        <v>46</v>
      </c>
      <c r="P20" s="75">
        <f t="shared" ref="P20:P83" si="1">N20/1000/10</f>
        <v>1E-3</v>
      </c>
    </row>
    <row r="21" spans="1:16">
      <c r="B21" s="109">
        <v>999.99900000000002</v>
      </c>
      <c r="C21" s="110" t="s">
        <v>55</v>
      </c>
      <c r="D21" s="95">
        <f>B21/1000000/$C$5</f>
        <v>1.1904750000000002E-5</v>
      </c>
      <c r="E21" s="111">
        <v>0.12970000000000001</v>
      </c>
      <c r="F21" s="112">
        <v>1.8360000000000001</v>
      </c>
      <c r="G21" s="108">
        <f t="shared" ref="G21:G84" si="2">E21+F21</f>
        <v>1.9657</v>
      </c>
      <c r="H21" s="109">
        <v>35</v>
      </c>
      <c r="I21" s="110" t="s">
        <v>46</v>
      </c>
      <c r="J21" s="69">
        <f t="shared" ref="J21:J84" si="3">H21/1000/10</f>
        <v>3.5000000000000005E-3</v>
      </c>
      <c r="K21" s="109">
        <v>15</v>
      </c>
      <c r="L21" s="110" t="s">
        <v>46</v>
      </c>
      <c r="M21" s="69">
        <f t="shared" si="0"/>
        <v>1.5E-3</v>
      </c>
      <c r="N21" s="109">
        <v>11</v>
      </c>
      <c r="O21" s="110" t="s">
        <v>46</v>
      </c>
      <c r="P21" s="69">
        <f t="shared" si="1"/>
        <v>1.0999999999999998E-3</v>
      </c>
    </row>
    <row r="22" spans="1:16">
      <c r="B22" s="109">
        <v>1.1000000000000001</v>
      </c>
      <c r="C22" s="113" t="s">
        <v>45</v>
      </c>
      <c r="D22" s="93">
        <f t="shared" ref="D22:D85" si="4">B22/1000/$C$5</f>
        <v>1.3095238095238096E-5</v>
      </c>
      <c r="E22" s="111">
        <v>0.13600000000000001</v>
      </c>
      <c r="F22" s="112">
        <v>1.917</v>
      </c>
      <c r="G22" s="108">
        <f t="shared" si="2"/>
        <v>2.0529999999999999</v>
      </c>
      <c r="H22" s="109">
        <v>37</v>
      </c>
      <c r="I22" s="110" t="s">
        <v>46</v>
      </c>
      <c r="J22" s="69">
        <f t="shared" si="3"/>
        <v>3.6999999999999997E-3</v>
      </c>
      <c r="K22" s="109">
        <v>15</v>
      </c>
      <c r="L22" s="110" t="s">
        <v>46</v>
      </c>
      <c r="M22" s="69">
        <f t="shared" si="0"/>
        <v>1.5E-3</v>
      </c>
      <c r="N22" s="109">
        <v>11</v>
      </c>
      <c r="O22" s="110" t="s">
        <v>46</v>
      </c>
      <c r="P22" s="69">
        <f t="shared" si="1"/>
        <v>1.0999999999999998E-3</v>
      </c>
    </row>
    <row r="23" spans="1:16">
      <c r="B23" s="109">
        <v>1.2</v>
      </c>
      <c r="C23" s="110" t="s">
        <v>45</v>
      </c>
      <c r="D23" s="93">
        <f t="shared" si="4"/>
        <v>1.4285714285714284E-5</v>
      </c>
      <c r="E23" s="111">
        <v>0.1421</v>
      </c>
      <c r="F23" s="112">
        <v>1.994</v>
      </c>
      <c r="G23" s="108">
        <f t="shared" si="2"/>
        <v>2.1360999999999999</v>
      </c>
      <c r="H23" s="109">
        <v>38</v>
      </c>
      <c r="I23" s="110" t="s">
        <v>46</v>
      </c>
      <c r="J23" s="69">
        <f t="shared" si="3"/>
        <v>3.8E-3</v>
      </c>
      <c r="K23" s="109">
        <v>16</v>
      </c>
      <c r="L23" s="110" t="s">
        <v>46</v>
      </c>
      <c r="M23" s="69">
        <f t="shared" si="0"/>
        <v>1.6000000000000001E-3</v>
      </c>
      <c r="N23" s="109">
        <v>12</v>
      </c>
      <c r="O23" s="110" t="s">
        <v>46</v>
      </c>
      <c r="P23" s="69">
        <f t="shared" si="1"/>
        <v>1.2000000000000001E-3</v>
      </c>
    </row>
    <row r="24" spans="1:16">
      <c r="B24" s="109">
        <v>1.3</v>
      </c>
      <c r="C24" s="110" t="s">
        <v>45</v>
      </c>
      <c r="D24" s="93">
        <f t="shared" si="4"/>
        <v>1.5476190476190476E-5</v>
      </c>
      <c r="E24" s="111">
        <v>0.1479</v>
      </c>
      <c r="F24" s="112">
        <v>2.0659999999999998</v>
      </c>
      <c r="G24" s="108">
        <f t="shared" si="2"/>
        <v>2.2138999999999998</v>
      </c>
      <c r="H24" s="109">
        <v>40</v>
      </c>
      <c r="I24" s="110" t="s">
        <v>46</v>
      </c>
      <c r="J24" s="69">
        <f t="shared" si="3"/>
        <v>4.0000000000000001E-3</v>
      </c>
      <c r="K24" s="109">
        <v>17</v>
      </c>
      <c r="L24" s="110" t="s">
        <v>46</v>
      </c>
      <c r="M24" s="69">
        <f t="shared" si="0"/>
        <v>1.7000000000000001E-3</v>
      </c>
      <c r="N24" s="109">
        <v>12</v>
      </c>
      <c r="O24" s="110" t="s">
        <v>46</v>
      </c>
      <c r="P24" s="69">
        <f t="shared" si="1"/>
        <v>1.2000000000000001E-3</v>
      </c>
    </row>
    <row r="25" spans="1:16">
      <c r="B25" s="109">
        <v>1.4</v>
      </c>
      <c r="C25" s="110" t="s">
        <v>45</v>
      </c>
      <c r="D25" s="93">
        <f t="shared" si="4"/>
        <v>1.6666666666666667E-5</v>
      </c>
      <c r="E25" s="111">
        <v>0.15340000000000001</v>
      </c>
      <c r="F25" s="112">
        <v>2.1339999999999999</v>
      </c>
      <c r="G25" s="108">
        <f t="shared" si="2"/>
        <v>2.2873999999999999</v>
      </c>
      <c r="H25" s="109">
        <v>41</v>
      </c>
      <c r="I25" s="110" t="s">
        <v>46</v>
      </c>
      <c r="J25" s="69">
        <f t="shared" si="3"/>
        <v>4.1000000000000003E-3</v>
      </c>
      <c r="K25" s="109">
        <v>17</v>
      </c>
      <c r="L25" s="110" t="s">
        <v>46</v>
      </c>
      <c r="M25" s="69">
        <f t="shared" si="0"/>
        <v>1.7000000000000001E-3</v>
      </c>
      <c r="N25" s="109">
        <v>12</v>
      </c>
      <c r="O25" s="110" t="s">
        <v>46</v>
      </c>
      <c r="P25" s="69">
        <f t="shared" si="1"/>
        <v>1.2000000000000001E-3</v>
      </c>
    </row>
    <row r="26" spans="1:16">
      <c r="B26" s="109">
        <v>1.5</v>
      </c>
      <c r="C26" s="110" t="s">
        <v>45</v>
      </c>
      <c r="D26" s="93">
        <f t="shared" si="4"/>
        <v>1.7857142857142858E-5</v>
      </c>
      <c r="E26" s="111">
        <v>0.1588</v>
      </c>
      <c r="F26" s="112">
        <v>2.1989999999999998</v>
      </c>
      <c r="G26" s="108">
        <f t="shared" si="2"/>
        <v>2.3577999999999997</v>
      </c>
      <c r="H26" s="109">
        <v>42</v>
      </c>
      <c r="I26" s="110" t="s">
        <v>46</v>
      </c>
      <c r="J26" s="69">
        <f t="shared" si="3"/>
        <v>4.2000000000000006E-3</v>
      </c>
      <c r="K26" s="109">
        <v>18</v>
      </c>
      <c r="L26" s="110" t="s">
        <v>46</v>
      </c>
      <c r="M26" s="69">
        <f t="shared" si="0"/>
        <v>1.8E-3</v>
      </c>
      <c r="N26" s="109">
        <v>13</v>
      </c>
      <c r="O26" s="110" t="s">
        <v>46</v>
      </c>
      <c r="P26" s="69">
        <f t="shared" si="1"/>
        <v>1.2999999999999999E-3</v>
      </c>
    </row>
    <row r="27" spans="1:16">
      <c r="B27" s="109">
        <v>1.6</v>
      </c>
      <c r="C27" s="110" t="s">
        <v>45</v>
      </c>
      <c r="D27" s="93">
        <f t="shared" si="4"/>
        <v>1.9047619047619049E-5</v>
      </c>
      <c r="E27" s="111">
        <v>0.16400000000000001</v>
      </c>
      <c r="F27" s="112">
        <v>2.2599999999999998</v>
      </c>
      <c r="G27" s="108">
        <f t="shared" si="2"/>
        <v>2.4239999999999999</v>
      </c>
      <c r="H27" s="109">
        <v>44</v>
      </c>
      <c r="I27" s="110" t="s">
        <v>46</v>
      </c>
      <c r="J27" s="69">
        <f t="shared" si="3"/>
        <v>4.3999999999999994E-3</v>
      </c>
      <c r="K27" s="109">
        <v>18</v>
      </c>
      <c r="L27" s="110" t="s">
        <v>46</v>
      </c>
      <c r="M27" s="69">
        <f t="shared" si="0"/>
        <v>1.8E-3</v>
      </c>
      <c r="N27" s="109">
        <v>13</v>
      </c>
      <c r="O27" s="110" t="s">
        <v>46</v>
      </c>
      <c r="P27" s="69">
        <f t="shared" si="1"/>
        <v>1.2999999999999999E-3</v>
      </c>
    </row>
    <row r="28" spans="1:16">
      <c r="B28" s="109">
        <v>1.7</v>
      </c>
      <c r="C28" s="110" t="s">
        <v>45</v>
      </c>
      <c r="D28" s="93">
        <f t="shared" si="4"/>
        <v>2.0238095238095237E-5</v>
      </c>
      <c r="E28" s="111">
        <v>0.1691</v>
      </c>
      <c r="F28" s="112">
        <v>2.319</v>
      </c>
      <c r="G28" s="108">
        <f t="shared" si="2"/>
        <v>2.4880999999999998</v>
      </c>
      <c r="H28" s="109">
        <v>45</v>
      </c>
      <c r="I28" s="110" t="s">
        <v>46</v>
      </c>
      <c r="J28" s="69">
        <f t="shared" si="3"/>
        <v>4.4999999999999997E-3</v>
      </c>
      <c r="K28" s="109">
        <v>19</v>
      </c>
      <c r="L28" s="110" t="s">
        <v>46</v>
      </c>
      <c r="M28" s="69">
        <f t="shared" si="0"/>
        <v>1.9E-3</v>
      </c>
      <c r="N28" s="109">
        <v>14</v>
      </c>
      <c r="O28" s="110" t="s">
        <v>46</v>
      </c>
      <c r="P28" s="69">
        <f t="shared" si="1"/>
        <v>1.4E-3</v>
      </c>
    </row>
    <row r="29" spans="1:16">
      <c r="B29" s="109">
        <v>1.8</v>
      </c>
      <c r="C29" s="110" t="s">
        <v>45</v>
      </c>
      <c r="D29" s="93">
        <f t="shared" si="4"/>
        <v>2.1428571428571428E-5</v>
      </c>
      <c r="E29" s="111">
        <v>0.17399999999999999</v>
      </c>
      <c r="F29" s="112">
        <v>2.3759999999999999</v>
      </c>
      <c r="G29" s="108">
        <f t="shared" si="2"/>
        <v>2.5499999999999998</v>
      </c>
      <c r="H29" s="109">
        <v>46</v>
      </c>
      <c r="I29" s="110" t="s">
        <v>46</v>
      </c>
      <c r="J29" s="69">
        <f t="shared" si="3"/>
        <v>4.5999999999999999E-3</v>
      </c>
      <c r="K29" s="109">
        <v>19</v>
      </c>
      <c r="L29" s="110" t="s">
        <v>46</v>
      </c>
      <c r="M29" s="69">
        <f t="shared" si="0"/>
        <v>1.9E-3</v>
      </c>
      <c r="N29" s="109">
        <v>14</v>
      </c>
      <c r="O29" s="110" t="s">
        <v>46</v>
      </c>
      <c r="P29" s="69">
        <f t="shared" si="1"/>
        <v>1.4E-3</v>
      </c>
    </row>
    <row r="30" spans="1:16">
      <c r="B30" s="109">
        <v>2</v>
      </c>
      <c r="C30" s="110" t="s">
        <v>45</v>
      </c>
      <c r="D30" s="93">
        <f t="shared" si="4"/>
        <v>2.380952380952381E-5</v>
      </c>
      <c r="E30" s="111">
        <v>0.18340000000000001</v>
      </c>
      <c r="F30" s="112">
        <v>2.4809999999999999</v>
      </c>
      <c r="G30" s="108">
        <f t="shared" si="2"/>
        <v>2.6643999999999997</v>
      </c>
      <c r="H30" s="109">
        <v>49</v>
      </c>
      <c r="I30" s="110" t="s">
        <v>46</v>
      </c>
      <c r="J30" s="69">
        <f t="shared" si="3"/>
        <v>4.8999999999999998E-3</v>
      </c>
      <c r="K30" s="109">
        <v>20</v>
      </c>
      <c r="L30" s="110" t="s">
        <v>46</v>
      </c>
      <c r="M30" s="69">
        <f t="shared" si="0"/>
        <v>2E-3</v>
      </c>
      <c r="N30" s="109">
        <v>15</v>
      </c>
      <c r="O30" s="110" t="s">
        <v>46</v>
      </c>
      <c r="P30" s="69">
        <f t="shared" si="1"/>
        <v>1.5E-3</v>
      </c>
    </row>
    <row r="31" spans="1:16">
      <c r="B31" s="109">
        <v>2.25</v>
      </c>
      <c r="C31" s="110" t="s">
        <v>45</v>
      </c>
      <c r="D31" s="93">
        <f t="shared" si="4"/>
        <v>2.6785714285714284E-5</v>
      </c>
      <c r="E31" s="111">
        <v>0.19450000000000001</v>
      </c>
      <c r="F31" s="112">
        <v>2.6030000000000002</v>
      </c>
      <c r="G31" s="108">
        <f t="shared" si="2"/>
        <v>2.7975000000000003</v>
      </c>
      <c r="H31" s="109">
        <v>52</v>
      </c>
      <c r="I31" s="110" t="s">
        <v>46</v>
      </c>
      <c r="J31" s="69">
        <f t="shared" si="3"/>
        <v>5.1999999999999998E-3</v>
      </c>
      <c r="K31" s="109">
        <v>21</v>
      </c>
      <c r="L31" s="110" t="s">
        <v>46</v>
      </c>
      <c r="M31" s="69">
        <f t="shared" si="0"/>
        <v>2.1000000000000003E-3</v>
      </c>
      <c r="N31" s="109">
        <v>15</v>
      </c>
      <c r="O31" s="110" t="s">
        <v>46</v>
      </c>
      <c r="P31" s="69">
        <f t="shared" si="1"/>
        <v>1.5E-3</v>
      </c>
    </row>
    <row r="32" spans="1:16">
      <c r="B32" s="109">
        <v>2.5</v>
      </c>
      <c r="C32" s="110" t="s">
        <v>45</v>
      </c>
      <c r="D32" s="93">
        <f t="shared" si="4"/>
        <v>2.9761904761904762E-5</v>
      </c>
      <c r="E32" s="111">
        <v>0.20499999999999999</v>
      </c>
      <c r="F32" s="112">
        <v>2.714</v>
      </c>
      <c r="G32" s="108">
        <f t="shared" si="2"/>
        <v>2.919</v>
      </c>
      <c r="H32" s="109">
        <v>55</v>
      </c>
      <c r="I32" s="110" t="s">
        <v>46</v>
      </c>
      <c r="J32" s="69">
        <f t="shared" si="3"/>
        <v>5.4999999999999997E-3</v>
      </c>
      <c r="K32" s="109">
        <v>22</v>
      </c>
      <c r="L32" s="110" t="s">
        <v>46</v>
      </c>
      <c r="M32" s="69">
        <f t="shared" si="0"/>
        <v>2.1999999999999997E-3</v>
      </c>
      <c r="N32" s="109">
        <v>16</v>
      </c>
      <c r="O32" s="110" t="s">
        <v>46</v>
      </c>
      <c r="P32" s="69">
        <f t="shared" si="1"/>
        <v>1.6000000000000001E-3</v>
      </c>
    </row>
    <row r="33" spans="2:16">
      <c r="B33" s="109">
        <v>2.75</v>
      </c>
      <c r="C33" s="110" t="s">
        <v>45</v>
      </c>
      <c r="D33" s="93">
        <f t="shared" si="4"/>
        <v>3.2738095238095239E-5</v>
      </c>
      <c r="E33" s="111">
        <v>0.21510000000000001</v>
      </c>
      <c r="F33" s="112">
        <v>2.8159999999999998</v>
      </c>
      <c r="G33" s="108">
        <f t="shared" si="2"/>
        <v>3.0310999999999999</v>
      </c>
      <c r="H33" s="109">
        <v>58</v>
      </c>
      <c r="I33" s="110" t="s">
        <v>46</v>
      </c>
      <c r="J33" s="69">
        <f t="shared" si="3"/>
        <v>5.8000000000000005E-3</v>
      </c>
      <c r="K33" s="109">
        <v>23</v>
      </c>
      <c r="L33" s="110" t="s">
        <v>46</v>
      </c>
      <c r="M33" s="69">
        <f t="shared" si="0"/>
        <v>2.3E-3</v>
      </c>
      <c r="N33" s="109">
        <v>17</v>
      </c>
      <c r="O33" s="110" t="s">
        <v>46</v>
      </c>
      <c r="P33" s="69">
        <f t="shared" si="1"/>
        <v>1.7000000000000001E-3</v>
      </c>
    </row>
    <row r="34" spans="2:16">
      <c r="B34" s="109">
        <v>3</v>
      </c>
      <c r="C34" s="110" t="s">
        <v>45</v>
      </c>
      <c r="D34" s="93">
        <f t="shared" si="4"/>
        <v>3.5714285714285717E-5</v>
      </c>
      <c r="E34" s="111">
        <v>0.22459999999999999</v>
      </c>
      <c r="F34" s="112">
        <v>2.911</v>
      </c>
      <c r="G34" s="108">
        <f t="shared" si="2"/>
        <v>3.1356000000000002</v>
      </c>
      <c r="H34" s="109">
        <v>60</v>
      </c>
      <c r="I34" s="110" t="s">
        <v>46</v>
      </c>
      <c r="J34" s="69">
        <f t="shared" si="3"/>
        <v>6.0000000000000001E-3</v>
      </c>
      <c r="K34" s="109">
        <v>24</v>
      </c>
      <c r="L34" s="110" t="s">
        <v>46</v>
      </c>
      <c r="M34" s="69">
        <f t="shared" si="0"/>
        <v>2.4000000000000002E-3</v>
      </c>
      <c r="N34" s="109">
        <v>18</v>
      </c>
      <c r="O34" s="110" t="s">
        <v>46</v>
      </c>
      <c r="P34" s="69">
        <f t="shared" si="1"/>
        <v>1.8E-3</v>
      </c>
    </row>
    <row r="35" spans="2:16">
      <c r="B35" s="109">
        <v>3.25</v>
      </c>
      <c r="C35" s="110" t="s">
        <v>45</v>
      </c>
      <c r="D35" s="93">
        <f t="shared" si="4"/>
        <v>3.8690476190476188E-5</v>
      </c>
      <c r="E35" s="111">
        <v>0.23380000000000001</v>
      </c>
      <c r="F35" s="112">
        <v>3</v>
      </c>
      <c r="G35" s="108">
        <f t="shared" si="2"/>
        <v>3.2338</v>
      </c>
      <c r="H35" s="109">
        <v>63</v>
      </c>
      <c r="I35" s="110" t="s">
        <v>46</v>
      </c>
      <c r="J35" s="69">
        <f t="shared" si="3"/>
        <v>6.3E-3</v>
      </c>
      <c r="K35" s="109">
        <v>25</v>
      </c>
      <c r="L35" s="110" t="s">
        <v>46</v>
      </c>
      <c r="M35" s="69">
        <f t="shared" si="0"/>
        <v>2.5000000000000001E-3</v>
      </c>
      <c r="N35" s="109">
        <v>18</v>
      </c>
      <c r="O35" s="110" t="s">
        <v>46</v>
      </c>
      <c r="P35" s="69">
        <f t="shared" si="1"/>
        <v>1.8E-3</v>
      </c>
    </row>
    <row r="36" spans="2:16">
      <c r="B36" s="109">
        <v>3.5</v>
      </c>
      <c r="C36" s="110" t="s">
        <v>45</v>
      </c>
      <c r="D36" s="93">
        <f t="shared" si="4"/>
        <v>4.1666666666666665E-5</v>
      </c>
      <c r="E36" s="111">
        <v>0.24260000000000001</v>
      </c>
      <c r="F36" s="112">
        <v>3.0830000000000002</v>
      </c>
      <c r="G36" s="108">
        <f t="shared" si="2"/>
        <v>3.3256000000000001</v>
      </c>
      <c r="H36" s="109">
        <v>66</v>
      </c>
      <c r="I36" s="110" t="s">
        <v>46</v>
      </c>
      <c r="J36" s="69">
        <f t="shared" si="3"/>
        <v>6.6E-3</v>
      </c>
      <c r="K36" s="109">
        <v>26</v>
      </c>
      <c r="L36" s="110" t="s">
        <v>46</v>
      </c>
      <c r="M36" s="69">
        <f t="shared" si="0"/>
        <v>2.5999999999999999E-3</v>
      </c>
      <c r="N36" s="109">
        <v>19</v>
      </c>
      <c r="O36" s="110" t="s">
        <v>46</v>
      </c>
      <c r="P36" s="69">
        <f t="shared" si="1"/>
        <v>1.9E-3</v>
      </c>
    </row>
    <row r="37" spans="2:16">
      <c r="B37" s="109">
        <v>3.75</v>
      </c>
      <c r="C37" s="110" t="s">
        <v>45</v>
      </c>
      <c r="D37" s="93">
        <f t="shared" si="4"/>
        <v>4.4642857142857143E-5</v>
      </c>
      <c r="E37" s="111">
        <v>0.25109999999999999</v>
      </c>
      <c r="F37" s="112">
        <v>3.161</v>
      </c>
      <c r="G37" s="108">
        <f t="shared" si="2"/>
        <v>3.4121000000000001</v>
      </c>
      <c r="H37" s="109">
        <v>68</v>
      </c>
      <c r="I37" s="110" t="s">
        <v>46</v>
      </c>
      <c r="J37" s="69">
        <f t="shared" si="3"/>
        <v>6.8000000000000005E-3</v>
      </c>
      <c r="K37" s="109">
        <v>27</v>
      </c>
      <c r="L37" s="110" t="s">
        <v>46</v>
      </c>
      <c r="M37" s="69">
        <f t="shared" si="0"/>
        <v>2.7000000000000001E-3</v>
      </c>
      <c r="N37" s="109">
        <v>20</v>
      </c>
      <c r="O37" s="110" t="s">
        <v>46</v>
      </c>
      <c r="P37" s="69">
        <f t="shared" si="1"/>
        <v>2E-3</v>
      </c>
    </row>
    <row r="38" spans="2:16">
      <c r="B38" s="109">
        <v>4</v>
      </c>
      <c r="C38" s="110" t="s">
        <v>45</v>
      </c>
      <c r="D38" s="93">
        <f t="shared" si="4"/>
        <v>4.761904761904762E-5</v>
      </c>
      <c r="E38" s="111">
        <v>0.25940000000000002</v>
      </c>
      <c r="F38" s="112">
        <v>3.234</v>
      </c>
      <c r="G38" s="108">
        <f t="shared" si="2"/>
        <v>3.4933999999999998</v>
      </c>
      <c r="H38" s="109">
        <v>70</v>
      </c>
      <c r="I38" s="110" t="s">
        <v>46</v>
      </c>
      <c r="J38" s="69">
        <f t="shared" si="3"/>
        <v>7.000000000000001E-3</v>
      </c>
      <c r="K38" s="109">
        <v>27</v>
      </c>
      <c r="L38" s="110" t="s">
        <v>46</v>
      </c>
      <c r="M38" s="69">
        <f t="shared" si="0"/>
        <v>2.7000000000000001E-3</v>
      </c>
      <c r="N38" s="109">
        <v>20</v>
      </c>
      <c r="O38" s="110" t="s">
        <v>46</v>
      </c>
      <c r="P38" s="69">
        <f t="shared" si="1"/>
        <v>2E-3</v>
      </c>
    </row>
    <row r="39" spans="2:16">
      <c r="B39" s="109">
        <v>4.5</v>
      </c>
      <c r="C39" s="110" t="s">
        <v>45</v>
      </c>
      <c r="D39" s="93">
        <f t="shared" si="4"/>
        <v>5.3571428571428569E-5</v>
      </c>
      <c r="E39" s="111">
        <v>0.27510000000000001</v>
      </c>
      <c r="F39" s="112">
        <v>3.37</v>
      </c>
      <c r="G39" s="108">
        <f t="shared" si="2"/>
        <v>3.6451000000000002</v>
      </c>
      <c r="H39" s="109">
        <v>75</v>
      </c>
      <c r="I39" s="110" t="s">
        <v>46</v>
      </c>
      <c r="J39" s="69">
        <f t="shared" si="3"/>
        <v>7.4999999999999997E-3</v>
      </c>
      <c r="K39" s="109">
        <v>29</v>
      </c>
      <c r="L39" s="110" t="s">
        <v>46</v>
      </c>
      <c r="M39" s="69">
        <f t="shared" si="0"/>
        <v>2.9000000000000002E-3</v>
      </c>
      <c r="N39" s="109">
        <v>22</v>
      </c>
      <c r="O39" s="110" t="s">
        <v>46</v>
      </c>
      <c r="P39" s="69">
        <f t="shared" si="1"/>
        <v>2.1999999999999997E-3</v>
      </c>
    </row>
    <row r="40" spans="2:16">
      <c r="B40" s="109">
        <v>5</v>
      </c>
      <c r="C40" s="110" t="s">
        <v>45</v>
      </c>
      <c r="D40" s="93">
        <f t="shared" si="4"/>
        <v>5.9523809523809524E-5</v>
      </c>
      <c r="E40" s="111">
        <v>0.28999999999999998</v>
      </c>
      <c r="F40" s="112">
        <v>3.492</v>
      </c>
      <c r="G40" s="108">
        <f t="shared" si="2"/>
        <v>3.782</v>
      </c>
      <c r="H40" s="109">
        <v>80</v>
      </c>
      <c r="I40" s="110" t="s">
        <v>46</v>
      </c>
      <c r="J40" s="69">
        <f t="shared" si="3"/>
        <v>8.0000000000000002E-3</v>
      </c>
      <c r="K40" s="109">
        <v>30</v>
      </c>
      <c r="L40" s="110" t="s">
        <v>46</v>
      </c>
      <c r="M40" s="69">
        <f t="shared" si="0"/>
        <v>3.0000000000000001E-3</v>
      </c>
      <c r="N40" s="109">
        <v>23</v>
      </c>
      <c r="O40" s="110" t="s">
        <v>46</v>
      </c>
      <c r="P40" s="69">
        <f t="shared" si="1"/>
        <v>2.3E-3</v>
      </c>
    </row>
    <row r="41" spans="2:16">
      <c r="B41" s="109">
        <v>5.5</v>
      </c>
      <c r="C41" s="110" t="s">
        <v>45</v>
      </c>
      <c r="D41" s="93">
        <f t="shared" si="4"/>
        <v>6.5476190476190479E-5</v>
      </c>
      <c r="E41" s="111">
        <v>0.30409999999999998</v>
      </c>
      <c r="F41" s="112">
        <v>3.6040000000000001</v>
      </c>
      <c r="G41" s="108">
        <f t="shared" si="2"/>
        <v>3.9081000000000001</v>
      </c>
      <c r="H41" s="109">
        <v>84</v>
      </c>
      <c r="I41" s="110" t="s">
        <v>46</v>
      </c>
      <c r="J41" s="69">
        <f t="shared" si="3"/>
        <v>8.4000000000000012E-3</v>
      </c>
      <c r="K41" s="109">
        <v>32</v>
      </c>
      <c r="L41" s="110" t="s">
        <v>46</v>
      </c>
      <c r="M41" s="69">
        <f t="shared" si="0"/>
        <v>3.2000000000000002E-3</v>
      </c>
      <c r="N41" s="109">
        <v>24</v>
      </c>
      <c r="O41" s="110" t="s">
        <v>46</v>
      </c>
      <c r="P41" s="69">
        <f t="shared" si="1"/>
        <v>2.4000000000000002E-3</v>
      </c>
    </row>
    <row r="42" spans="2:16">
      <c r="B42" s="109">
        <v>6</v>
      </c>
      <c r="C42" s="110" t="s">
        <v>45</v>
      </c>
      <c r="D42" s="93">
        <f t="shared" si="4"/>
        <v>7.1428571428571434E-5</v>
      </c>
      <c r="E42" s="111">
        <v>0.31769999999999998</v>
      </c>
      <c r="F42" s="112">
        <v>3.706</v>
      </c>
      <c r="G42" s="108">
        <f t="shared" si="2"/>
        <v>4.0236999999999998</v>
      </c>
      <c r="H42" s="109">
        <v>89</v>
      </c>
      <c r="I42" s="110" t="s">
        <v>46</v>
      </c>
      <c r="J42" s="69">
        <f t="shared" si="3"/>
        <v>8.8999999999999999E-3</v>
      </c>
      <c r="K42" s="109">
        <v>33</v>
      </c>
      <c r="L42" s="110" t="s">
        <v>46</v>
      </c>
      <c r="M42" s="69">
        <f t="shared" si="0"/>
        <v>3.3E-3</v>
      </c>
      <c r="N42" s="109">
        <v>25</v>
      </c>
      <c r="O42" s="110" t="s">
        <v>46</v>
      </c>
      <c r="P42" s="69">
        <f t="shared" si="1"/>
        <v>2.5000000000000001E-3</v>
      </c>
    </row>
    <row r="43" spans="2:16">
      <c r="B43" s="109">
        <v>6.5</v>
      </c>
      <c r="C43" s="110" t="s">
        <v>45</v>
      </c>
      <c r="D43" s="93">
        <f t="shared" si="4"/>
        <v>7.7380952380952375E-5</v>
      </c>
      <c r="E43" s="111">
        <v>0.3306</v>
      </c>
      <c r="F43" s="112">
        <v>3.8010000000000002</v>
      </c>
      <c r="G43" s="108">
        <f t="shared" si="2"/>
        <v>4.1316000000000006</v>
      </c>
      <c r="H43" s="109">
        <v>93</v>
      </c>
      <c r="I43" s="110" t="s">
        <v>46</v>
      </c>
      <c r="J43" s="69">
        <f t="shared" si="3"/>
        <v>9.2999999999999992E-3</v>
      </c>
      <c r="K43" s="109">
        <v>35</v>
      </c>
      <c r="L43" s="110" t="s">
        <v>46</v>
      </c>
      <c r="M43" s="69">
        <f t="shared" si="0"/>
        <v>3.5000000000000005E-3</v>
      </c>
      <c r="N43" s="109">
        <v>26</v>
      </c>
      <c r="O43" s="110" t="s">
        <v>46</v>
      </c>
      <c r="P43" s="69">
        <f t="shared" si="1"/>
        <v>2.5999999999999999E-3</v>
      </c>
    </row>
    <row r="44" spans="2:16">
      <c r="B44" s="109">
        <v>7</v>
      </c>
      <c r="C44" s="110" t="s">
        <v>45</v>
      </c>
      <c r="D44" s="93">
        <f t="shared" si="4"/>
        <v>8.3333333333333331E-5</v>
      </c>
      <c r="E44" s="111">
        <v>0.34310000000000002</v>
      </c>
      <c r="F44" s="112">
        <v>3.8879999999999999</v>
      </c>
      <c r="G44" s="108">
        <f t="shared" si="2"/>
        <v>4.2310999999999996</v>
      </c>
      <c r="H44" s="109">
        <v>97</v>
      </c>
      <c r="I44" s="110" t="s">
        <v>46</v>
      </c>
      <c r="J44" s="69">
        <f t="shared" si="3"/>
        <v>9.7000000000000003E-3</v>
      </c>
      <c r="K44" s="109">
        <v>36</v>
      </c>
      <c r="L44" s="110" t="s">
        <v>46</v>
      </c>
      <c r="M44" s="69">
        <f t="shared" si="0"/>
        <v>3.5999999999999999E-3</v>
      </c>
      <c r="N44" s="109">
        <v>27</v>
      </c>
      <c r="O44" s="110" t="s">
        <v>46</v>
      </c>
      <c r="P44" s="69">
        <f t="shared" si="1"/>
        <v>2.7000000000000001E-3</v>
      </c>
    </row>
    <row r="45" spans="2:16">
      <c r="B45" s="109">
        <v>8</v>
      </c>
      <c r="C45" s="110" t="s">
        <v>45</v>
      </c>
      <c r="D45" s="93">
        <f t="shared" si="4"/>
        <v>9.5238095238095241E-5</v>
      </c>
      <c r="E45" s="111">
        <v>0.36680000000000001</v>
      </c>
      <c r="F45" s="112">
        <v>4.0460000000000003</v>
      </c>
      <c r="G45" s="108">
        <f t="shared" si="2"/>
        <v>4.4128000000000007</v>
      </c>
      <c r="H45" s="109">
        <v>105</v>
      </c>
      <c r="I45" s="110" t="s">
        <v>46</v>
      </c>
      <c r="J45" s="69">
        <f t="shared" si="3"/>
        <v>1.0499999999999999E-2</v>
      </c>
      <c r="K45" s="109">
        <v>38</v>
      </c>
      <c r="L45" s="110" t="s">
        <v>46</v>
      </c>
      <c r="M45" s="69">
        <f t="shared" si="0"/>
        <v>3.8E-3</v>
      </c>
      <c r="N45" s="109">
        <v>29</v>
      </c>
      <c r="O45" s="110" t="s">
        <v>46</v>
      </c>
      <c r="P45" s="69">
        <f t="shared" si="1"/>
        <v>2.9000000000000002E-3</v>
      </c>
    </row>
    <row r="46" spans="2:16">
      <c r="B46" s="109">
        <v>9</v>
      </c>
      <c r="C46" s="110" t="s">
        <v>45</v>
      </c>
      <c r="D46" s="93">
        <f t="shared" si="4"/>
        <v>1.0714285714285714E-4</v>
      </c>
      <c r="E46" s="111">
        <v>0.3891</v>
      </c>
      <c r="F46" s="112">
        <v>4.1840000000000002</v>
      </c>
      <c r="G46" s="108">
        <f t="shared" si="2"/>
        <v>4.5731000000000002</v>
      </c>
      <c r="H46" s="109">
        <v>112</v>
      </c>
      <c r="I46" s="110" t="s">
        <v>46</v>
      </c>
      <c r="J46" s="69">
        <f t="shared" si="3"/>
        <v>1.12E-2</v>
      </c>
      <c r="K46" s="109">
        <v>41</v>
      </c>
      <c r="L46" s="110" t="s">
        <v>46</v>
      </c>
      <c r="M46" s="69">
        <f t="shared" si="0"/>
        <v>4.1000000000000003E-3</v>
      </c>
      <c r="N46" s="109">
        <v>31</v>
      </c>
      <c r="O46" s="110" t="s">
        <v>46</v>
      </c>
      <c r="P46" s="69">
        <f t="shared" si="1"/>
        <v>3.0999999999999999E-3</v>
      </c>
    </row>
    <row r="47" spans="2:16">
      <c r="B47" s="109">
        <v>10</v>
      </c>
      <c r="C47" s="110" t="s">
        <v>45</v>
      </c>
      <c r="D47" s="93">
        <f t="shared" si="4"/>
        <v>1.1904761904761905E-4</v>
      </c>
      <c r="E47" s="111">
        <v>0.41010000000000002</v>
      </c>
      <c r="F47" s="112">
        <v>4.3070000000000004</v>
      </c>
      <c r="G47" s="108">
        <f t="shared" si="2"/>
        <v>4.7171000000000003</v>
      </c>
      <c r="H47" s="109">
        <v>120</v>
      </c>
      <c r="I47" s="110" t="s">
        <v>46</v>
      </c>
      <c r="J47" s="69">
        <f t="shared" si="3"/>
        <v>1.2E-2</v>
      </c>
      <c r="K47" s="109">
        <v>43</v>
      </c>
      <c r="L47" s="110" t="s">
        <v>46</v>
      </c>
      <c r="M47" s="69">
        <f t="shared" si="0"/>
        <v>4.3E-3</v>
      </c>
      <c r="N47" s="109">
        <v>33</v>
      </c>
      <c r="O47" s="110" t="s">
        <v>46</v>
      </c>
      <c r="P47" s="69">
        <f t="shared" si="1"/>
        <v>3.3E-3</v>
      </c>
    </row>
    <row r="48" spans="2:16">
      <c r="B48" s="109">
        <v>11</v>
      </c>
      <c r="C48" s="110" t="s">
        <v>45</v>
      </c>
      <c r="D48" s="93">
        <f t="shared" si="4"/>
        <v>1.3095238095238096E-4</v>
      </c>
      <c r="E48" s="111">
        <v>0.43009999999999998</v>
      </c>
      <c r="F48" s="112">
        <v>4.4169999999999998</v>
      </c>
      <c r="G48" s="108">
        <f t="shared" si="2"/>
        <v>4.8471000000000002</v>
      </c>
      <c r="H48" s="109">
        <v>127</v>
      </c>
      <c r="I48" s="110" t="s">
        <v>46</v>
      </c>
      <c r="J48" s="69">
        <f t="shared" si="3"/>
        <v>1.2699999999999999E-2</v>
      </c>
      <c r="K48" s="109">
        <v>45</v>
      </c>
      <c r="L48" s="110" t="s">
        <v>46</v>
      </c>
      <c r="M48" s="69">
        <f t="shared" si="0"/>
        <v>4.4999999999999997E-3</v>
      </c>
      <c r="N48" s="109">
        <v>34</v>
      </c>
      <c r="O48" s="110" t="s">
        <v>46</v>
      </c>
      <c r="P48" s="69">
        <f t="shared" si="1"/>
        <v>3.4000000000000002E-3</v>
      </c>
    </row>
    <row r="49" spans="2:16">
      <c r="B49" s="109">
        <v>12</v>
      </c>
      <c r="C49" s="110" t="s">
        <v>45</v>
      </c>
      <c r="D49" s="93">
        <f t="shared" si="4"/>
        <v>1.4285714285714287E-4</v>
      </c>
      <c r="E49" s="111">
        <v>0.44919999999999999</v>
      </c>
      <c r="F49" s="112">
        <v>4.516</v>
      </c>
      <c r="G49" s="108">
        <f t="shared" si="2"/>
        <v>4.9652000000000003</v>
      </c>
      <c r="H49" s="109">
        <v>134</v>
      </c>
      <c r="I49" s="110" t="s">
        <v>46</v>
      </c>
      <c r="J49" s="69">
        <f t="shared" si="3"/>
        <v>1.34E-2</v>
      </c>
      <c r="K49" s="109">
        <v>47</v>
      </c>
      <c r="L49" s="110" t="s">
        <v>46</v>
      </c>
      <c r="M49" s="69">
        <f t="shared" si="0"/>
        <v>4.7000000000000002E-3</v>
      </c>
      <c r="N49" s="109">
        <v>36</v>
      </c>
      <c r="O49" s="110" t="s">
        <v>46</v>
      </c>
      <c r="P49" s="69">
        <f t="shared" si="1"/>
        <v>3.5999999999999999E-3</v>
      </c>
    </row>
    <row r="50" spans="2:16">
      <c r="B50" s="109">
        <v>13</v>
      </c>
      <c r="C50" s="110" t="s">
        <v>45</v>
      </c>
      <c r="D50" s="93">
        <f t="shared" si="4"/>
        <v>1.5476190476190475E-4</v>
      </c>
      <c r="E50" s="111">
        <v>0.46760000000000002</v>
      </c>
      <c r="F50" s="112">
        <v>4.6059999999999999</v>
      </c>
      <c r="G50" s="108">
        <f t="shared" si="2"/>
        <v>5.0735999999999999</v>
      </c>
      <c r="H50" s="109">
        <v>141</v>
      </c>
      <c r="I50" s="110" t="s">
        <v>46</v>
      </c>
      <c r="J50" s="69">
        <f t="shared" si="3"/>
        <v>1.4099999999999998E-2</v>
      </c>
      <c r="K50" s="109">
        <v>49</v>
      </c>
      <c r="L50" s="110" t="s">
        <v>46</v>
      </c>
      <c r="M50" s="69">
        <f t="shared" si="0"/>
        <v>4.8999999999999998E-3</v>
      </c>
      <c r="N50" s="109">
        <v>38</v>
      </c>
      <c r="O50" s="110" t="s">
        <v>46</v>
      </c>
      <c r="P50" s="69">
        <f t="shared" si="1"/>
        <v>3.8E-3</v>
      </c>
    </row>
    <row r="51" spans="2:16">
      <c r="B51" s="109">
        <v>14</v>
      </c>
      <c r="C51" s="110" t="s">
        <v>45</v>
      </c>
      <c r="D51" s="93">
        <f t="shared" si="4"/>
        <v>1.6666666666666666E-4</v>
      </c>
      <c r="E51" s="111">
        <v>0.48520000000000002</v>
      </c>
      <c r="F51" s="112">
        <v>4.6879999999999997</v>
      </c>
      <c r="G51" s="108">
        <f t="shared" si="2"/>
        <v>5.1731999999999996</v>
      </c>
      <c r="H51" s="109">
        <v>148</v>
      </c>
      <c r="I51" s="110" t="s">
        <v>46</v>
      </c>
      <c r="J51" s="69">
        <f t="shared" si="3"/>
        <v>1.4799999999999999E-2</v>
      </c>
      <c r="K51" s="109">
        <v>51</v>
      </c>
      <c r="L51" s="110" t="s">
        <v>46</v>
      </c>
      <c r="M51" s="69">
        <f t="shared" si="0"/>
        <v>5.0999999999999995E-3</v>
      </c>
      <c r="N51" s="109">
        <v>39</v>
      </c>
      <c r="O51" s="110" t="s">
        <v>46</v>
      </c>
      <c r="P51" s="69">
        <f t="shared" si="1"/>
        <v>3.8999999999999998E-3</v>
      </c>
    </row>
    <row r="52" spans="2:16">
      <c r="B52" s="109">
        <v>15</v>
      </c>
      <c r="C52" s="110" t="s">
        <v>45</v>
      </c>
      <c r="D52" s="93">
        <f t="shared" si="4"/>
        <v>1.7857142857142857E-4</v>
      </c>
      <c r="E52" s="111">
        <v>0.50229999999999997</v>
      </c>
      <c r="F52" s="112">
        <v>4.7640000000000002</v>
      </c>
      <c r="G52" s="108">
        <f t="shared" si="2"/>
        <v>5.2663000000000002</v>
      </c>
      <c r="H52" s="109">
        <v>155</v>
      </c>
      <c r="I52" s="110" t="s">
        <v>46</v>
      </c>
      <c r="J52" s="69">
        <f t="shared" si="3"/>
        <v>1.55E-2</v>
      </c>
      <c r="K52" s="109">
        <v>53</v>
      </c>
      <c r="L52" s="110" t="s">
        <v>46</v>
      </c>
      <c r="M52" s="69">
        <f t="shared" si="0"/>
        <v>5.3E-3</v>
      </c>
      <c r="N52" s="109">
        <v>41</v>
      </c>
      <c r="O52" s="110" t="s">
        <v>46</v>
      </c>
      <c r="P52" s="69">
        <f t="shared" si="1"/>
        <v>4.1000000000000003E-3</v>
      </c>
    </row>
    <row r="53" spans="2:16">
      <c r="B53" s="109">
        <v>16</v>
      </c>
      <c r="C53" s="110" t="s">
        <v>45</v>
      </c>
      <c r="D53" s="93">
        <f t="shared" si="4"/>
        <v>1.9047619047619048E-4</v>
      </c>
      <c r="E53" s="111">
        <v>0.51870000000000005</v>
      </c>
      <c r="F53" s="112">
        <v>4.8330000000000002</v>
      </c>
      <c r="G53" s="108">
        <f t="shared" si="2"/>
        <v>5.3517000000000001</v>
      </c>
      <c r="H53" s="109">
        <v>161</v>
      </c>
      <c r="I53" s="110" t="s">
        <v>46</v>
      </c>
      <c r="J53" s="69">
        <f t="shared" si="3"/>
        <v>1.61E-2</v>
      </c>
      <c r="K53" s="109">
        <v>55</v>
      </c>
      <c r="L53" s="110" t="s">
        <v>46</v>
      </c>
      <c r="M53" s="69">
        <f t="shared" si="0"/>
        <v>5.4999999999999997E-3</v>
      </c>
      <c r="N53" s="109">
        <v>43</v>
      </c>
      <c r="O53" s="110" t="s">
        <v>46</v>
      </c>
      <c r="P53" s="69">
        <f t="shared" si="1"/>
        <v>4.3E-3</v>
      </c>
    </row>
    <row r="54" spans="2:16">
      <c r="B54" s="109">
        <v>17</v>
      </c>
      <c r="C54" s="110" t="s">
        <v>45</v>
      </c>
      <c r="D54" s="93">
        <f t="shared" si="4"/>
        <v>2.0238095238095239E-4</v>
      </c>
      <c r="E54" s="111">
        <v>0.53469999999999995</v>
      </c>
      <c r="F54" s="112">
        <v>4.8970000000000002</v>
      </c>
      <c r="G54" s="108">
        <f t="shared" si="2"/>
        <v>5.4317000000000002</v>
      </c>
      <c r="H54" s="109">
        <v>168</v>
      </c>
      <c r="I54" s="110" t="s">
        <v>46</v>
      </c>
      <c r="J54" s="69">
        <f t="shared" si="3"/>
        <v>1.6800000000000002E-2</v>
      </c>
      <c r="K54" s="109">
        <v>57</v>
      </c>
      <c r="L54" s="110" t="s">
        <v>46</v>
      </c>
      <c r="M54" s="69">
        <f t="shared" si="0"/>
        <v>5.7000000000000002E-3</v>
      </c>
      <c r="N54" s="109">
        <v>44</v>
      </c>
      <c r="O54" s="110" t="s">
        <v>46</v>
      </c>
      <c r="P54" s="69">
        <f t="shared" si="1"/>
        <v>4.3999999999999994E-3</v>
      </c>
    </row>
    <row r="55" spans="2:16">
      <c r="B55" s="109">
        <v>18</v>
      </c>
      <c r="C55" s="110" t="s">
        <v>45</v>
      </c>
      <c r="D55" s="93">
        <f t="shared" si="4"/>
        <v>2.1428571428571427E-4</v>
      </c>
      <c r="E55" s="111">
        <v>0.55020000000000002</v>
      </c>
      <c r="F55" s="112">
        <v>4.9560000000000004</v>
      </c>
      <c r="G55" s="108">
        <f t="shared" si="2"/>
        <v>5.5062000000000006</v>
      </c>
      <c r="H55" s="109">
        <v>175</v>
      </c>
      <c r="I55" s="110" t="s">
        <v>46</v>
      </c>
      <c r="J55" s="69">
        <f t="shared" si="3"/>
        <v>1.7499999999999998E-2</v>
      </c>
      <c r="K55" s="109">
        <v>59</v>
      </c>
      <c r="L55" s="110" t="s">
        <v>46</v>
      </c>
      <c r="M55" s="69">
        <f t="shared" si="0"/>
        <v>5.8999999999999999E-3</v>
      </c>
      <c r="N55" s="109">
        <v>46</v>
      </c>
      <c r="O55" s="110" t="s">
        <v>46</v>
      </c>
      <c r="P55" s="69">
        <f t="shared" si="1"/>
        <v>4.5999999999999999E-3</v>
      </c>
    </row>
    <row r="56" spans="2:16">
      <c r="B56" s="109">
        <v>20</v>
      </c>
      <c r="C56" s="110" t="s">
        <v>45</v>
      </c>
      <c r="D56" s="93">
        <f t="shared" si="4"/>
        <v>2.380952380952381E-4</v>
      </c>
      <c r="E56" s="111">
        <v>0.57999999999999996</v>
      </c>
      <c r="F56" s="112">
        <v>5.0629999999999997</v>
      </c>
      <c r="G56" s="108">
        <f t="shared" si="2"/>
        <v>5.6429999999999998</v>
      </c>
      <c r="H56" s="109">
        <v>187</v>
      </c>
      <c r="I56" s="110" t="s">
        <v>46</v>
      </c>
      <c r="J56" s="69">
        <f t="shared" si="3"/>
        <v>1.8700000000000001E-2</v>
      </c>
      <c r="K56" s="109">
        <v>63</v>
      </c>
      <c r="L56" s="110" t="s">
        <v>46</v>
      </c>
      <c r="M56" s="69">
        <f t="shared" si="0"/>
        <v>6.3E-3</v>
      </c>
      <c r="N56" s="109">
        <v>49</v>
      </c>
      <c r="O56" s="110" t="s">
        <v>46</v>
      </c>
      <c r="P56" s="69">
        <f t="shared" si="1"/>
        <v>4.8999999999999998E-3</v>
      </c>
    </row>
    <row r="57" spans="2:16">
      <c r="B57" s="109">
        <v>22.5</v>
      </c>
      <c r="C57" s="110" t="s">
        <v>45</v>
      </c>
      <c r="D57" s="93">
        <f t="shared" si="4"/>
        <v>2.6785714285714287E-4</v>
      </c>
      <c r="E57" s="111">
        <v>0.61509999999999998</v>
      </c>
      <c r="F57" s="112">
        <v>5.1769999999999996</v>
      </c>
      <c r="G57" s="108">
        <f t="shared" si="2"/>
        <v>5.7920999999999996</v>
      </c>
      <c r="H57" s="109">
        <v>203</v>
      </c>
      <c r="I57" s="110" t="s">
        <v>46</v>
      </c>
      <c r="J57" s="69">
        <f t="shared" si="3"/>
        <v>2.0300000000000002E-2</v>
      </c>
      <c r="K57" s="109">
        <v>67</v>
      </c>
      <c r="L57" s="110" t="s">
        <v>46</v>
      </c>
      <c r="M57" s="69">
        <f t="shared" si="0"/>
        <v>6.7000000000000002E-3</v>
      </c>
      <c r="N57" s="109">
        <v>52</v>
      </c>
      <c r="O57" s="110" t="s">
        <v>46</v>
      </c>
      <c r="P57" s="69">
        <f t="shared" si="1"/>
        <v>5.1999999999999998E-3</v>
      </c>
    </row>
    <row r="58" spans="2:16">
      <c r="B58" s="109">
        <v>25</v>
      </c>
      <c r="C58" s="110" t="s">
        <v>45</v>
      </c>
      <c r="D58" s="93">
        <f t="shared" si="4"/>
        <v>2.9761904761904765E-4</v>
      </c>
      <c r="E58" s="111">
        <v>0.64839999999999998</v>
      </c>
      <c r="F58" s="112">
        <v>5.274</v>
      </c>
      <c r="G58" s="108">
        <f t="shared" si="2"/>
        <v>5.9223999999999997</v>
      </c>
      <c r="H58" s="109">
        <v>218</v>
      </c>
      <c r="I58" s="110" t="s">
        <v>46</v>
      </c>
      <c r="J58" s="69">
        <f t="shared" si="3"/>
        <v>2.18E-2</v>
      </c>
      <c r="K58" s="109">
        <v>71</v>
      </c>
      <c r="L58" s="110" t="s">
        <v>46</v>
      </c>
      <c r="M58" s="69">
        <f t="shared" si="0"/>
        <v>7.0999999999999995E-3</v>
      </c>
      <c r="N58" s="109">
        <v>55</v>
      </c>
      <c r="O58" s="110" t="s">
        <v>46</v>
      </c>
      <c r="P58" s="69">
        <f t="shared" si="1"/>
        <v>5.4999999999999997E-3</v>
      </c>
    </row>
    <row r="59" spans="2:16">
      <c r="B59" s="109">
        <v>27.5</v>
      </c>
      <c r="C59" s="110" t="s">
        <v>45</v>
      </c>
      <c r="D59" s="93">
        <f t="shared" si="4"/>
        <v>3.2738095238095237E-4</v>
      </c>
      <c r="E59" s="111">
        <v>0.68010000000000004</v>
      </c>
      <c r="F59" s="112">
        <v>5.3570000000000002</v>
      </c>
      <c r="G59" s="108">
        <f t="shared" si="2"/>
        <v>6.0371000000000006</v>
      </c>
      <c r="H59" s="109">
        <v>233</v>
      </c>
      <c r="I59" s="110" t="s">
        <v>46</v>
      </c>
      <c r="J59" s="69">
        <f t="shared" si="3"/>
        <v>2.3300000000000001E-2</v>
      </c>
      <c r="K59" s="109">
        <v>75</v>
      </c>
      <c r="L59" s="110" t="s">
        <v>46</v>
      </c>
      <c r="M59" s="69">
        <f t="shared" si="0"/>
        <v>7.4999999999999997E-3</v>
      </c>
      <c r="N59" s="109">
        <v>59</v>
      </c>
      <c r="O59" s="110" t="s">
        <v>46</v>
      </c>
      <c r="P59" s="69">
        <f t="shared" si="1"/>
        <v>5.8999999999999999E-3</v>
      </c>
    </row>
    <row r="60" spans="2:16">
      <c r="B60" s="109">
        <v>30</v>
      </c>
      <c r="C60" s="110" t="s">
        <v>45</v>
      </c>
      <c r="D60" s="93">
        <f t="shared" si="4"/>
        <v>3.5714285714285714E-4</v>
      </c>
      <c r="E60" s="111">
        <v>0.71030000000000004</v>
      </c>
      <c r="F60" s="112">
        <v>5.4279999999999999</v>
      </c>
      <c r="G60" s="108">
        <f t="shared" si="2"/>
        <v>6.1383000000000001</v>
      </c>
      <c r="H60" s="109">
        <v>248</v>
      </c>
      <c r="I60" s="110" t="s">
        <v>46</v>
      </c>
      <c r="J60" s="69">
        <f t="shared" si="3"/>
        <v>2.4799999999999999E-2</v>
      </c>
      <c r="K60" s="109">
        <v>79</v>
      </c>
      <c r="L60" s="110" t="s">
        <v>46</v>
      </c>
      <c r="M60" s="69">
        <f t="shared" si="0"/>
        <v>7.9000000000000008E-3</v>
      </c>
      <c r="N60" s="109">
        <v>62</v>
      </c>
      <c r="O60" s="110" t="s">
        <v>46</v>
      </c>
      <c r="P60" s="69">
        <f t="shared" si="1"/>
        <v>6.1999999999999998E-3</v>
      </c>
    </row>
    <row r="61" spans="2:16">
      <c r="B61" s="109">
        <v>32.5</v>
      </c>
      <c r="C61" s="110" t="s">
        <v>45</v>
      </c>
      <c r="D61" s="93">
        <f t="shared" si="4"/>
        <v>3.8690476190476192E-4</v>
      </c>
      <c r="E61" s="111">
        <v>0.73929999999999996</v>
      </c>
      <c r="F61" s="112">
        <v>5.4909999999999997</v>
      </c>
      <c r="G61" s="108">
        <f t="shared" si="2"/>
        <v>6.2302999999999997</v>
      </c>
      <c r="H61" s="109">
        <v>262</v>
      </c>
      <c r="I61" s="110" t="s">
        <v>46</v>
      </c>
      <c r="J61" s="69">
        <f t="shared" si="3"/>
        <v>2.6200000000000001E-2</v>
      </c>
      <c r="K61" s="109">
        <v>83</v>
      </c>
      <c r="L61" s="110" t="s">
        <v>46</v>
      </c>
      <c r="M61" s="69">
        <f t="shared" si="0"/>
        <v>8.3000000000000001E-3</v>
      </c>
      <c r="N61" s="109">
        <v>65</v>
      </c>
      <c r="O61" s="110" t="s">
        <v>46</v>
      </c>
      <c r="P61" s="69">
        <f t="shared" si="1"/>
        <v>6.5000000000000006E-3</v>
      </c>
    </row>
    <row r="62" spans="2:16">
      <c r="B62" s="109">
        <v>35</v>
      </c>
      <c r="C62" s="110" t="s">
        <v>45</v>
      </c>
      <c r="D62" s="93">
        <f t="shared" si="4"/>
        <v>4.1666666666666669E-4</v>
      </c>
      <c r="E62" s="111">
        <v>0.76719999999999999</v>
      </c>
      <c r="F62" s="112">
        <v>5.5449999999999999</v>
      </c>
      <c r="G62" s="108">
        <f t="shared" si="2"/>
        <v>6.3121999999999998</v>
      </c>
      <c r="H62" s="109">
        <v>277</v>
      </c>
      <c r="I62" s="110" t="s">
        <v>46</v>
      </c>
      <c r="J62" s="69">
        <f t="shared" si="3"/>
        <v>2.7700000000000002E-2</v>
      </c>
      <c r="K62" s="109">
        <v>87</v>
      </c>
      <c r="L62" s="110" t="s">
        <v>46</v>
      </c>
      <c r="M62" s="69">
        <f t="shared" si="0"/>
        <v>8.6999999999999994E-3</v>
      </c>
      <c r="N62" s="109">
        <v>68</v>
      </c>
      <c r="O62" s="110" t="s">
        <v>46</v>
      </c>
      <c r="P62" s="69">
        <f t="shared" si="1"/>
        <v>6.8000000000000005E-3</v>
      </c>
    </row>
    <row r="63" spans="2:16">
      <c r="B63" s="109">
        <v>37.5</v>
      </c>
      <c r="C63" s="110" t="s">
        <v>45</v>
      </c>
      <c r="D63" s="93">
        <f t="shared" si="4"/>
        <v>4.4642857142857141E-4</v>
      </c>
      <c r="E63" s="111">
        <v>0.79410000000000003</v>
      </c>
      <c r="F63" s="112">
        <v>5.5919999999999996</v>
      </c>
      <c r="G63" s="108">
        <f t="shared" si="2"/>
        <v>6.3860999999999999</v>
      </c>
      <c r="H63" s="109">
        <v>291</v>
      </c>
      <c r="I63" s="110" t="s">
        <v>46</v>
      </c>
      <c r="J63" s="69">
        <f t="shared" si="3"/>
        <v>2.9099999999999997E-2</v>
      </c>
      <c r="K63" s="109">
        <v>91</v>
      </c>
      <c r="L63" s="110" t="s">
        <v>46</v>
      </c>
      <c r="M63" s="69">
        <f t="shared" si="0"/>
        <v>9.1000000000000004E-3</v>
      </c>
      <c r="N63" s="109">
        <v>71</v>
      </c>
      <c r="O63" s="110" t="s">
        <v>46</v>
      </c>
      <c r="P63" s="69">
        <f t="shared" si="1"/>
        <v>7.0999999999999995E-3</v>
      </c>
    </row>
    <row r="64" spans="2:16">
      <c r="B64" s="109">
        <v>40</v>
      </c>
      <c r="C64" s="110" t="s">
        <v>45</v>
      </c>
      <c r="D64" s="93">
        <f t="shared" si="4"/>
        <v>4.7619047619047619E-4</v>
      </c>
      <c r="E64" s="111">
        <v>0.82020000000000004</v>
      </c>
      <c r="F64" s="112">
        <v>5.6340000000000003</v>
      </c>
      <c r="G64" s="108">
        <f t="shared" si="2"/>
        <v>6.4542000000000002</v>
      </c>
      <c r="H64" s="109">
        <v>305</v>
      </c>
      <c r="I64" s="110" t="s">
        <v>46</v>
      </c>
      <c r="J64" s="69">
        <f t="shared" si="3"/>
        <v>3.0499999999999999E-2</v>
      </c>
      <c r="K64" s="109">
        <v>95</v>
      </c>
      <c r="L64" s="110" t="s">
        <v>46</v>
      </c>
      <c r="M64" s="69">
        <f t="shared" si="0"/>
        <v>9.4999999999999998E-3</v>
      </c>
      <c r="N64" s="109">
        <v>74</v>
      </c>
      <c r="O64" s="110" t="s">
        <v>46</v>
      </c>
      <c r="P64" s="69">
        <f t="shared" si="1"/>
        <v>7.3999999999999995E-3</v>
      </c>
    </row>
    <row r="65" spans="2:16">
      <c r="B65" s="109">
        <v>45</v>
      </c>
      <c r="C65" s="110" t="s">
        <v>45</v>
      </c>
      <c r="D65" s="93">
        <f t="shared" si="4"/>
        <v>5.3571428571428574E-4</v>
      </c>
      <c r="E65" s="111">
        <v>0.86990000000000001</v>
      </c>
      <c r="F65" s="112">
        <v>5.702</v>
      </c>
      <c r="G65" s="108">
        <f t="shared" si="2"/>
        <v>6.5719000000000003</v>
      </c>
      <c r="H65" s="109">
        <v>333</v>
      </c>
      <c r="I65" s="110" t="s">
        <v>46</v>
      </c>
      <c r="J65" s="69">
        <f t="shared" si="3"/>
        <v>3.3300000000000003E-2</v>
      </c>
      <c r="K65" s="109">
        <v>102</v>
      </c>
      <c r="L65" s="110" t="s">
        <v>46</v>
      </c>
      <c r="M65" s="69">
        <f t="shared" si="0"/>
        <v>1.0199999999999999E-2</v>
      </c>
      <c r="N65" s="109">
        <v>80</v>
      </c>
      <c r="O65" s="110" t="s">
        <v>46</v>
      </c>
      <c r="P65" s="69">
        <f t="shared" si="1"/>
        <v>8.0000000000000002E-3</v>
      </c>
    </row>
    <row r="66" spans="2:16">
      <c r="B66" s="109">
        <v>50</v>
      </c>
      <c r="C66" s="110" t="s">
        <v>45</v>
      </c>
      <c r="D66" s="93">
        <f t="shared" si="4"/>
        <v>5.9523809523809529E-4</v>
      </c>
      <c r="E66" s="111">
        <v>0.91700000000000004</v>
      </c>
      <c r="F66" s="112">
        <v>5.7539999999999996</v>
      </c>
      <c r="G66" s="108">
        <f t="shared" si="2"/>
        <v>6.6709999999999994</v>
      </c>
      <c r="H66" s="109">
        <v>361</v>
      </c>
      <c r="I66" s="110" t="s">
        <v>46</v>
      </c>
      <c r="J66" s="69">
        <f t="shared" si="3"/>
        <v>3.61E-2</v>
      </c>
      <c r="K66" s="109">
        <v>109</v>
      </c>
      <c r="L66" s="110" t="s">
        <v>46</v>
      </c>
      <c r="M66" s="69">
        <f t="shared" si="0"/>
        <v>1.09E-2</v>
      </c>
      <c r="N66" s="109">
        <v>86</v>
      </c>
      <c r="O66" s="110" t="s">
        <v>46</v>
      </c>
      <c r="P66" s="69">
        <f t="shared" si="1"/>
        <v>8.6E-3</v>
      </c>
    </row>
    <row r="67" spans="2:16">
      <c r="B67" s="109">
        <v>55</v>
      </c>
      <c r="C67" s="110" t="s">
        <v>45</v>
      </c>
      <c r="D67" s="93">
        <f t="shared" si="4"/>
        <v>6.5476190476190473E-4</v>
      </c>
      <c r="E67" s="111">
        <v>0.96179999999999999</v>
      </c>
      <c r="F67" s="112">
        <v>5.7939999999999996</v>
      </c>
      <c r="G67" s="108">
        <f t="shared" si="2"/>
        <v>6.7557999999999998</v>
      </c>
      <c r="H67" s="109">
        <v>388</v>
      </c>
      <c r="I67" s="110" t="s">
        <v>46</v>
      </c>
      <c r="J67" s="69">
        <f t="shared" si="3"/>
        <v>3.8800000000000001E-2</v>
      </c>
      <c r="K67" s="109">
        <v>116</v>
      </c>
      <c r="L67" s="110" t="s">
        <v>46</v>
      </c>
      <c r="M67" s="69">
        <f t="shared" si="0"/>
        <v>1.1600000000000001E-2</v>
      </c>
      <c r="N67" s="109">
        <v>92</v>
      </c>
      <c r="O67" s="110" t="s">
        <v>46</v>
      </c>
      <c r="P67" s="69">
        <f t="shared" si="1"/>
        <v>9.1999999999999998E-3</v>
      </c>
    </row>
    <row r="68" spans="2:16">
      <c r="B68" s="109">
        <v>60</v>
      </c>
      <c r="C68" s="110" t="s">
        <v>45</v>
      </c>
      <c r="D68" s="93">
        <f t="shared" si="4"/>
        <v>7.1428571428571429E-4</v>
      </c>
      <c r="E68" s="111">
        <v>1.0049999999999999</v>
      </c>
      <c r="F68" s="112">
        <v>5.8230000000000004</v>
      </c>
      <c r="G68" s="108">
        <f t="shared" si="2"/>
        <v>6.8280000000000003</v>
      </c>
      <c r="H68" s="109">
        <v>415</v>
      </c>
      <c r="I68" s="110" t="s">
        <v>46</v>
      </c>
      <c r="J68" s="69">
        <f t="shared" si="3"/>
        <v>4.1499999999999995E-2</v>
      </c>
      <c r="K68" s="109">
        <v>123</v>
      </c>
      <c r="L68" s="110" t="s">
        <v>46</v>
      </c>
      <c r="M68" s="69">
        <f t="shared" si="0"/>
        <v>1.23E-2</v>
      </c>
      <c r="N68" s="109">
        <v>97</v>
      </c>
      <c r="O68" s="110" t="s">
        <v>46</v>
      </c>
      <c r="P68" s="69">
        <f t="shared" si="1"/>
        <v>9.7000000000000003E-3</v>
      </c>
    </row>
    <row r="69" spans="2:16">
      <c r="B69" s="109">
        <v>65</v>
      </c>
      <c r="C69" s="110" t="s">
        <v>45</v>
      </c>
      <c r="D69" s="93">
        <f t="shared" si="4"/>
        <v>7.7380952380952384E-4</v>
      </c>
      <c r="E69" s="111">
        <v>1.046</v>
      </c>
      <c r="F69" s="112">
        <v>5.8449999999999998</v>
      </c>
      <c r="G69" s="108">
        <f t="shared" si="2"/>
        <v>6.891</v>
      </c>
      <c r="H69" s="109">
        <v>442</v>
      </c>
      <c r="I69" s="110" t="s">
        <v>46</v>
      </c>
      <c r="J69" s="69">
        <f t="shared" si="3"/>
        <v>4.4200000000000003E-2</v>
      </c>
      <c r="K69" s="109">
        <v>130</v>
      </c>
      <c r="L69" s="110" t="s">
        <v>46</v>
      </c>
      <c r="M69" s="69">
        <f t="shared" si="0"/>
        <v>1.3000000000000001E-2</v>
      </c>
      <c r="N69" s="109">
        <v>103</v>
      </c>
      <c r="O69" s="110" t="s">
        <v>46</v>
      </c>
      <c r="P69" s="69">
        <f t="shared" si="1"/>
        <v>1.03E-2</v>
      </c>
    </row>
    <row r="70" spans="2:16">
      <c r="B70" s="109">
        <v>70</v>
      </c>
      <c r="C70" s="110" t="s">
        <v>45</v>
      </c>
      <c r="D70" s="93">
        <f t="shared" si="4"/>
        <v>8.3333333333333339E-4</v>
      </c>
      <c r="E70" s="111">
        <v>1.085</v>
      </c>
      <c r="F70" s="112">
        <v>5.86</v>
      </c>
      <c r="G70" s="108">
        <f t="shared" si="2"/>
        <v>6.9450000000000003</v>
      </c>
      <c r="H70" s="109">
        <v>469</v>
      </c>
      <c r="I70" s="110" t="s">
        <v>46</v>
      </c>
      <c r="J70" s="69">
        <f t="shared" si="3"/>
        <v>4.6899999999999997E-2</v>
      </c>
      <c r="K70" s="109">
        <v>137</v>
      </c>
      <c r="L70" s="110" t="s">
        <v>46</v>
      </c>
      <c r="M70" s="69">
        <f t="shared" si="0"/>
        <v>1.37E-2</v>
      </c>
      <c r="N70" s="109">
        <v>108</v>
      </c>
      <c r="O70" s="110" t="s">
        <v>46</v>
      </c>
      <c r="P70" s="69">
        <f t="shared" si="1"/>
        <v>1.0800000000000001E-2</v>
      </c>
    </row>
    <row r="71" spans="2:16">
      <c r="B71" s="109">
        <v>80</v>
      </c>
      <c r="C71" s="110" t="s">
        <v>45</v>
      </c>
      <c r="D71" s="93">
        <f t="shared" si="4"/>
        <v>9.5238095238095238E-4</v>
      </c>
      <c r="E71" s="111">
        <v>1.1599999999999999</v>
      </c>
      <c r="F71" s="112">
        <v>5.8730000000000002</v>
      </c>
      <c r="G71" s="108">
        <f t="shared" si="2"/>
        <v>7.0330000000000004</v>
      </c>
      <c r="H71" s="109">
        <v>522</v>
      </c>
      <c r="I71" s="110" t="s">
        <v>46</v>
      </c>
      <c r="J71" s="69">
        <f t="shared" si="3"/>
        <v>5.2200000000000003E-2</v>
      </c>
      <c r="K71" s="109">
        <v>150</v>
      </c>
      <c r="L71" s="110" t="s">
        <v>46</v>
      </c>
      <c r="M71" s="69">
        <f t="shared" si="0"/>
        <v>1.4999999999999999E-2</v>
      </c>
      <c r="N71" s="109">
        <v>118</v>
      </c>
      <c r="O71" s="110" t="s">
        <v>46</v>
      </c>
      <c r="P71" s="69">
        <f t="shared" si="1"/>
        <v>1.18E-2</v>
      </c>
    </row>
    <row r="72" spans="2:16">
      <c r="B72" s="109">
        <v>90</v>
      </c>
      <c r="C72" s="110" t="s">
        <v>45</v>
      </c>
      <c r="D72" s="93">
        <f t="shared" si="4"/>
        <v>1.0714285714285715E-3</v>
      </c>
      <c r="E72" s="111">
        <v>1.23</v>
      </c>
      <c r="F72" s="112">
        <v>5.8710000000000004</v>
      </c>
      <c r="G72" s="108">
        <f t="shared" si="2"/>
        <v>7.1010000000000009</v>
      </c>
      <c r="H72" s="109">
        <v>574</v>
      </c>
      <c r="I72" s="110" t="s">
        <v>46</v>
      </c>
      <c r="J72" s="69">
        <f t="shared" si="3"/>
        <v>5.7399999999999993E-2</v>
      </c>
      <c r="K72" s="109">
        <v>163</v>
      </c>
      <c r="L72" s="110" t="s">
        <v>46</v>
      </c>
      <c r="M72" s="69">
        <f t="shared" si="0"/>
        <v>1.6300000000000002E-2</v>
      </c>
      <c r="N72" s="109">
        <v>129</v>
      </c>
      <c r="O72" s="110" t="s">
        <v>46</v>
      </c>
      <c r="P72" s="69">
        <f t="shared" si="1"/>
        <v>1.29E-2</v>
      </c>
    </row>
    <row r="73" spans="2:16">
      <c r="B73" s="109">
        <v>100</v>
      </c>
      <c r="C73" s="110" t="s">
        <v>45</v>
      </c>
      <c r="D73" s="93">
        <f t="shared" si="4"/>
        <v>1.1904761904761906E-3</v>
      </c>
      <c r="E73" s="111">
        <v>1.2969999999999999</v>
      </c>
      <c r="F73" s="112">
        <v>5.8570000000000002</v>
      </c>
      <c r="G73" s="108">
        <f t="shared" si="2"/>
        <v>7.1539999999999999</v>
      </c>
      <c r="H73" s="109">
        <v>627</v>
      </c>
      <c r="I73" s="110" t="s">
        <v>46</v>
      </c>
      <c r="J73" s="69">
        <f t="shared" si="3"/>
        <v>6.2700000000000006E-2</v>
      </c>
      <c r="K73" s="109">
        <v>176</v>
      </c>
      <c r="L73" s="110" t="s">
        <v>46</v>
      </c>
      <c r="M73" s="69">
        <f t="shared" si="0"/>
        <v>1.7599999999999998E-2</v>
      </c>
      <c r="N73" s="109">
        <v>139</v>
      </c>
      <c r="O73" s="110" t="s">
        <v>46</v>
      </c>
      <c r="P73" s="69">
        <f t="shared" si="1"/>
        <v>1.3900000000000001E-2</v>
      </c>
    </row>
    <row r="74" spans="2:16">
      <c r="B74" s="109">
        <v>110</v>
      </c>
      <c r="C74" s="110" t="s">
        <v>45</v>
      </c>
      <c r="D74" s="93">
        <f t="shared" si="4"/>
        <v>1.3095238095238095E-3</v>
      </c>
      <c r="E74" s="111">
        <v>1.36</v>
      </c>
      <c r="F74" s="112">
        <v>5.835</v>
      </c>
      <c r="G74" s="108">
        <f t="shared" si="2"/>
        <v>7.1950000000000003</v>
      </c>
      <c r="H74" s="109">
        <v>679</v>
      </c>
      <c r="I74" s="110" t="s">
        <v>46</v>
      </c>
      <c r="J74" s="69">
        <f t="shared" si="3"/>
        <v>6.7900000000000002E-2</v>
      </c>
      <c r="K74" s="109">
        <v>188</v>
      </c>
      <c r="L74" s="110" t="s">
        <v>46</v>
      </c>
      <c r="M74" s="69">
        <f t="shared" si="0"/>
        <v>1.8800000000000001E-2</v>
      </c>
      <c r="N74" s="109">
        <v>149</v>
      </c>
      <c r="O74" s="110" t="s">
        <v>46</v>
      </c>
      <c r="P74" s="69">
        <f t="shared" si="1"/>
        <v>1.49E-2</v>
      </c>
    </row>
    <row r="75" spans="2:16">
      <c r="B75" s="109">
        <v>120</v>
      </c>
      <c r="C75" s="110" t="s">
        <v>45</v>
      </c>
      <c r="D75" s="93">
        <f t="shared" si="4"/>
        <v>1.4285714285714286E-3</v>
      </c>
      <c r="E75" s="111">
        <v>1.421</v>
      </c>
      <c r="F75" s="112">
        <v>5.8070000000000004</v>
      </c>
      <c r="G75" s="108">
        <f t="shared" si="2"/>
        <v>7.2280000000000006</v>
      </c>
      <c r="H75" s="109">
        <v>731</v>
      </c>
      <c r="I75" s="110" t="s">
        <v>46</v>
      </c>
      <c r="J75" s="69">
        <f t="shared" si="3"/>
        <v>7.3099999999999998E-2</v>
      </c>
      <c r="K75" s="109">
        <v>201</v>
      </c>
      <c r="L75" s="110" t="s">
        <v>46</v>
      </c>
      <c r="M75" s="69">
        <f t="shared" si="0"/>
        <v>2.01E-2</v>
      </c>
      <c r="N75" s="109">
        <v>158</v>
      </c>
      <c r="O75" s="110" t="s">
        <v>46</v>
      </c>
      <c r="P75" s="69">
        <f t="shared" si="1"/>
        <v>1.5800000000000002E-2</v>
      </c>
    </row>
    <row r="76" spans="2:16">
      <c r="B76" s="109">
        <v>130</v>
      </c>
      <c r="C76" s="110" t="s">
        <v>45</v>
      </c>
      <c r="D76" s="93">
        <f t="shared" si="4"/>
        <v>1.5476190476190477E-3</v>
      </c>
      <c r="E76" s="111">
        <v>1.4790000000000001</v>
      </c>
      <c r="F76" s="112">
        <v>5.774</v>
      </c>
      <c r="G76" s="108">
        <f t="shared" si="2"/>
        <v>7.2530000000000001</v>
      </c>
      <c r="H76" s="109">
        <v>783</v>
      </c>
      <c r="I76" s="110" t="s">
        <v>46</v>
      </c>
      <c r="J76" s="69">
        <f t="shared" si="3"/>
        <v>7.8300000000000008E-2</v>
      </c>
      <c r="K76" s="109">
        <v>213</v>
      </c>
      <c r="L76" s="110" t="s">
        <v>46</v>
      </c>
      <c r="M76" s="69">
        <f t="shared" si="0"/>
        <v>2.1299999999999999E-2</v>
      </c>
      <c r="N76" s="109">
        <v>168</v>
      </c>
      <c r="O76" s="110" t="s">
        <v>46</v>
      </c>
      <c r="P76" s="69">
        <f t="shared" si="1"/>
        <v>1.6800000000000002E-2</v>
      </c>
    </row>
    <row r="77" spans="2:16">
      <c r="B77" s="109">
        <v>140</v>
      </c>
      <c r="C77" s="110" t="s">
        <v>45</v>
      </c>
      <c r="D77" s="93">
        <f t="shared" si="4"/>
        <v>1.6666666666666668E-3</v>
      </c>
      <c r="E77" s="111">
        <v>1.534</v>
      </c>
      <c r="F77" s="112">
        <v>5.7380000000000004</v>
      </c>
      <c r="G77" s="108">
        <f t="shared" si="2"/>
        <v>7.2720000000000002</v>
      </c>
      <c r="H77" s="109">
        <v>835</v>
      </c>
      <c r="I77" s="110" t="s">
        <v>46</v>
      </c>
      <c r="J77" s="69">
        <f t="shared" si="3"/>
        <v>8.3499999999999991E-2</v>
      </c>
      <c r="K77" s="109">
        <v>225</v>
      </c>
      <c r="L77" s="110" t="s">
        <v>46</v>
      </c>
      <c r="M77" s="69">
        <f t="shared" si="0"/>
        <v>2.2499999999999999E-2</v>
      </c>
      <c r="N77" s="109">
        <v>177</v>
      </c>
      <c r="O77" s="110" t="s">
        <v>46</v>
      </c>
      <c r="P77" s="69">
        <f t="shared" si="1"/>
        <v>1.77E-2</v>
      </c>
    </row>
    <row r="78" spans="2:16">
      <c r="B78" s="109">
        <v>150</v>
      </c>
      <c r="C78" s="110" t="s">
        <v>45</v>
      </c>
      <c r="D78" s="93">
        <f t="shared" si="4"/>
        <v>1.7857142857142857E-3</v>
      </c>
      <c r="E78" s="111">
        <v>1.5880000000000001</v>
      </c>
      <c r="F78" s="112">
        <v>5.6989999999999998</v>
      </c>
      <c r="G78" s="108">
        <f t="shared" si="2"/>
        <v>7.2869999999999999</v>
      </c>
      <c r="H78" s="109">
        <v>888</v>
      </c>
      <c r="I78" s="110" t="s">
        <v>46</v>
      </c>
      <c r="J78" s="69">
        <f t="shared" si="3"/>
        <v>8.8800000000000004E-2</v>
      </c>
      <c r="K78" s="109">
        <v>237</v>
      </c>
      <c r="L78" s="110" t="s">
        <v>46</v>
      </c>
      <c r="M78" s="69">
        <f t="shared" si="0"/>
        <v>2.3699999999999999E-2</v>
      </c>
      <c r="N78" s="109">
        <v>187</v>
      </c>
      <c r="O78" s="110" t="s">
        <v>46</v>
      </c>
      <c r="P78" s="69">
        <f t="shared" si="1"/>
        <v>1.8700000000000001E-2</v>
      </c>
    </row>
    <row r="79" spans="2:16">
      <c r="B79" s="109">
        <v>160</v>
      </c>
      <c r="C79" s="110" t="s">
        <v>45</v>
      </c>
      <c r="D79" s="93">
        <f t="shared" si="4"/>
        <v>1.9047619047619048E-3</v>
      </c>
      <c r="E79" s="111">
        <v>1.64</v>
      </c>
      <c r="F79" s="112">
        <v>5.6580000000000004</v>
      </c>
      <c r="G79" s="108">
        <f t="shared" si="2"/>
        <v>7.298</v>
      </c>
      <c r="H79" s="109">
        <v>940</v>
      </c>
      <c r="I79" s="110" t="s">
        <v>46</v>
      </c>
      <c r="J79" s="69">
        <f t="shared" si="3"/>
        <v>9.4E-2</v>
      </c>
      <c r="K79" s="109">
        <v>249</v>
      </c>
      <c r="L79" s="110" t="s">
        <v>46</v>
      </c>
      <c r="M79" s="69">
        <f t="shared" si="0"/>
        <v>2.4899999999999999E-2</v>
      </c>
      <c r="N79" s="109">
        <v>196</v>
      </c>
      <c r="O79" s="110" t="s">
        <v>46</v>
      </c>
      <c r="P79" s="69">
        <f t="shared" si="1"/>
        <v>1.9599999999999999E-2</v>
      </c>
    </row>
    <row r="80" spans="2:16">
      <c r="B80" s="109">
        <v>170</v>
      </c>
      <c r="C80" s="110" t="s">
        <v>45</v>
      </c>
      <c r="D80" s="93">
        <f t="shared" si="4"/>
        <v>2.0238095238095241E-3</v>
      </c>
      <c r="E80" s="111">
        <v>1.6539999999999999</v>
      </c>
      <c r="F80" s="112">
        <v>5.6150000000000002</v>
      </c>
      <c r="G80" s="108">
        <f t="shared" si="2"/>
        <v>7.2690000000000001</v>
      </c>
      <c r="H80" s="109">
        <v>992</v>
      </c>
      <c r="I80" s="110" t="s">
        <v>46</v>
      </c>
      <c r="J80" s="69">
        <f t="shared" si="3"/>
        <v>9.9199999999999997E-2</v>
      </c>
      <c r="K80" s="109">
        <v>260</v>
      </c>
      <c r="L80" s="110" t="s">
        <v>46</v>
      </c>
      <c r="M80" s="69">
        <f t="shared" si="0"/>
        <v>2.6000000000000002E-2</v>
      </c>
      <c r="N80" s="109">
        <v>205</v>
      </c>
      <c r="O80" s="110" t="s">
        <v>46</v>
      </c>
      <c r="P80" s="69">
        <f t="shared" si="1"/>
        <v>2.0499999999999997E-2</v>
      </c>
    </row>
    <row r="81" spans="2:16">
      <c r="B81" s="109">
        <v>180</v>
      </c>
      <c r="C81" s="110" t="s">
        <v>45</v>
      </c>
      <c r="D81" s="93">
        <f t="shared" si="4"/>
        <v>2.142857142857143E-3</v>
      </c>
      <c r="E81" s="111">
        <v>1.5409999999999999</v>
      </c>
      <c r="F81" s="112">
        <v>5.5720000000000001</v>
      </c>
      <c r="G81" s="108">
        <f t="shared" si="2"/>
        <v>7.1129999999999995</v>
      </c>
      <c r="H81" s="109">
        <v>1045</v>
      </c>
      <c r="I81" s="110" t="s">
        <v>46</v>
      </c>
      <c r="J81" s="69">
        <f t="shared" si="3"/>
        <v>0.1045</v>
      </c>
      <c r="K81" s="109">
        <v>272</v>
      </c>
      <c r="L81" s="110" t="s">
        <v>46</v>
      </c>
      <c r="M81" s="69">
        <f t="shared" si="0"/>
        <v>2.7200000000000002E-2</v>
      </c>
      <c r="N81" s="109">
        <v>214</v>
      </c>
      <c r="O81" s="110" t="s">
        <v>46</v>
      </c>
      <c r="P81" s="69">
        <f t="shared" si="1"/>
        <v>2.1399999999999999E-2</v>
      </c>
    </row>
    <row r="82" spans="2:16">
      <c r="B82" s="109">
        <v>200</v>
      </c>
      <c r="C82" s="110" t="s">
        <v>45</v>
      </c>
      <c r="D82" s="93">
        <f t="shared" si="4"/>
        <v>2.3809523809523812E-3</v>
      </c>
      <c r="E82" s="111">
        <v>1.4079999999999999</v>
      </c>
      <c r="F82" s="112">
        <v>5.484</v>
      </c>
      <c r="G82" s="108">
        <f t="shared" si="2"/>
        <v>6.8919999999999995</v>
      </c>
      <c r="H82" s="109">
        <v>1154</v>
      </c>
      <c r="I82" s="110" t="s">
        <v>46</v>
      </c>
      <c r="J82" s="69">
        <f t="shared" si="3"/>
        <v>0.11539999999999999</v>
      </c>
      <c r="K82" s="109">
        <v>297</v>
      </c>
      <c r="L82" s="110" t="s">
        <v>46</v>
      </c>
      <c r="M82" s="69">
        <f t="shared" si="0"/>
        <v>2.9699999999999997E-2</v>
      </c>
      <c r="N82" s="109">
        <v>233</v>
      </c>
      <c r="O82" s="110" t="s">
        <v>46</v>
      </c>
      <c r="P82" s="69">
        <f t="shared" si="1"/>
        <v>2.3300000000000001E-2</v>
      </c>
    </row>
    <row r="83" spans="2:16">
      <c r="B83" s="109">
        <v>225</v>
      </c>
      <c r="C83" s="110" t="s">
        <v>45</v>
      </c>
      <c r="D83" s="93">
        <f t="shared" si="4"/>
        <v>2.6785714285714286E-3</v>
      </c>
      <c r="E83" s="111">
        <v>1.3580000000000001</v>
      </c>
      <c r="F83" s="112">
        <v>5.3730000000000002</v>
      </c>
      <c r="G83" s="108">
        <f t="shared" si="2"/>
        <v>6.7309999999999999</v>
      </c>
      <c r="H83" s="109">
        <v>1295</v>
      </c>
      <c r="I83" s="110" t="s">
        <v>46</v>
      </c>
      <c r="J83" s="69">
        <f t="shared" si="3"/>
        <v>0.1295</v>
      </c>
      <c r="K83" s="109">
        <v>328</v>
      </c>
      <c r="L83" s="110" t="s">
        <v>46</v>
      </c>
      <c r="M83" s="69">
        <f t="shared" si="0"/>
        <v>3.2800000000000003E-2</v>
      </c>
      <c r="N83" s="109">
        <v>256</v>
      </c>
      <c r="O83" s="110" t="s">
        <v>46</v>
      </c>
      <c r="P83" s="69">
        <f t="shared" si="1"/>
        <v>2.5600000000000001E-2</v>
      </c>
    </row>
    <row r="84" spans="2:16">
      <c r="B84" s="109">
        <v>250</v>
      </c>
      <c r="C84" s="110" t="s">
        <v>45</v>
      </c>
      <c r="D84" s="93">
        <f t="shared" si="4"/>
        <v>2.976190476190476E-3</v>
      </c>
      <c r="E84" s="111">
        <v>1.383</v>
      </c>
      <c r="F84" s="112">
        <v>5.2640000000000002</v>
      </c>
      <c r="G84" s="108">
        <f t="shared" si="2"/>
        <v>6.6470000000000002</v>
      </c>
      <c r="H84" s="109">
        <v>1439</v>
      </c>
      <c r="I84" s="110" t="s">
        <v>46</v>
      </c>
      <c r="J84" s="69">
        <f t="shared" si="3"/>
        <v>0.1439</v>
      </c>
      <c r="K84" s="109">
        <v>360</v>
      </c>
      <c r="L84" s="110" t="s">
        <v>46</v>
      </c>
      <c r="M84" s="69">
        <f t="shared" ref="M84:M147" si="5">K84/1000/10</f>
        <v>3.5999999999999997E-2</v>
      </c>
      <c r="N84" s="109">
        <v>279</v>
      </c>
      <c r="O84" s="110" t="s">
        <v>46</v>
      </c>
      <c r="P84" s="69">
        <f t="shared" ref="P84:P147" si="6">N84/1000/10</f>
        <v>2.7900000000000001E-2</v>
      </c>
    </row>
    <row r="85" spans="2:16">
      <c r="B85" s="109">
        <v>275</v>
      </c>
      <c r="C85" s="110" t="s">
        <v>45</v>
      </c>
      <c r="D85" s="93">
        <f t="shared" si="4"/>
        <v>3.2738095238095239E-3</v>
      </c>
      <c r="E85" s="111">
        <v>1.4490000000000001</v>
      </c>
      <c r="F85" s="112">
        <v>5.1559999999999997</v>
      </c>
      <c r="G85" s="108">
        <f t="shared" ref="G85:G148" si="7">E85+F85</f>
        <v>6.6049999999999995</v>
      </c>
      <c r="H85" s="109">
        <v>1585</v>
      </c>
      <c r="I85" s="110" t="s">
        <v>46</v>
      </c>
      <c r="J85" s="69">
        <f t="shared" ref="J85:J105" si="8">H85/1000/10</f>
        <v>0.1585</v>
      </c>
      <c r="K85" s="109">
        <v>392</v>
      </c>
      <c r="L85" s="110" t="s">
        <v>46</v>
      </c>
      <c r="M85" s="69">
        <f t="shared" si="5"/>
        <v>3.9199999999999999E-2</v>
      </c>
      <c r="N85" s="109">
        <v>302</v>
      </c>
      <c r="O85" s="110" t="s">
        <v>46</v>
      </c>
      <c r="P85" s="69">
        <f t="shared" si="6"/>
        <v>3.0199999999999998E-2</v>
      </c>
    </row>
    <row r="86" spans="2:16">
      <c r="B86" s="109">
        <v>300</v>
      </c>
      <c r="C86" s="110" t="s">
        <v>45</v>
      </c>
      <c r="D86" s="93">
        <f t="shared" ref="D86:D98" si="9">B86/1000/$C$5</f>
        <v>3.5714285714285713E-3</v>
      </c>
      <c r="E86" s="111">
        <v>1.5329999999999999</v>
      </c>
      <c r="F86" s="112">
        <v>5.0519999999999996</v>
      </c>
      <c r="G86" s="108">
        <f t="shared" si="7"/>
        <v>6.5849999999999991</v>
      </c>
      <c r="H86" s="109">
        <v>1732</v>
      </c>
      <c r="I86" s="110" t="s">
        <v>46</v>
      </c>
      <c r="J86" s="69">
        <f t="shared" si="8"/>
        <v>0.17319999999999999</v>
      </c>
      <c r="K86" s="109">
        <v>423</v>
      </c>
      <c r="L86" s="110" t="s">
        <v>46</v>
      </c>
      <c r="M86" s="69">
        <f t="shared" si="5"/>
        <v>4.2299999999999997E-2</v>
      </c>
      <c r="N86" s="109">
        <v>326</v>
      </c>
      <c r="O86" s="110" t="s">
        <v>46</v>
      </c>
      <c r="P86" s="69">
        <f t="shared" si="6"/>
        <v>3.2600000000000004E-2</v>
      </c>
    </row>
    <row r="87" spans="2:16">
      <c r="B87" s="109">
        <v>325</v>
      </c>
      <c r="C87" s="110" t="s">
        <v>45</v>
      </c>
      <c r="D87" s="93">
        <f t="shared" si="9"/>
        <v>3.8690476190476192E-3</v>
      </c>
      <c r="E87" s="111">
        <v>1.6240000000000001</v>
      </c>
      <c r="F87" s="112">
        <v>4.9509999999999996</v>
      </c>
      <c r="G87" s="108">
        <f t="shared" si="7"/>
        <v>6.5749999999999993</v>
      </c>
      <c r="H87" s="109">
        <v>1879</v>
      </c>
      <c r="I87" s="110" t="s">
        <v>46</v>
      </c>
      <c r="J87" s="69">
        <f t="shared" si="8"/>
        <v>0.18790000000000001</v>
      </c>
      <c r="K87" s="109">
        <v>454</v>
      </c>
      <c r="L87" s="110" t="s">
        <v>46</v>
      </c>
      <c r="M87" s="69">
        <f t="shared" si="5"/>
        <v>4.5400000000000003E-2</v>
      </c>
      <c r="N87" s="109">
        <v>350</v>
      </c>
      <c r="O87" s="110" t="s">
        <v>46</v>
      </c>
      <c r="P87" s="69">
        <f t="shared" si="6"/>
        <v>3.4999999999999996E-2</v>
      </c>
    </row>
    <row r="88" spans="2:16">
      <c r="B88" s="109">
        <v>350</v>
      </c>
      <c r="C88" s="110" t="s">
        <v>45</v>
      </c>
      <c r="D88" s="93">
        <f t="shared" si="9"/>
        <v>4.1666666666666666E-3</v>
      </c>
      <c r="E88" s="111">
        <v>1.716</v>
      </c>
      <c r="F88" s="112">
        <v>4.8540000000000001</v>
      </c>
      <c r="G88" s="108">
        <f t="shared" si="7"/>
        <v>6.57</v>
      </c>
      <c r="H88" s="109">
        <v>2027</v>
      </c>
      <c r="I88" s="110" t="s">
        <v>46</v>
      </c>
      <c r="J88" s="69">
        <f t="shared" si="8"/>
        <v>0.20270000000000002</v>
      </c>
      <c r="K88" s="109">
        <v>484</v>
      </c>
      <c r="L88" s="110" t="s">
        <v>46</v>
      </c>
      <c r="M88" s="69">
        <f t="shared" si="5"/>
        <v>4.8399999999999999E-2</v>
      </c>
      <c r="N88" s="109">
        <v>374</v>
      </c>
      <c r="O88" s="110" t="s">
        <v>46</v>
      </c>
      <c r="P88" s="69">
        <f t="shared" si="6"/>
        <v>3.7400000000000003E-2</v>
      </c>
    </row>
    <row r="89" spans="2:16">
      <c r="B89" s="109">
        <v>375</v>
      </c>
      <c r="C89" s="110" t="s">
        <v>45</v>
      </c>
      <c r="D89" s="93">
        <f t="shared" si="9"/>
        <v>4.464285714285714E-3</v>
      </c>
      <c r="E89" s="111">
        <v>1.8049999999999999</v>
      </c>
      <c r="F89" s="112">
        <v>4.7610000000000001</v>
      </c>
      <c r="G89" s="108">
        <f t="shared" si="7"/>
        <v>6.5659999999999998</v>
      </c>
      <c r="H89" s="109">
        <v>2176</v>
      </c>
      <c r="I89" s="110" t="s">
        <v>46</v>
      </c>
      <c r="J89" s="69">
        <f t="shared" si="8"/>
        <v>0.21760000000000002</v>
      </c>
      <c r="K89" s="109">
        <v>514</v>
      </c>
      <c r="L89" s="110" t="s">
        <v>46</v>
      </c>
      <c r="M89" s="69">
        <f t="shared" si="5"/>
        <v>5.1400000000000001E-2</v>
      </c>
      <c r="N89" s="109">
        <v>398</v>
      </c>
      <c r="O89" s="110" t="s">
        <v>46</v>
      </c>
      <c r="P89" s="69">
        <f t="shared" si="6"/>
        <v>3.9800000000000002E-2</v>
      </c>
    </row>
    <row r="90" spans="2:16">
      <c r="B90" s="109">
        <v>400</v>
      </c>
      <c r="C90" s="110" t="s">
        <v>45</v>
      </c>
      <c r="D90" s="93">
        <f t="shared" si="9"/>
        <v>4.7619047619047623E-3</v>
      </c>
      <c r="E90" s="111">
        <v>1.89</v>
      </c>
      <c r="F90" s="112">
        <v>4.6710000000000003</v>
      </c>
      <c r="G90" s="108">
        <f t="shared" si="7"/>
        <v>6.5609999999999999</v>
      </c>
      <c r="H90" s="109">
        <v>2324</v>
      </c>
      <c r="I90" s="110" t="s">
        <v>46</v>
      </c>
      <c r="J90" s="69">
        <f t="shared" si="8"/>
        <v>0.2324</v>
      </c>
      <c r="K90" s="109">
        <v>543</v>
      </c>
      <c r="L90" s="110" t="s">
        <v>46</v>
      </c>
      <c r="M90" s="69">
        <f t="shared" si="5"/>
        <v>5.4300000000000001E-2</v>
      </c>
      <c r="N90" s="109">
        <v>422</v>
      </c>
      <c r="O90" s="110" t="s">
        <v>46</v>
      </c>
      <c r="P90" s="69">
        <f t="shared" si="6"/>
        <v>4.2200000000000001E-2</v>
      </c>
    </row>
    <row r="91" spans="2:16">
      <c r="B91" s="109">
        <v>450</v>
      </c>
      <c r="C91" s="110" t="s">
        <v>45</v>
      </c>
      <c r="D91" s="93">
        <f t="shared" si="9"/>
        <v>5.3571428571428572E-3</v>
      </c>
      <c r="E91" s="111">
        <v>2.0430000000000001</v>
      </c>
      <c r="F91" s="112">
        <v>4.5019999999999998</v>
      </c>
      <c r="G91" s="108">
        <f t="shared" si="7"/>
        <v>6.5449999999999999</v>
      </c>
      <c r="H91" s="109">
        <v>2623</v>
      </c>
      <c r="I91" s="110" t="s">
        <v>46</v>
      </c>
      <c r="J91" s="69">
        <f t="shared" si="8"/>
        <v>0.26230000000000003</v>
      </c>
      <c r="K91" s="109">
        <v>601</v>
      </c>
      <c r="L91" s="110" t="s">
        <v>46</v>
      </c>
      <c r="M91" s="69">
        <f t="shared" si="5"/>
        <v>6.0100000000000001E-2</v>
      </c>
      <c r="N91" s="109">
        <v>470</v>
      </c>
      <c r="O91" s="110" t="s">
        <v>46</v>
      </c>
      <c r="P91" s="69">
        <f t="shared" si="6"/>
        <v>4.7E-2</v>
      </c>
    </row>
    <row r="92" spans="2:16">
      <c r="B92" s="109">
        <v>500</v>
      </c>
      <c r="C92" s="110" t="s">
        <v>45</v>
      </c>
      <c r="D92" s="93">
        <f t="shared" si="9"/>
        <v>5.9523809523809521E-3</v>
      </c>
      <c r="E92" s="111">
        <v>2.1739999999999999</v>
      </c>
      <c r="F92" s="112">
        <v>4.3460000000000001</v>
      </c>
      <c r="G92" s="108">
        <f t="shared" si="7"/>
        <v>6.52</v>
      </c>
      <c r="H92" s="109">
        <v>2923</v>
      </c>
      <c r="I92" s="110" t="s">
        <v>46</v>
      </c>
      <c r="J92" s="69">
        <f t="shared" si="8"/>
        <v>0.2923</v>
      </c>
      <c r="K92" s="109">
        <v>657</v>
      </c>
      <c r="L92" s="110" t="s">
        <v>46</v>
      </c>
      <c r="M92" s="69">
        <f t="shared" si="5"/>
        <v>6.5700000000000008E-2</v>
      </c>
      <c r="N92" s="109">
        <v>518</v>
      </c>
      <c r="O92" s="110" t="s">
        <v>46</v>
      </c>
      <c r="P92" s="69">
        <f t="shared" si="6"/>
        <v>5.1799999999999999E-2</v>
      </c>
    </row>
    <row r="93" spans="2:16">
      <c r="B93" s="109">
        <v>550</v>
      </c>
      <c r="C93" s="110" t="s">
        <v>45</v>
      </c>
      <c r="D93" s="93">
        <f t="shared" si="9"/>
        <v>6.5476190476190478E-3</v>
      </c>
      <c r="E93" s="111">
        <v>2.2879999999999998</v>
      </c>
      <c r="F93" s="112">
        <v>4.2009999999999996</v>
      </c>
      <c r="G93" s="108">
        <f t="shared" si="7"/>
        <v>6.488999999999999</v>
      </c>
      <c r="H93" s="109">
        <v>3226</v>
      </c>
      <c r="I93" s="110" t="s">
        <v>46</v>
      </c>
      <c r="J93" s="69">
        <f t="shared" si="8"/>
        <v>0.3226</v>
      </c>
      <c r="K93" s="109">
        <v>712</v>
      </c>
      <c r="L93" s="110" t="s">
        <v>46</v>
      </c>
      <c r="M93" s="69">
        <f t="shared" si="5"/>
        <v>7.1199999999999999E-2</v>
      </c>
      <c r="N93" s="109">
        <v>565</v>
      </c>
      <c r="O93" s="110" t="s">
        <v>46</v>
      </c>
      <c r="P93" s="69">
        <f t="shared" si="6"/>
        <v>5.6499999999999995E-2</v>
      </c>
    </row>
    <row r="94" spans="2:16">
      <c r="B94" s="109">
        <v>600</v>
      </c>
      <c r="C94" s="110" t="s">
        <v>45</v>
      </c>
      <c r="D94" s="93">
        <f t="shared" si="9"/>
        <v>7.1428571428571426E-3</v>
      </c>
      <c r="E94" s="111">
        <v>2.3879999999999999</v>
      </c>
      <c r="F94" s="112">
        <v>4.0679999999999996</v>
      </c>
      <c r="G94" s="108">
        <f t="shared" si="7"/>
        <v>6.4559999999999995</v>
      </c>
      <c r="H94" s="109">
        <v>3530</v>
      </c>
      <c r="I94" s="110" t="s">
        <v>46</v>
      </c>
      <c r="J94" s="69">
        <f t="shared" si="8"/>
        <v>0.35299999999999998</v>
      </c>
      <c r="K94" s="109">
        <v>766</v>
      </c>
      <c r="L94" s="110" t="s">
        <v>46</v>
      </c>
      <c r="M94" s="69">
        <f t="shared" si="5"/>
        <v>7.6600000000000001E-2</v>
      </c>
      <c r="N94" s="109">
        <v>613</v>
      </c>
      <c r="O94" s="110" t="s">
        <v>46</v>
      </c>
      <c r="P94" s="69">
        <f t="shared" si="6"/>
        <v>6.13E-2</v>
      </c>
    </row>
    <row r="95" spans="2:16">
      <c r="B95" s="109">
        <v>650</v>
      </c>
      <c r="C95" s="110" t="s">
        <v>45</v>
      </c>
      <c r="D95" s="93">
        <f t="shared" si="9"/>
        <v>7.7380952380952384E-3</v>
      </c>
      <c r="E95" s="111">
        <v>2.4780000000000002</v>
      </c>
      <c r="F95" s="112">
        <v>3.9430000000000001</v>
      </c>
      <c r="G95" s="108">
        <f t="shared" si="7"/>
        <v>6.4210000000000003</v>
      </c>
      <c r="H95" s="109">
        <v>3838</v>
      </c>
      <c r="I95" s="110" t="s">
        <v>46</v>
      </c>
      <c r="J95" s="69">
        <f t="shared" si="8"/>
        <v>0.38380000000000003</v>
      </c>
      <c r="K95" s="109">
        <v>819</v>
      </c>
      <c r="L95" s="110" t="s">
        <v>46</v>
      </c>
      <c r="M95" s="69">
        <f t="shared" si="5"/>
        <v>8.1900000000000001E-2</v>
      </c>
      <c r="N95" s="109">
        <v>660</v>
      </c>
      <c r="O95" s="110" t="s">
        <v>46</v>
      </c>
      <c r="P95" s="69">
        <f t="shared" si="6"/>
        <v>6.6000000000000003E-2</v>
      </c>
    </row>
    <row r="96" spans="2:16">
      <c r="B96" s="109">
        <v>700</v>
      </c>
      <c r="C96" s="110" t="s">
        <v>45</v>
      </c>
      <c r="D96" s="93">
        <f t="shared" si="9"/>
        <v>8.3333333333333332E-3</v>
      </c>
      <c r="E96" s="111">
        <v>2.5619999999999998</v>
      </c>
      <c r="F96" s="112">
        <v>3.827</v>
      </c>
      <c r="G96" s="108">
        <f t="shared" si="7"/>
        <v>6.3889999999999993</v>
      </c>
      <c r="H96" s="109">
        <v>4147</v>
      </c>
      <c r="I96" s="110" t="s">
        <v>46</v>
      </c>
      <c r="J96" s="69">
        <f t="shared" si="8"/>
        <v>0.41470000000000001</v>
      </c>
      <c r="K96" s="109">
        <v>871</v>
      </c>
      <c r="L96" s="110" t="s">
        <v>46</v>
      </c>
      <c r="M96" s="69">
        <f t="shared" si="5"/>
        <v>8.7099999999999997E-2</v>
      </c>
      <c r="N96" s="109">
        <v>707</v>
      </c>
      <c r="O96" s="110" t="s">
        <v>46</v>
      </c>
      <c r="P96" s="69">
        <f t="shared" si="6"/>
        <v>7.0699999999999999E-2</v>
      </c>
    </row>
    <row r="97" spans="2:16">
      <c r="B97" s="109">
        <v>800</v>
      </c>
      <c r="C97" s="110" t="s">
        <v>45</v>
      </c>
      <c r="D97" s="93">
        <f t="shared" si="9"/>
        <v>9.5238095238095247E-3</v>
      </c>
      <c r="E97" s="111">
        <v>2.7189999999999999</v>
      </c>
      <c r="F97" s="112">
        <v>3.6179999999999999</v>
      </c>
      <c r="G97" s="108">
        <f t="shared" si="7"/>
        <v>6.3369999999999997</v>
      </c>
      <c r="H97" s="109">
        <v>4773</v>
      </c>
      <c r="I97" s="110" t="s">
        <v>46</v>
      </c>
      <c r="J97" s="69">
        <f t="shared" si="8"/>
        <v>0.47729999999999995</v>
      </c>
      <c r="K97" s="109">
        <v>974</v>
      </c>
      <c r="L97" s="110" t="s">
        <v>46</v>
      </c>
      <c r="M97" s="69">
        <f t="shared" si="5"/>
        <v>9.74E-2</v>
      </c>
      <c r="N97" s="109">
        <v>800</v>
      </c>
      <c r="O97" s="110" t="s">
        <v>46</v>
      </c>
      <c r="P97" s="69">
        <f t="shared" si="6"/>
        <v>0.08</v>
      </c>
    </row>
    <row r="98" spans="2:16">
      <c r="B98" s="109">
        <v>900</v>
      </c>
      <c r="C98" s="110" t="s">
        <v>45</v>
      </c>
      <c r="D98" s="93">
        <f t="shared" si="9"/>
        <v>1.0714285714285714E-2</v>
      </c>
      <c r="E98" s="111">
        <v>2.8730000000000002</v>
      </c>
      <c r="F98" s="112">
        <v>3.4340000000000002</v>
      </c>
      <c r="G98" s="108">
        <f t="shared" si="7"/>
        <v>6.3070000000000004</v>
      </c>
      <c r="H98" s="109">
        <v>5404</v>
      </c>
      <c r="I98" s="110" t="s">
        <v>46</v>
      </c>
      <c r="J98" s="69">
        <f t="shared" si="8"/>
        <v>0.54039999999999999</v>
      </c>
      <c r="K98" s="109">
        <v>1073</v>
      </c>
      <c r="L98" s="110" t="s">
        <v>46</v>
      </c>
      <c r="M98" s="69">
        <f t="shared" si="5"/>
        <v>0.10729999999999999</v>
      </c>
      <c r="N98" s="109">
        <v>893</v>
      </c>
      <c r="O98" s="110" t="s">
        <v>46</v>
      </c>
      <c r="P98" s="69">
        <f t="shared" si="6"/>
        <v>8.9300000000000004E-2</v>
      </c>
    </row>
    <row r="99" spans="2:16">
      <c r="B99" s="109">
        <v>1</v>
      </c>
      <c r="C99" s="113" t="s">
        <v>47</v>
      </c>
      <c r="D99" s="69">
        <f t="shared" ref="D99:D162" si="10">B99/$C$5</f>
        <v>1.1904761904761904E-2</v>
      </c>
      <c r="E99" s="111">
        <v>3.0289999999999999</v>
      </c>
      <c r="F99" s="112">
        <v>3.2709999999999999</v>
      </c>
      <c r="G99" s="108">
        <f t="shared" si="7"/>
        <v>6.3</v>
      </c>
      <c r="H99" s="109">
        <v>6040</v>
      </c>
      <c r="I99" s="110" t="s">
        <v>46</v>
      </c>
      <c r="J99" s="69">
        <f t="shared" si="8"/>
        <v>0.60399999999999998</v>
      </c>
      <c r="K99" s="109">
        <v>1169</v>
      </c>
      <c r="L99" s="110" t="s">
        <v>46</v>
      </c>
      <c r="M99" s="69">
        <f t="shared" si="5"/>
        <v>0.1169</v>
      </c>
      <c r="N99" s="109">
        <v>985</v>
      </c>
      <c r="O99" s="110" t="s">
        <v>46</v>
      </c>
      <c r="P99" s="69">
        <f t="shared" si="6"/>
        <v>9.8500000000000004E-2</v>
      </c>
    </row>
    <row r="100" spans="2:16">
      <c r="B100" s="109">
        <v>1.1000000000000001</v>
      </c>
      <c r="C100" s="110" t="s">
        <v>47</v>
      </c>
      <c r="D100" s="69">
        <f t="shared" si="10"/>
        <v>1.3095238095238096E-2</v>
      </c>
      <c r="E100" s="111">
        <v>3.19</v>
      </c>
      <c r="F100" s="112">
        <v>3.125</v>
      </c>
      <c r="G100" s="108">
        <f t="shared" si="7"/>
        <v>6.3149999999999995</v>
      </c>
      <c r="H100" s="109">
        <v>6676</v>
      </c>
      <c r="I100" s="110" t="s">
        <v>46</v>
      </c>
      <c r="J100" s="69">
        <f t="shared" si="8"/>
        <v>0.66759999999999997</v>
      </c>
      <c r="K100" s="109">
        <v>1260</v>
      </c>
      <c r="L100" s="110" t="s">
        <v>46</v>
      </c>
      <c r="M100" s="69">
        <f t="shared" si="5"/>
        <v>0.126</v>
      </c>
      <c r="N100" s="109">
        <v>1076</v>
      </c>
      <c r="O100" s="110" t="s">
        <v>46</v>
      </c>
      <c r="P100" s="69">
        <f t="shared" si="6"/>
        <v>0.1076</v>
      </c>
    </row>
    <row r="101" spans="2:16">
      <c r="B101" s="109">
        <v>1.2</v>
      </c>
      <c r="C101" s="110" t="s">
        <v>47</v>
      </c>
      <c r="D101" s="69">
        <f t="shared" si="10"/>
        <v>1.4285714285714285E-2</v>
      </c>
      <c r="E101" s="111">
        <v>3.3580000000000001</v>
      </c>
      <c r="F101" s="112">
        <v>2.9929999999999999</v>
      </c>
      <c r="G101" s="108">
        <f t="shared" si="7"/>
        <v>6.351</v>
      </c>
      <c r="H101" s="109">
        <v>7312</v>
      </c>
      <c r="I101" s="110" t="s">
        <v>46</v>
      </c>
      <c r="J101" s="69">
        <f t="shared" si="8"/>
        <v>0.73120000000000007</v>
      </c>
      <c r="K101" s="109">
        <v>1348</v>
      </c>
      <c r="L101" s="110" t="s">
        <v>46</v>
      </c>
      <c r="M101" s="69">
        <f t="shared" si="5"/>
        <v>0.1348</v>
      </c>
      <c r="N101" s="109">
        <v>1166</v>
      </c>
      <c r="O101" s="110" t="s">
        <v>46</v>
      </c>
      <c r="P101" s="69">
        <f t="shared" si="6"/>
        <v>0.1166</v>
      </c>
    </row>
    <row r="102" spans="2:16">
      <c r="B102" s="109">
        <v>1.3</v>
      </c>
      <c r="C102" s="110" t="s">
        <v>47</v>
      </c>
      <c r="D102" s="69">
        <f t="shared" si="10"/>
        <v>1.5476190476190477E-2</v>
      </c>
      <c r="E102" s="111">
        <v>3.5310000000000001</v>
      </c>
      <c r="F102" s="112">
        <v>2.8740000000000001</v>
      </c>
      <c r="G102" s="108">
        <f t="shared" si="7"/>
        <v>6.4050000000000002</v>
      </c>
      <c r="H102" s="109">
        <v>7945</v>
      </c>
      <c r="I102" s="110" t="s">
        <v>46</v>
      </c>
      <c r="J102" s="69">
        <f t="shared" si="8"/>
        <v>0.79449999999999998</v>
      </c>
      <c r="K102" s="109">
        <v>1432</v>
      </c>
      <c r="L102" s="110" t="s">
        <v>46</v>
      </c>
      <c r="M102" s="69">
        <f t="shared" si="5"/>
        <v>0.14319999999999999</v>
      </c>
      <c r="N102" s="109">
        <v>1253</v>
      </c>
      <c r="O102" s="110" t="s">
        <v>46</v>
      </c>
      <c r="P102" s="69">
        <f t="shared" si="6"/>
        <v>0.12529999999999999</v>
      </c>
    </row>
    <row r="103" spans="2:16">
      <c r="B103" s="109">
        <v>1.4</v>
      </c>
      <c r="C103" s="110" t="s">
        <v>47</v>
      </c>
      <c r="D103" s="69">
        <f t="shared" si="10"/>
        <v>1.6666666666666666E-2</v>
      </c>
      <c r="E103" s="111">
        <v>3.7090000000000001</v>
      </c>
      <c r="F103" s="112">
        <v>2.766</v>
      </c>
      <c r="G103" s="108">
        <f t="shared" si="7"/>
        <v>6.4749999999999996</v>
      </c>
      <c r="H103" s="109">
        <v>8573</v>
      </c>
      <c r="I103" s="110" t="s">
        <v>46</v>
      </c>
      <c r="J103" s="69">
        <f t="shared" si="8"/>
        <v>0.85730000000000006</v>
      </c>
      <c r="K103" s="109">
        <v>1513</v>
      </c>
      <c r="L103" s="110" t="s">
        <v>46</v>
      </c>
      <c r="M103" s="69">
        <f t="shared" si="5"/>
        <v>0.15129999999999999</v>
      </c>
      <c r="N103" s="109">
        <v>1340</v>
      </c>
      <c r="O103" s="110" t="s">
        <v>46</v>
      </c>
      <c r="P103" s="69">
        <f t="shared" si="6"/>
        <v>0.13400000000000001</v>
      </c>
    </row>
    <row r="104" spans="2:16">
      <c r="B104" s="109">
        <v>1.5</v>
      </c>
      <c r="C104" s="110" t="s">
        <v>47</v>
      </c>
      <c r="D104" s="69">
        <f t="shared" si="10"/>
        <v>1.7857142857142856E-2</v>
      </c>
      <c r="E104" s="111">
        <v>3.8919999999999999</v>
      </c>
      <c r="F104" s="112">
        <v>2.6669999999999998</v>
      </c>
      <c r="G104" s="108">
        <f t="shared" si="7"/>
        <v>6.5589999999999993</v>
      </c>
      <c r="H104" s="109">
        <v>9195</v>
      </c>
      <c r="I104" s="110" t="s">
        <v>46</v>
      </c>
      <c r="J104" s="69">
        <f t="shared" si="8"/>
        <v>0.91949999999999998</v>
      </c>
      <c r="K104" s="109">
        <v>1589</v>
      </c>
      <c r="L104" s="110" t="s">
        <v>46</v>
      </c>
      <c r="M104" s="69">
        <f t="shared" si="5"/>
        <v>0.15889999999999999</v>
      </c>
      <c r="N104" s="109">
        <v>1424</v>
      </c>
      <c r="O104" s="110" t="s">
        <v>46</v>
      </c>
      <c r="P104" s="69">
        <f t="shared" si="6"/>
        <v>0.1424</v>
      </c>
    </row>
    <row r="105" spans="2:16">
      <c r="B105" s="109">
        <v>1.6</v>
      </c>
      <c r="C105" s="110" t="s">
        <v>47</v>
      </c>
      <c r="D105" s="69">
        <f t="shared" si="10"/>
        <v>1.9047619047619049E-2</v>
      </c>
      <c r="E105" s="111">
        <v>4.0789999999999997</v>
      </c>
      <c r="F105" s="112">
        <v>2.5760000000000001</v>
      </c>
      <c r="G105" s="108">
        <f t="shared" si="7"/>
        <v>6.6549999999999994</v>
      </c>
      <c r="H105" s="109">
        <v>9810</v>
      </c>
      <c r="I105" s="110" t="s">
        <v>46</v>
      </c>
      <c r="J105" s="69">
        <f t="shared" si="8"/>
        <v>0.98100000000000009</v>
      </c>
      <c r="K105" s="109">
        <v>1662</v>
      </c>
      <c r="L105" s="110" t="s">
        <v>46</v>
      </c>
      <c r="M105" s="69">
        <f t="shared" si="5"/>
        <v>0.16619999999999999</v>
      </c>
      <c r="N105" s="109">
        <v>1506</v>
      </c>
      <c r="O105" s="110" t="s">
        <v>46</v>
      </c>
      <c r="P105" s="69">
        <f t="shared" si="6"/>
        <v>0.15060000000000001</v>
      </c>
    </row>
    <row r="106" spans="2:16">
      <c r="B106" s="109">
        <v>1.7</v>
      </c>
      <c r="C106" s="110" t="s">
        <v>47</v>
      </c>
      <c r="D106" s="69">
        <f t="shared" si="10"/>
        <v>2.0238095238095239E-2</v>
      </c>
      <c r="E106" s="111">
        <v>4.2690000000000001</v>
      </c>
      <c r="F106" s="112">
        <v>2.4910000000000001</v>
      </c>
      <c r="G106" s="108">
        <f t="shared" si="7"/>
        <v>6.76</v>
      </c>
      <c r="H106" s="109">
        <v>1.04</v>
      </c>
      <c r="I106" s="113" t="s">
        <v>48</v>
      </c>
      <c r="J106" s="71">
        <f t="shared" ref="J106:J169" si="11">H106</f>
        <v>1.04</v>
      </c>
      <c r="K106" s="109">
        <v>1731</v>
      </c>
      <c r="L106" s="110" t="s">
        <v>46</v>
      </c>
      <c r="M106" s="69">
        <f t="shared" si="5"/>
        <v>0.1731</v>
      </c>
      <c r="N106" s="109">
        <v>1586</v>
      </c>
      <c r="O106" s="110" t="s">
        <v>46</v>
      </c>
      <c r="P106" s="69">
        <f t="shared" si="6"/>
        <v>0.15860000000000002</v>
      </c>
    </row>
    <row r="107" spans="2:16">
      <c r="B107" s="109">
        <v>1.8</v>
      </c>
      <c r="C107" s="110" t="s">
        <v>47</v>
      </c>
      <c r="D107" s="69">
        <f t="shared" si="10"/>
        <v>2.1428571428571429E-2</v>
      </c>
      <c r="E107" s="111">
        <v>4.46</v>
      </c>
      <c r="F107" s="112">
        <v>2.4129999999999998</v>
      </c>
      <c r="G107" s="108">
        <f t="shared" si="7"/>
        <v>6.8729999999999993</v>
      </c>
      <c r="H107" s="109">
        <v>1.1000000000000001</v>
      </c>
      <c r="I107" s="110" t="s">
        <v>48</v>
      </c>
      <c r="J107" s="71">
        <f t="shared" si="11"/>
        <v>1.1000000000000001</v>
      </c>
      <c r="K107" s="109">
        <v>1797</v>
      </c>
      <c r="L107" s="110" t="s">
        <v>46</v>
      </c>
      <c r="M107" s="69">
        <f t="shared" si="5"/>
        <v>0.1797</v>
      </c>
      <c r="N107" s="109">
        <v>1664</v>
      </c>
      <c r="O107" s="110" t="s">
        <v>46</v>
      </c>
      <c r="P107" s="69">
        <f t="shared" si="6"/>
        <v>0.16639999999999999</v>
      </c>
    </row>
    <row r="108" spans="2:16">
      <c r="B108" s="109">
        <v>2</v>
      </c>
      <c r="C108" s="110" t="s">
        <v>47</v>
      </c>
      <c r="D108" s="69">
        <f t="shared" si="10"/>
        <v>2.3809523809523808E-2</v>
      </c>
      <c r="E108" s="111">
        <v>4.8460000000000001</v>
      </c>
      <c r="F108" s="112">
        <v>2.274</v>
      </c>
      <c r="G108" s="108">
        <f t="shared" si="7"/>
        <v>7.12</v>
      </c>
      <c r="H108" s="109">
        <v>1.22</v>
      </c>
      <c r="I108" s="110" t="s">
        <v>48</v>
      </c>
      <c r="J108" s="71">
        <f t="shared" si="11"/>
        <v>1.22</v>
      </c>
      <c r="K108" s="109">
        <v>1921</v>
      </c>
      <c r="L108" s="110" t="s">
        <v>46</v>
      </c>
      <c r="M108" s="69">
        <f t="shared" si="5"/>
        <v>0.19209999999999999</v>
      </c>
      <c r="N108" s="109">
        <v>1813</v>
      </c>
      <c r="O108" s="110" t="s">
        <v>46</v>
      </c>
      <c r="P108" s="69">
        <f t="shared" si="6"/>
        <v>0.18129999999999999</v>
      </c>
    </row>
    <row r="109" spans="2:16">
      <c r="B109" s="109">
        <v>2.25</v>
      </c>
      <c r="C109" s="110" t="s">
        <v>47</v>
      </c>
      <c r="D109" s="69">
        <f t="shared" si="10"/>
        <v>2.6785714285714284E-2</v>
      </c>
      <c r="E109" s="111">
        <v>5.3280000000000003</v>
      </c>
      <c r="F109" s="112">
        <v>2.1230000000000002</v>
      </c>
      <c r="G109" s="108">
        <f t="shared" si="7"/>
        <v>7.4510000000000005</v>
      </c>
      <c r="H109" s="109">
        <v>1.36</v>
      </c>
      <c r="I109" s="110" t="s">
        <v>48</v>
      </c>
      <c r="J109" s="71">
        <f t="shared" si="11"/>
        <v>1.36</v>
      </c>
      <c r="K109" s="109">
        <v>2062</v>
      </c>
      <c r="L109" s="110" t="s">
        <v>46</v>
      </c>
      <c r="M109" s="69">
        <f t="shared" si="5"/>
        <v>0.20619999999999999</v>
      </c>
      <c r="N109" s="109">
        <v>1987</v>
      </c>
      <c r="O109" s="110" t="s">
        <v>46</v>
      </c>
      <c r="P109" s="69">
        <f t="shared" si="6"/>
        <v>0.19870000000000002</v>
      </c>
    </row>
    <row r="110" spans="2:16">
      <c r="B110" s="109">
        <v>2.5</v>
      </c>
      <c r="C110" s="110" t="s">
        <v>47</v>
      </c>
      <c r="D110" s="69">
        <f t="shared" si="10"/>
        <v>2.976190476190476E-2</v>
      </c>
      <c r="E110" s="111">
        <v>5.8029999999999999</v>
      </c>
      <c r="F110" s="112">
        <v>1.994</v>
      </c>
      <c r="G110" s="108">
        <f t="shared" si="7"/>
        <v>7.7969999999999997</v>
      </c>
      <c r="H110" s="109">
        <v>1.49</v>
      </c>
      <c r="I110" s="110" t="s">
        <v>48</v>
      </c>
      <c r="J110" s="71">
        <f t="shared" si="11"/>
        <v>1.49</v>
      </c>
      <c r="K110" s="109">
        <v>2186</v>
      </c>
      <c r="L110" s="110" t="s">
        <v>46</v>
      </c>
      <c r="M110" s="69">
        <f t="shared" si="5"/>
        <v>0.21859999999999999</v>
      </c>
      <c r="N110" s="109">
        <v>2148</v>
      </c>
      <c r="O110" s="110" t="s">
        <v>46</v>
      </c>
      <c r="P110" s="69">
        <f t="shared" si="6"/>
        <v>0.21480000000000002</v>
      </c>
    </row>
    <row r="111" spans="2:16">
      <c r="B111" s="109">
        <v>2.75</v>
      </c>
      <c r="C111" s="110" t="s">
        <v>47</v>
      </c>
      <c r="D111" s="69">
        <f t="shared" si="10"/>
        <v>3.273809523809524E-2</v>
      </c>
      <c r="E111" s="111">
        <v>6.266</v>
      </c>
      <c r="F111" s="112">
        <v>1.8819999999999999</v>
      </c>
      <c r="G111" s="108">
        <f t="shared" si="7"/>
        <v>8.1479999999999997</v>
      </c>
      <c r="H111" s="109">
        <v>1.62</v>
      </c>
      <c r="I111" s="110" t="s">
        <v>48</v>
      </c>
      <c r="J111" s="71">
        <f t="shared" si="11"/>
        <v>1.62</v>
      </c>
      <c r="K111" s="109">
        <v>2297</v>
      </c>
      <c r="L111" s="110" t="s">
        <v>46</v>
      </c>
      <c r="M111" s="69">
        <f t="shared" si="5"/>
        <v>0.22970000000000002</v>
      </c>
      <c r="N111" s="109">
        <v>2296</v>
      </c>
      <c r="O111" s="110" t="s">
        <v>46</v>
      </c>
      <c r="P111" s="69">
        <f t="shared" si="6"/>
        <v>0.22959999999999997</v>
      </c>
    </row>
    <row r="112" spans="2:16">
      <c r="B112" s="109">
        <v>3</v>
      </c>
      <c r="C112" s="110" t="s">
        <v>47</v>
      </c>
      <c r="D112" s="69">
        <f t="shared" si="10"/>
        <v>3.5714285714285712E-2</v>
      </c>
      <c r="E112" s="111">
        <v>6.7140000000000004</v>
      </c>
      <c r="F112" s="112">
        <v>1.7829999999999999</v>
      </c>
      <c r="G112" s="108">
        <f t="shared" si="7"/>
        <v>8.4969999999999999</v>
      </c>
      <c r="H112" s="109">
        <v>1.75</v>
      </c>
      <c r="I112" s="110" t="s">
        <v>48</v>
      </c>
      <c r="J112" s="71">
        <f t="shared" si="11"/>
        <v>1.75</v>
      </c>
      <c r="K112" s="109">
        <v>2395</v>
      </c>
      <c r="L112" s="110" t="s">
        <v>46</v>
      </c>
      <c r="M112" s="69">
        <f t="shared" si="5"/>
        <v>0.23949999999999999</v>
      </c>
      <c r="N112" s="109">
        <v>2434</v>
      </c>
      <c r="O112" s="110" t="s">
        <v>46</v>
      </c>
      <c r="P112" s="69">
        <f t="shared" si="6"/>
        <v>0.24340000000000001</v>
      </c>
    </row>
    <row r="113" spans="1:16">
      <c r="B113" s="109">
        <v>3.25</v>
      </c>
      <c r="C113" s="110" t="s">
        <v>47</v>
      </c>
      <c r="D113" s="69">
        <f t="shared" si="10"/>
        <v>3.8690476190476192E-2</v>
      </c>
      <c r="E113" s="111">
        <v>7.1470000000000002</v>
      </c>
      <c r="F113" s="112">
        <v>1.696</v>
      </c>
      <c r="G113" s="108">
        <f t="shared" si="7"/>
        <v>8.843</v>
      </c>
      <c r="H113" s="109">
        <v>1.87</v>
      </c>
      <c r="I113" s="110" t="s">
        <v>48</v>
      </c>
      <c r="J113" s="71">
        <f t="shared" si="11"/>
        <v>1.87</v>
      </c>
      <c r="K113" s="109">
        <v>2484</v>
      </c>
      <c r="L113" s="110" t="s">
        <v>46</v>
      </c>
      <c r="M113" s="69">
        <f t="shared" si="5"/>
        <v>0.24840000000000001</v>
      </c>
      <c r="N113" s="109">
        <v>2561</v>
      </c>
      <c r="O113" s="110" t="s">
        <v>46</v>
      </c>
      <c r="P113" s="69">
        <f t="shared" si="6"/>
        <v>0.25609999999999999</v>
      </c>
    </row>
    <row r="114" spans="1:16">
      <c r="B114" s="109">
        <v>3.5</v>
      </c>
      <c r="C114" s="110" t="s">
        <v>47</v>
      </c>
      <c r="D114" s="69">
        <f t="shared" si="10"/>
        <v>4.1666666666666664E-2</v>
      </c>
      <c r="E114" s="111">
        <v>7.5640000000000001</v>
      </c>
      <c r="F114" s="112">
        <v>1.6180000000000001</v>
      </c>
      <c r="G114" s="108">
        <f t="shared" si="7"/>
        <v>9.1820000000000004</v>
      </c>
      <c r="H114" s="109">
        <v>1.98</v>
      </c>
      <c r="I114" s="110" t="s">
        <v>48</v>
      </c>
      <c r="J114" s="71">
        <f t="shared" si="11"/>
        <v>1.98</v>
      </c>
      <c r="K114" s="109">
        <v>2564</v>
      </c>
      <c r="L114" s="110" t="s">
        <v>46</v>
      </c>
      <c r="M114" s="69">
        <f t="shared" si="5"/>
        <v>0.25640000000000002</v>
      </c>
      <c r="N114" s="109">
        <v>2679</v>
      </c>
      <c r="O114" s="110" t="s">
        <v>46</v>
      </c>
      <c r="P114" s="69">
        <f t="shared" si="6"/>
        <v>0.26789999999999997</v>
      </c>
    </row>
    <row r="115" spans="1:16">
      <c r="B115" s="109">
        <v>3.75</v>
      </c>
      <c r="C115" s="110" t="s">
        <v>47</v>
      </c>
      <c r="D115" s="69">
        <f t="shared" si="10"/>
        <v>4.4642857142857144E-2</v>
      </c>
      <c r="E115" s="111">
        <v>7.9640000000000004</v>
      </c>
      <c r="F115" s="112">
        <v>1.548</v>
      </c>
      <c r="G115" s="108">
        <f t="shared" si="7"/>
        <v>9.5120000000000005</v>
      </c>
      <c r="H115" s="109">
        <v>2.09</v>
      </c>
      <c r="I115" s="110" t="s">
        <v>48</v>
      </c>
      <c r="J115" s="71">
        <f t="shared" si="11"/>
        <v>2.09</v>
      </c>
      <c r="K115" s="109">
        <v>2637</v>
      </c>
      <c r="L115" s="110" t="s">
        <v>46</v>
      </c>
      <c r="M115" s="69">
        <f t="shared" si="5"/>
        <v>0.26369999999999999</v>
      </c>
      <c r="N115" s="109">
        <v>2789</v>
      </c>
      <c r="O115" s="110" t="s">
        <v>46</v>
      </c>
      <c r="P115" s="69">
        <f t="shared" si="6"/>
        <v>0.27890000000000004</v>
      </c>
    </row>
    <row r="116" spans="1:16">
      <c r="B116" s="109">
        <v>4</v>
      </c>
      <c r="C116" s="110" t="s">
        <v>47</v>
      </c>
      <c r="D116" s="69">
        <f t="shared" si="10"/>
        <v>4.7619047619047616E-2</v>
      </c>
      <c r="E116" s="111">
        <v>8.3480000000000008</v>
      </c>
      <c r="F116" s="112">
        <v>1.484</v>
      </c>
      <c r="G116" s="108">
        <f t="shared" si="7"/>
        <v>9.8320000000000007</v>
      </c>
      <c r="H116" s="109">
        <v>2.2000000000000002</v>
      </c>
      <c r="I116" s="110" t="s">
        <v>48</v>
      </c>
      <c r="J116" s="71">
        <f t="shared" si="11"/>
        <v>2.2000000000000002</v>
      </c>
      <c r="K116" s="109">
        <v>2703</v>
      </c>
      <c r="L116" s="110" t="s">
        <v>46</v>
      </c>
      <c r="M116" s="69">
        <f t="shared" si="5"/>
        <v>0.27029999999999998</v>
      </c>
      <c r="N116" s="109">
        <v>2892</v>
      </c>
      <c r="O116" s="110" t="s">
        <v>46</v>
      </c>
      <c r="P116" s="69">
        <f t="shared" si="6"/>
        <v>0.28920000000000001</v>
      </c>
    </row>
    <row r="117" spans="1:16">
      <c r="B117" s="109">
        <v>4.5</v>
      </c>
      <c r="C117" s="110" t="s">
        <v>47</v>
      </c>
      <c r="D117" s="69">
        <f t="shared" si="10"/>
        <v>5.3571428571428568E-2</v>
      </c>
      <c r="E117" s="111">
        <v>9.0719999999999992</v>
      </c>
      <c r="F117" s="112">
        <v>1.373</v>
      </c>
      <c r="G117" s="108">
        <f t="shared" si="7"/>
        <v>10.444999999999999</v>
      </c>
      <c r="H117" s="109">
        <v>2.41</v>
      </c>
      <c r="I117" s="110" t="s">
        <v>48</v>
      </c>
      <c r="J117" s="71">
        <f t="shared" si="11"/>
        <v>2.41</v>
      </c>
      <c r="K117" s="109">
        <v>2828</v>
      </c>
      <c r="L117" s="110" t="s">
        <v>46</v>
      </c>
      <c r="M117" s="69">
        <f t="shared" si="5"/>
        <v>0.2828</v>
      </c>
      <c r="N117" s="109">
        <v>3080</v>
      </c>
      <c r="O117" s="110" t="s">
        <v>46</v>
      </c>
      <c r="P117" s="69">
        <f t="shared" si="6"/>
        <v>0.308</v>
      </c>
    </row>
    <row r="118" spans="1:16">
      <c r="B118" s="109">
        <v>5</v>
      </c>
      <c r="C118" s="110" t="s">
        <v>47</v>
      </c>
      <c r="D118" s="69">
        <f t="shared" si="10"/>
        <v>5.9523809523809521E-2</v>
      </c>
      <c r="E118" s="111">
        <v>9.7430000000000003</v>
      </c>
      <c r="F118" s="112">
        <v>1.28</v>
      </c>
      <c r="G118" s="108">
        <f t="shared" si="7"/>
        <v>11.023</v>
      </c>
      <c r="H118" s="109">
        <v>2.6</v>
      </c>
      <c r="I118" s="110" t="s">
        <v>48</v>
      </c>
      <c r="J118" s="71">
        <f t="shared" si="11"/>
        <v>2.6</v>
      </c>
      <c r="K118" s="109">
        <v>2935</v>
      </c>
      <c r="L118" s="110" t="s">
        <v>46</v>
      </c>
      <c r="M118" s="69">
        <f t="shared" si="5"/>
        <v>0.29349999999999998</v>
      </c>
      <c r="N118" s="109">
        <v>3246</v>
      </c>
      <c r="O118" s="110" t="s">
        <v>46</v>
      </c>
      <c r="P118" s="69">
        <f t="shared" si="6"/>
        <v>0.3246</v>
      </c>
    </row>
    <row r="119" spans="1:16">
      <c r="B119" s="109">
        <v>5.5</v>
      </c>
      <c r="C119" s="110" t="s">
        <v>47</v>
      </c>
      <c r="D119" s="69">
        <f t="shared" si="10"/>
        <v>6.5476190476190479E-2</v>
      </c>
      <c r="E119" s="111">
        <v>10.37</v>
      </c>
      <c r="F119" s="112">
        <v>1.2</v>
      </c>
      <c r="G119" s="108">
        <f t="shared" si="7"/>
        <v>11.569999999999999</v>
      </c>
      <c r="H119" s="109">
        <v>2.79</v>
      </c>
      <c r="I119" s="110" t="s">
        <v>48</v>
      </c>
      <c r="J119" s="71">
        <f t="shared" si="11"/>
        <v>2.79</v>
      </c>
      <c r="K119" s="109">
        <v>3028</v>
      </c>
      <c r="L119" s="110" t="s">
        <v>46</v>
      </c>
      <c r="M119" s="69">
        <f t="shared" si="5"/>
        <v>0.30280000000000001</v>
      </c>
      <c r="N119" s="109">
        <v>3395</v>
      </c>
      <c r="O119" s="110" t="s">
        <v>46</v>
      </c>
      <c r="P119" s="69">
        <f t="shared" si="6"/>
        <v>0.33950000000000002</v>
      </c>
    </row>
    <row r="120" spans="1:16">
      <c r="B120" s="109">
        <v>6</v>
      </c>
      <c r="C120" s="110" t="s">
        <v>47</v>
      </c>
      <c r="D120" s="69">
        <f t="shared" si="10"/>
        <v>7.1428571428571425E-2</v>
      </c>
      <c r="E120" s="111">
        <v>10.96</v>
      </c>
      <c r="F120" s="112">
        <v>1.1299999999999999</v>
      </c>
      <c r="G120" s="108">
        <f t="shared" si="7"/>
        <v>12.09</v>
      </c>
      <c r="H120" s="109">
        <v>2.97</v>
      </c>
      <c r="I120" s="110" t="s">
        <v>48</v>
      </c>
      <c r="J120" s="71">
        <f t="shared" si="11"/>
        <v>2.97</v>
      </c>
      <c r="K120" s="109">
        <v>3111</v>
      </c>
      <c r="L120" s="110" t="s">
        <v>46</v>
      </c>
      <c r="M120" s="69">
        <f t="shared" si="5"/>
        <v>0.31110000000000004</v>
      </c>
      <c r="N120" s="109">
        <v>3530</v>
      </c>
      <c r="O120" s="110" t="s">
        <v>46</v>
      </c>
      <c r="P120" s="69">
        <f t="shared" si="6"/>
        <v>0.35299999999999998</v>
      </c>
    </row>
    <row r="121" spans="1:16">
      <c r="B121" s="109">
        <v>6.5</v>
      </c>
      <c r="C121" s="110" t="s">
        <v>47</v>
      </c>
      <c r="D121" s="69">
        <f t="shared" si="10"/>
        <v>7.7380952380952384E-2</v>
      </c>
      <c r="E121" s="111">
        <v>11.51</v>
      </c>
      <c r="F121" s="112">
        <v>1.069</v>
      </c>
      <c r="G121" s="108">
        <f t="shared" si="7"/>
        <v>12.579000000000001</v>
      </c>
      <c r="H121" s="109">
        <v>3.14</v>
      </c>
      <c r="I121" s="110" t="s">
        <v>48</v>
      </c>
      <c r="J121" s="71">
        <f t="shared" si="11"/>
        <v>3.14</v>
      </c>
      <c r="K121" s="109">
        <v>3184</v>
      </c>
      <c r="L121" s="110" t="s">
        <v>46</v>
      </c>
      <c r="M121" s="69">
        <f t="shared" si="5"/>
        <v>0.31840000000000002</v>
      </c>
      <c r="N121" s="109">
        <v>3653</v>
      </c>
      <c r="O121" s="110" t="s">
        <v>46</v>
      </c>
      <c r="P121" s="69">
        <f t="shared" si="6"/>
        <v>0.36530000000000001</v>
      </c>
    </row>
    <row r="122" spans="1:16">
      <c r="B122" s="109">
        <v>7</v>
      </c>
      <c r="C122" s="110" t="s">
        <v>47</v>
      </c>
      <c r="D122" s="69">
        <f t="shared" si="10"/>
        <v>8.3333333333333329E-2</v>
      </c>
      <c r="E122" s="111">
        <v>12.04</v>
      </c>
      <c r="F122" s="112">
        <v>1.0149999999999999</v>
      </c>
      <c r="G122" s="108">
        <f t="shared" si="7"/>
        <v>13.055</v>
      </c>
      <c r="H122" s="109">
        <v>3.3</v>
      </c>
      <c r="I122" s="110" t="s">
        <v>48</v>
      </c>
      <c r="J122" s="71">
        <f t="shared" si="11"/>
        <v>3.3</v>
      </c>
      <c r="K122" s="109">
        <v>3250</v>
      </c>
      <c r="L122" s="110" t="s">
        <v>46</v>
      </c>
      <c r="M122" s="69">
        <f t="shared" si="5"/>
        <v>0.32500000000000001</v>
      </c>
      <c r="N122" s="109">
        <v>3766</v>
      </c>
      <c r="O122" s="110" t="s">
        <v>46</v>
      </c>
      <c r="P122" s="69">
        <f t="shared" si="6"/>
        <v>0.37659999999999999</v>
      </c>
    </row>
    <row r="123" spans="1:16">
      <c r="B123" s="109">
        <v>8</v>
      </c>
      <c r="C123" s="110" t="s">
        <v>47</v>
      </c>
      <c r="D123" s="69">
        <f t="shared" si="10"/>
        <v>9.5238095238095233E-2</v>
      </c>
      <c r="E123" s="111">
        <v>13.04</v>
      </c>
      <c r="F123" s="112">
        <v>0.92349999999999999</v>
      </c>
      <c r="G123" s="108">
        <f t="shared" si="7"/>
        <v>13.9635</v>
      </c>
      <c r="H123" s="109">
        <v>3.62</v>
      </c>
      <c r="I123" s="110" t="s">
        <v>48</v>
      </c>
      <c r="J123" s="71">
        <f t="shared" si="11"/>
        <v>3.62</v>
      </c>
      <c r="K123" s="109">
        <v>3377</v>
      </c>
      <c r="L123" s="110" t="s">
        <v>46</v>
      </c>
      <c r="M123" s="69">
        <f t="shared" si="5"/>
        <v>0.3377</v>
      </c>
      <c r="N123" s="109">
        <v>3966</v>
      </c>
      <c r="O123" s="110" t="s">
        <v>46</v>
      </c>
      <c r="P123" s="69">
        <f t="shared" si="6"/>
        <v>0.39660000000000001</v>
      </c>
    </row>
    <row r="124" spans="1:16">
      <c r="B124" s="109">
        <v>9</v>
      </c>
      <c r="C124" s="110" t="s">
        <v>47</v>
      </c>
      <c r="D124" s="69">
        <f t="shared" si="10"/>
        <v>0.10714285714285714</v>
      </c>
      <c r="E124" s="111">
        <v>13.97</v>
      </c>
      <c r="F124" s="112">
        <v>0.84870000000000001</v>
      </c>
      <c r="G124" s="108">
        <f t="shared" si="7"/>
        <v>14.8187</v>
      </c>
      <c r="H124" s="109">
        <v>3.91</v>
      </c>
      <c r="I124" s="110" t="s">
        <v>48</v>
      </c>
      <c r="J124" s="71">
        <f t="shared" si="11"/>
        <v>3.91</v>
      </c>
      <c r="K124" s="109">
        <v>3485</v>
      </c>
      <c r="L124" s="110" t="s">
        <v>46</v>
      </c>
      <c r="M124" s="69">
        <f t="shared" si="5"/>
        <v>0.34849999999999998</v>
      </c>
      <c r="N124" s="109">
        <v>4139</v>
      </c>
      <c r="O124" s="110" t="s">
        <v>46</v>
      </c>
      <c r="P124" s="69">
        <f t="shared" si="6"/>
        <v>0.41390000000000005</v>
      </c>
    </row>
    <row r="125" spans="1:16">
      <c r="B125" s="72">
        <v>10</v>
      </c>
      <c r="C125" s="73" t="s">
        <v>47</v>
      </c>
      <c r="D125" s="69">
        <f t="shared" si="10"/>
        <v>0.11904761904761904</v>
      </c>
      <c r="E125" s="111">
        <v>14.85</v>
      </c>
      <c r="F125" s="112">
        <v>0.7863</v>
      </c>
      <c r="G125" s="108">
        <f t="shared" si="7"/>
        <v>15.6363</v>
      </c>
      <c r="H125" s="109">
        <v>4.1900000000000004</v>
      </c>
      <c r="I125" s="110" t="s">
        <v>48</v>
      </c>
      <c r="J125" s="71">
        <f t="shared" si="11"/>
        <v>4.1900000000000004</v>
      </c>
      <c r="K125" s="109">
        <v>3576</v>
      </c>
      <c r="L125" s="110" t="s">
        <v>46</v>
      </c>
      <c r="M125" s="69">
        <f t="shared" si="5"/>
        <v>0.35760000000000003</v>
      </c>
      <c r="N125" s="109">
        <v>4291</v>
      </c>
      <c r="O125" s="110" t="s">
        <v>46</v>
      </c>
      <c r="P125" s="69">
        <f t="shared" si="6"/>
        <v>0.42910000000000004</v>
      </c>
    </row>
    <row r="126" spans="1:16">
      <c r="B126" s="72">
        <v>11</v>
      </c>
      <c r="C126" s="73" t="s">
        <v>47</v>
      </c>
      <c r="D126" s="69">
        <f t="shared" si="10"/>
        <v>0.13095238095238096</v>
      </c>
      <c r="E126" s="111">
        <v>15.69</v>
      </c>
      <c r="F126" s="112">
        <v>0.73340000000000005</v>
      </c>
      <c r="G126" s="108">
        <f t="shared" si="7"/>
        <v>16.423400000000001</v>
      </c>
      <c r="H126" s="72">
        <v>4.46</v>
      </c>
      <c r="I126" s="73" t="s">
        <v>48</v>
      </c>
      <c r="J126" s="71">
        <f t="shared" si="11"/>
        <v>4.46</v>
      </c>
      <c r="K126" s="72">
        <v>3655</v>
      </c>
      <c r="L126" s="73" t="s">
        <v>46</v>
      </c>
      <c r="M126" s="69">
        <f t="shared" si="5"/>
        <v>0.36549999999999999</v>
      </c>
      <c r="N126" s="72">
        <v>4425</v>
      </c>
      <c r="O126" s="73" t="s">
        <v>46</v>
      </c>
      <c r="P126" s="69">
        <f t="shared" si="6"/>
        <v>0.4425</v>
      </c>
    </row>
    <row r="127" spans="1:16">
      <c r="B127" s="72">
        <v>12</v>
      </c>
      <c r="C127" s="73" t="s">
        <v>47</v>
      </c>
      <c r="D127" s="69">
        <f t="shared" si="10"/>
        <v>0.14285714285714285</v>
      </c>
      <c r="E127" s="111">
        <v>16.489999999999998</v>
      </c>
      <c r="F127" s="112">
        <v>0.68779999999999997</v>
      </c>
      <c r="G127" s="108">
        <f t="shared" si="7"/>
        <v>17.177799999999998</v>
      </c>
      <c r="H127" s="72">
        <v>4.71</v>
      </c>
      <c r="I127" s="73" t="s">
        <v>48</v>
      </c>
      <c r="J127" s="71">
        <f t="shared" si="11"/>
        <v>4.71</v>
      </c>
      <c r="K127" s="72">
        <v>3725</v>
      </c>
      <c r="L127" s="73" t="s">
        <v>46</v>
      </c>
      <c r="M127" s="69">
        <f t="shared" si="5"/>
        <v>0.3725</v>
      </c>
      <c r="N127" s="72">
        <v>4545</v>
      </c>
      <c r="O127" s="73" t="s">
        <v>46</v>
      </c>
      <c r="P127" s="69">
        <f t="shared" si="6"/>
        <v>0.45450000000000002</v>
      </c>
    </row>
    <row r="128" spans="1:16">
      <c r="A128" s="114"/>
      <c r="B128" s="109">
        <v>13</v>
      </c>
      <c r="C128" s="110" t="s">
        <v>47</v>
      </c>
      <c r="D128" s="69">
        <f t="shared" si="10"/>
        <v>0.15476190476190477</v>
      </c>
      <c r="E128" s="111">
        <v>17.260000000000002</v>
      </c>
      <c r="F128" s="112">
        <v>0.64810000000000001</v>
      </c>
      <c r="G128" s="108">
        <f t="shared" si="7"/>
        <v>17.908100000000001</v>
      </c>
      <c r="H128" s="109">
        <v>4.95</v>
      </c>
      <c r="I128" s="110" t="s">
        <v>48</v>
      </c>
      <c r="J128" s="71">
        <f t="shared" si="11"/>
        <v>4.95</v>
      </c>
      <c r="K128" s="72">
        <v>3787</v>
      </c>
      <c r="L128" s="73" t="s">
        <v>46</v>
      </c>
      <c r="M128" s="69">
        <f t="shared" si="5"/>
        <v>0.37869999999999998</v>
      </c>
      <c r="N128" s="72">
        <v>4654</v>
      </c>
      <c r="O128" s="73" t="s">
        <v>46</v>
      </c>
      <c r="P128" s="69">
        <f t="shared" si="6"/>
        <v>0.46539999999999998</v>
      </c>
    </row>
    <row r="129" spans="1:16">
      <c r="A129" s="114"/>
      <c r="B129" s="109">
        <v>14</v>
      </c>
      <c r="C129" s="110" t="s">
        <v>47</v>
      </c>
      <c r="D129" s="69">
        <f t="shared" si="10"/>
        <v>0.16666666666666666</v>
      </c>
      <c r="E129" s="111">
        <v>18</v>
      </c>
      <c r="F129" s="112">
        <v>0.61319999999999997</v>
      </c>
      <c r="G129" s="108">
        <f t="shared" si="7"/>
        <v>18.613199999999999</v>
      </c>
      <c r="H129" s="109">
        <v>5.19</v>
      </c>
      <c r="I129" s="110" t="s">
        <v>48</v>
      </c>
      <c r="J129" s="71">
        <f t="shared" si="11"/>
        <v>5.19</v>
      </c>
      <c r="K129" s="72">
        <v>3842</v>
      </c>
      <c r="L129" s="73" t="s">
        <v>46</v>
      </c>
      <c r="M129" s="69">
        <f t="shared" si="5"/>
        <v>0.38419999999999999</v>
      </c>
      <c r="N129" s="72">
        <v>4753</v>
      </c>
      <c r="O129" s="73" t="s">
        <v>46</v>
      </c>
      <c r="P129" s="69">
        <f t="shared" si="6"/>
        <v>0.4753</v>
      </c>
    </row>
    <row r="130" spans="1:16">
      <c r="A130" s="114"/>
      <c r="B130" s="109">
        <v>15</v>
      </c>
      <c r="C130" s="110" t="s">
        <v>47</v>
      </c>
      <c r="D130" s="69">
        <f t="shared" si="10"/>
        <v>0.17857142857142858</v>
      </c>
      <c r="E130" s="111">
        <v>18.7</v>
      </c>
      <c r="F130" s="112">
        <v>0.58220000000000005</v>
      </c>
      <c r="G130" s="108">
        <f t="shared" si="7"/>
        <v>19.2822</v>
      </c>
      <c r="H130" s="109">
        <v>5.41</v>
      </c>
      <c r="I130" s="110" t="s">
        <v>48</v>
      </c>
      <c r="J130" s="71">
        <f t="shared" si="11"/>
        <v>5.41</v>
      </c>
      <c r="K130" s="72">
        <v>3892</v>
      </c>
      <c r="L130" s="73" t="s">
        <v>46</v>
      </c>
      <c r="M130" s="69">
        <f t="shared" si="5"/>
        <v>0.38919999999999999</v>
      </c>
      <c r="N130" s="72">
        <v>4843</v>
      </c>
      <c r="O130" s="73" t="s">
        <v>46</v>
      </c>
      <c r="P130" s="69">
        <f t="shared" si="6"/>
        <v>0.48430000000000001</v>
      </c>
    </row>
    <row r="131" spans="1:16">
      <c r="A131" s="114"/>
      <c r="B131" s="109">
        <v>16</v>
      </c>
      <c r="C131" s="110" t="s">
        <v>47</v>
      </c>
      <c r="D131" s="69">
        <f t="shared" si="10"/>
        <v>0.19047619047619047</v>
      </c>
      <c r="E131" s="111">
        <v>19.38</v>
      </c>
      <c r="F131" s="112">
        <v>0.55449999999999999</v>
      </c>
      <c r="G131" s="108">
        <f t="shared" si="7"/>
        <v>19.9345</v>
      </c>
      <c r="H131" s="109">
        <v>5.63</v>
      </c>
      <c r="I131" s="110" t="s">
        <v>48</v>
      </c>
      <c r="J131" s="71">
        <f t="shared" si="11"/>
        <v>5.63</v>
      </c>
      <c r="K131" s="72">
        <v>3937</v>
      </c>
      <c r="L131" s="73" t="s">
        <v>46</v>
      </c>
      <c r="M131" s="69">
        <f t="shared" si="5"/>
        <v>0.39369999999999999</v>
      </c>
      <c r="N131" s="72">
        <v>4926</v>
      </c>
      <c r="O131" s="73" t="s">
        <v>46</v>
      </c>
      <c r="P131" s="69">
        <f t="shared" si="6"/>
        <v>0.49260000000000004</v>
      </c>
    </row>
    <row r="132" spans="1:16">
      <c r="A132" s="114"/>
      <c r="B132" s="109">
        <v>17</v>
      </c>
      <c r="C132" s="110" t="s">
        <v>47</v>
      </c>
      <c r="D132" s="69">
        <f t="shared" si="10"/>
        <v>0.20238095238095238</v>
      </c>
      <c r="E132" s="111">
        <v>20.03</v>
      </c>
      <c r="F132" s="112">
        <v>0.52949999999999997</v>
      </c>
      <c r="G132" s="108">
        <f t="shared" si="7"/>
        <v>20.5595</v>
      </c>
      <c r="H132" s="109">
        <v>5.84</v>
      </c>
      <c r="I132" s="110" t="s">
        <v>48</v>
      </c>
      <c r="J132" s="71">
        <f t="shared" si="11"/>
        <v>5.84</v>
      </c>
      <c r="K132" s="72">
        <v>3979</v>
      </c>
      <c r="L132" s="73" t="s">
        <v>46</v>
      </c>
      <c r="M132" s="69">
        <f t="shared" si="5"/>
        <v>0.39790000000000003</v>
      </c>
      <c r="N132" s="72">
        <v>5003</v>
      </c>
      <c r="O132" s="73" t="s">
        <v>46</v>
      </c>
      <c r="P132" s="69">
        <f t="shared" si="6"/>
        <v>0.50029999999999997</v>
      </c>
    </row>
    <row r="133" spans="1:16">
      <c r="A133" s="114"/>
      <c r="B133" s="109">
        <v>18</v>
      </c>
      <c r="C133" s="110" t="s">
        <v>47</v>
      </c>
      <c r="D133" s="69">
        <f t="shared" si="10"/>
        <v>0.21428571428571427</v>
      </c>
      <c r="E133" s="111">
        <v>20.66</v>
      </c>
      <c r="F133" s="112">
        <v>0.50690000000000002</v>
      </c>
      <c r="G133" s="108">
        <f t="shared" si="7"/>
        <v>21.166900000000002</v>
      </c>
      <c r="H133" s="109">
        <v>6.05</v>
      </c>
      <c r="I133" s="110" t="s">
        <v>48</v>
      </c>
      <c r="J133" s="71">
        <f t="shared" si="11"/>
        <v>6.05</v>
      </c>
      <c r="K133" s="72">
        <v>4017</v>
      </c>
      <c r="L133" s="73" t="s">
        <v>46</v>
      </c>
      <c r="M133" s="69">
        <f t="shared" si="5"/>
        <v>0.40170000000000006</v>
      </c>
      <c r="N133" s="72">
        <v>5074</v>
      </c>
      <c r="O133" s="73" t="s">
        <v>46</v>
      </c>
      <c r="P133" s="69">
        <f t="shared" si="6"/>
        <v>0.50739999999999996</v>
      </c>
    </row>
    <row r="134" spans="1:16">
      <c r="A134" s="114"/>
      <c r="B134" s="109">
        <v>20</v>
      </c>
      <c r="C134" s="110" t="s">
        <v>47</v>
      </c>
      <c r="D134" s="69">
        <f t="shared" si="10"/>
        <v>0.23809523809523808</v>
      </c>
      <c r="E134" s="111">
        <v>21.84</v>
      </c>
      <c r="F134" s="112">
        <v>0.46760000000000002</v>
      </c>
      <c r="G134" s="108">
        <f t="shared" si="7"/>
        <v>22.307600000000001</v>
      </c>
      <c r="H134" s="109">
        <v>6.44</v>
      </c>
      <c r="I134" s="110" t="s">
        <v>48</v>
      </c>
      <c r="J134" s="71">
        <f t="shared" si="11"/>
        <v>6.44</v>
      </c>
      <c r="K134" s="72">
        <v>4104</v>
      </c>
      <c r="L134" s="73" t="s">
        <v>46</v>
      </c>
      <c r="M134" s="69">
        <f t="shared" si="5"/>
        <v>0.41039999999999999</v>
      </c>
      <c r="N134" s="72">
        <v>5203</v>
      </c>
      <c r="O134" s="73" t="s">
        <v>46</v>
      </c>
      <c r="P134" s="69">
        <f t="shared" si="6"/>
        <v>0.52029999999999998</v>
      </c>
    </row>
    <row r="135" spans="1:16">
      <c r="A135" s="114"/>
      <c r="B135" s="109">
        <v>22.5</v>
      </c>
      <c r="C135" s="110" t="s">
        <v>47</v>
      </c>
      <c r="D135" s="69">
        <f t="shared" si="10"/>
        <v>0.26785714285714285</v>
      </c>
      <c r="E135" s="111">
        <v>23.17</v>
      </c>
      <c r="F135" s="112">
        <v>0.42699999999999999</v>
      </c>
      <c r="G135" s="108">
        <f t="shared" si="7"/>
        <v>23.597000000000001</v>
      </c>
      <c r="H135" s="109">
        <v>6.91</v>
      </c>
      <c r="I135" s="110" t="s">
        <v>48</v>
      </c>
      <c r="J135" s="71">
        <f t="shared" si="11"/>
        <v>6.91</v>
      </c>
      <c r="K135" s="72">
        <v>4207</v>
      </c>
      <c r="L135" s="73" t="s">
        <v>46</v>
      </c>
      <c r="M135" s="69">
        <f t="shared" si="5"/>
        <v>0.42069999999999996</v>
      </c>
      <c r="N135" s="72">
        <v>5343</v>
      </c>
      <c r="O135" s="73" t="s">
        <v>46</v>
      </c>
      <c r="P135" s="69">
        <f t="shared" si="6"/>
        <v>0.5343</v>
      </c>
    </row>
    <row r="136" spans="1:16">
      <c r="A136" s="114"/>
      <c r="B136" s="109">
        <v>25</v>
      </c>
      <c r="C136" s="110" t="s">
        <v>47</v>
      </c>
      <c r="D136" s="69">
        <f t="shared" si="10"/>
        <v>0.29761904761904762</v>
      </c>
      <c r="E136" s="111">
        <v>24.38</v>
      </c>
      <c r="F136" s="112">
        <v>0.39340000000000003</v>
      </c>
      <c r="G136" s="108">
        <f t="shared" si="7"/>
        <v>24.773399999999999</v>
      </c>
      <c r="H136" s="109">
        <v>7.35</v>
      </c>
      <c r="I136" s="110" t="s">
        <v>48</v>
      </c>
      <c r="J136" s="71">
        <f t="shared" si="11"/>
        <v>7.35</v>
      </c>
      <c r="K136" s="72">
        <v>4296</v>
      </c>
      <c r="L136" s="73" t="s">
        <v>46</v>
      </c>
      <c r="M136" s="69">
        <f t="shared" si="5"/>
        <v>0.42960000000000004</v>
      </c>
      <c r="N136" s="72">
        <v>5465</v>
      </c>
      <c r="O136" s="73" t="s">
        <v>46</v>
      </c>
      <c r="P136" s="69">
        <f t="shared" si="6"/>
        <v>0.54649999999999999</v>
      </c>
    </row>
    <row r="137" spans="1:16">
      <c r="A137" s="114"/>
      <c r="B137" s="109">
        <v>27.5</v>
      </c>
      <c r="C137" s="110" t="s">
        <v>47</v>
      </c>
      <c r="D137" s="69">
        <f t="shared" si="10"/>
        <v>0.32738095238095238</v>
      </c>
      <c r="E137" s="111">
        <v>25.47</v>
      </c>
      <c r="F137" s="112">
        <v>0.36509999999999998</v>
      </c>
      <c r="G137" s="108">
        <f t="shared" si="7"/>
        <v>25.835099999999997</v>
      </c>
      <c r="H137" s="109">
        <v>7.77</v>
      </c>
      <c r="I137" s="110" t="s">
        <v>48</v>
      </c>
      <c r="J137" s="71">
        <f t="shared" si="11"/>
        <v>7.77</v>
      </c>
      <c r="K137" s="72">
        <v>4375</v>
      </c>
      <c r="L137" s="73" t="s">
        <v>46</v>
      </c>
      <c r="M137" s="69">
        <f t="shared" si="5"/>
        <v>0.4375</v>
      </c>
      <c r="N137" s="72">
        <v>5573</v>
      </c>
      <c r="O137" s="73" t="s">
        <v>46</v>
      </c>
      <c r="P137" s="69">
        <f t="shared" si="6"/>
        <v>0.55730000000000002</v>
      </c>
    </row>
    <row r="138" spans="1:16">
      <c r="A138" s="114"/>
      <c r="B138" s="109">
        <v>30</v>
      </c>
      <c r="C138" s="110" t="s">
        <v>47</v>
      </c>
      <c r="D138" s="69">
        <f t="shared" si="10"/>
        <v>0.35714285714285715</v>
      </c>
      <c r="E138" s="111">
        <v>26.46</v>
      </c>
      <c r="F138" s="112">
        <v>0.34089999999999998</v>
      </c>
      <c r="G138" s="108">
        <f t="shared" si="7"/>
        <v>26.800900000000002</v>
      </c>
      <c r="H138" s="109">
        <v>8.18</v>
      </c>
      <c r="I138" s="110" t="s">
        <v>48</v>
      </c>
      <c r="J138" s="71">
        <f t="shared" si="11"/>
        <v>8.18</v>
      </c>
      <c r="K138" s="72">
        <v>4445</v>
      </c>
      <c r="L138" s="73" t="s">
        <v>46</v>
      </c>
      <c r="M138" s="69">
        <f t="shared" si="5"/>
        <v>0.44450000000000001</v>
      </c>
      <c r="N138" s="72">
        <v>5669</v>
      </c>
      <c r="O138" s="73" t="s">
        <v>46</v>
      </c>
      <c r="P138" s="69">
        <f t="shared" si="6"/>
        <v>0.56689999999999996</v>
      </c>
    </row>
    <row r="139" spans="1:16">
      <c r="A139" s="114"/>
      <c r="B139" s="109">
        <v>32.5</v>
      </c>
      <c r="C139" s="110" t="s">
        <v>47</v>
      </c>
      <c r="D139" s="69">
        <f t="shared" si="10"/>
        <v>0.38690476190476192</v>
      </c>
      <c r="E139" s="111">
        <v>27.37</v>
      </c>
      <c r="F139" s="112">
        <v>0.32</v>
      </c>
      <c r="G139" s="108">
        <f t="shared" si="7"/>
        <v>27.69</v>
      </c>
      <c r="H139" s="109">
        <v>8.57</v>
      </c>
      <c r="I139" s="110" t="s">
        <v>48</v>
      </c>
      <c r="J139" s="71">
        <f t="shared" si="11"/>
        <v>8.57</v>
      </c>
      <c r="K139" s="72">
        <v>4509</v>
      </c>
      <c r="L139" s="73" t="s">
        <v>46</v>
      </c>
      <c r="M139" s="69">
        <f t="shared" si="5"/>
        <v>0.45090000000000002</v>
      </c>
      <c r="N139" s="72">
        <v>5757</v>
      </c>
      <c r="O139" s="73" t="s">
        <v>46</v>
      </c>
      <c r="P139" s="69">
        <f t="shared" si="6"/>
        <v>0.57569999999999999</v>
      </c>
    </row>
    <row r="140" spans="1:16">
      <c r="A140" s="114"/>
      <c r="B140" s="109">
        <v>35</v>
      </c>
      <c r="C140" s="115" t="s">
        <v>47</v>
      </c>
      <c r="D140" s="69">
        <f t="shared" si="10"/>
        <v>0.41666666666666669</v>
      </c>
      <c r="E140" s="111">
        <v>28.19</v>
      </c>
      <c r="F140" s="112">
        <v>0.30180000000000001</v>
      </c>
      <c r="G140" s="108">
        <f t="shared" si="7"/>
        <v>28.491800000000001</v>
      </c>
      <c r="H140" s="109">
        <v>8.9600000000000009</v>
      </c>
      <c r="I140" s="110" t="s">
        <v>48</v>
      </c>
      <c r="J140" s="71">
        <f t="shared" si="11"/>
        <v>8.9600000000000009</v>
      </c>
      <c r="K140" s="72">
        <v>4567</v>
      </c>
      <c r="L140" s="73" t="s">
        <v>46</v>
      </c>
      <c r="M140" s="69">
        <f t="shared" si="5"/>
        <v>0.45669999999999999</v>
      </c>
      <c r="N140" s="72">
        <v>5837</v>
      </c>
      <c r="O140" s="73" t="s">
        <v>46</v>
      </c>
      <c r="P140" s="69">
        <f t="shared" si="6"/>
        <v>0.5837</v>
      </c>
    </row>
    <row r="141" spans="1:16">
      <c r="B141" s="109">
        <v>37.5</v>
      </c>
      <c r="C141" s="73" t="s">
        <v>47</v>
      </c>
      <c r="D141" s="69">
        <f t="shared" si="10"/>
        <v>0.44642857142857145</v>
      </c>
      <c r="E141" s="111">
        <v>28.94</v>
      </c>
      <c r="F141" s="112">
        <v>0.28560000000000002</v>
      </c>
      <c r="G141" s="108">
        <f t="shared" si="7"/>
        <v>29.2256</v>
      </c>
      <c r="H141" s="72">
        <v>9.33</v>
      </c>
      <c r="I141" s="73" t="s">
        <v>48</v>
      </c>
      <c r="J141" s="71">
        <f t="shared" si="11"/>
        <v>9.33</v>
      </c>
      <c r="K141" s="72">
        <v>4620</v>
      </c>
      <c r="L141" s="73" t="s">
        <v>46</v>
      </c>
      <c r="M141" s="69">
        <f t="shared" si="5"/>
        <v>0.46200000000000002</v>
      </c>
      <c r="N141" s="72">
        <v>5910</v>
      </c>
      <c r="O141" s="73" t="s">
        <v>46</v>
      </c>
      <c r="P141" s="69">
        <f t="shared" si="6"/>
        <v>0.59099999999999997</v>
      </c>
    </row>
    <row r="142" spans="1:16">
      <c r="B142" s="109">
        <v>40</v>
      </c>
      <c r="C142" s="73" t="s">
        <v>47</v>
      </c>
      <c r="D142" s="69">
        <f t="shared" si="10"/>
        <v>0.47619047619047616</v>
      </c>
      <c r="E142" s="111">
        <v>29.63</v>
      </c>
      <c r="F142" s="112">
        <v>0.27129999999999999</v>
      </c>
      <c r="G142" s="108">
        <f t="shared" si="7"/>
        <v>29.901299999999999</v>
      </c>
      <c r="H142" s="72">
        <v>9.69</v>
      </c>
      <c r="I142" s="73" t="s">
        <v>48</v>
      </c>
      <c r="J142" s="71">
        <f t="shared" si="11"/>
        <v>9.69</v>
      </c>
      <c r="K142" s="72">
        <v>4670</v>
      </c>
      <c r="L142" s="73" t="s">
        <v>46</v>
      </c>
      <c r="M142" s="69">
        <f t="shared" si="5"/>
        <v>0.46699999999999997</v>
      </c>
      <c r="N142" s="72">
        <v>5979</v>
      </c>
      <c r="O142" s="73" t="s">
        <v>46</v>
      </c>
      <c r="P142" s="69">
        <f t="shared" si="6"/>
        <v>0.59789999999999999</v>
      </c>
    </row>
    <row r="143" spans="1:16">
      <c r="B143" s="109">
        <v>45</v>
      </c>
      <c r="C143" s="73" t="s">
        <v>47</v>
      </c>
      <c r="D143" s="69">
        <f t="shared" si="10"/>
        <v>0.5357142857142857</v>
      </c>
      <c r="E143" s="111">
        <v>30.86</v>
      </c>
      <c r="F143" s="112">
        <v>0.24679999999999999</v>
      </c>
      <c r="G143" s="108">
        <f t="shared" si="7"/>
        <v>31.1068</v>
      </c>
      <c r="H143" s="72">
        <v>10.4</v>
      </c>
      <c r="I143" s="73" t="s">
        <v>48</v>
      </c>
      <c r="J143" s="71">
        <f t="shared" si="11"/>
        <v>10.4</v>
      </c>
      <c r="K143" s="72">
        <v>4812</v>
      </c>
      <c r="L143" s="73" t="s">
        <v>46</v>
      </c>
      <c r="M143" s="69">
        <f t="shared" si="5"/>
        <v>0.48120000000000002</v>
      </c>
      <c r="N143" s="72">
        <v>6102</v>
      </c>
      <c r="O143" s="73" t="s">
        <v>46</v>
      </c>
      <c r="P143" s="69">
        <f t="shared" si="6"/>
        <v>0.61020000000000008</v>
      </c>
    </row>
    <row r="144" spans="1:16">
      <c r="B144" s="109">
        <v>50</v>
      </c>
      <c r="C144" s="73" t="s">
        <v>47</v>
      </c>
      <c r="D144" s="69">
        <f t="shared" si="10"/>
        <v>0.59523809523809523</v>
      </c>
      <c r="E144" s="111">
        <v>31.92</v>
      </c>
      <c r="F144" s="112">
        <v>0.22670000000000001</v>
      </c>
      <c r="G144" s="108">
        <f t="shared" si="7"/>
        <v>32.146700000000003</v>
      </c>
      <c r="H144" s="72">
        <v>11.08</v>
      </c>
      <c r="I144" s="73" t="s">
        <v>48</v>
      </c>
      <c r="J144" s="71">
        <f t="shared" si="11"/>
        <v>11.08</v>
      </c>
      <c r="K144" s="72">
        <v>4939</v>
      </c>
      <c r="L144" s="73" t="s">
        <v>46</v>
      </c>
      <c r="M144" s="69">
        <f t="shared" si="5"/>
        <v>0.49390000000000001</v>
      </c>
      <c r="N144" s="72">
        <v>6211</v>
      </c>
      <c r="O144" s="73" t="s">
        <v>46</v>
      </c>
      <c r="P144" s="69">
        <f t="shared" si="6"/>
        <v>0.62109999999999999</v>
      </c>
    </row>
    <row r="145" spans="2:16">
      <c r="B145" s="109">
        <v>55</v>
      </c>
      <c r="C145" s="73" t="s">
        <v>47</v>
      </c>
      <c r="D145" s="69">
        <f t="shared" si="10"/>
        <v>0.65476190476190477</v>
      </c>
      <c r="E145" s="111">
        <v>32.85</v>
      </c>
      <c r="F145" s="112">
        <v>0.20979999999999999</v>
      </c>
      <c r="G145" s="108">
        <f t="shared" si="7"/>
        <v>33.059800000000003</v>
      </c>
      <c r="H145" s="72">
        <v>11.73</v>
      </c>
      <c r="I145" s="73" t="s">
        <v>48</v>
      </c>
      <c r="J145" s="71">
        <f t="shared" si="11"/>
        <v>11.73</v>
      </c>
      <c r="K145" s="72">
        <v>5055</v>
      </c>
      <c r="L145" s="73" t="s">
        <v>46</v>
      </c>
      <c r="M145" s="69">
        <f t="shared" si="5"/>
        <v>0.50549999999999995</v>
      </c>
      <c r="N145" s="72">
        <v>6309</v>
      </c>
      <c r="O145" s="73" t="s">
        <v>46</v>
      </c>
      <c r="P145" s="69">
        <f t="shared" si="6"/>
        <v>0.63090000000000002</v>
      </c>
    </row>
    <row r="146" spans="2:16">
      <c r="B146" s="109">
        <v>60</v>
      </c>
      <c r="C146" s="73" t="s">
        <v>47</v>
      </c>
      <c r="D146" s="69">
        <f t="shared" si="10"/>
        <v>0.7142857142857143</v>
      </c>
      <c r="E146" s="111">
        <v>33.659999999999997</v>
      </c>
      <c r="F146" s="112">
        <v>0.19550000000000001</v>
      </c>
      <c r="G146" s="108">
        <f t="shared" si="7"/>
        <v>33.855499999999999</v>
      </c>
      <c r="H146" s="72">
        <v>12.38</v>
      </c>
      <c r="I146" s="73" t="s">
        <v>48</v>
      </c>
      <c r="J146" s="71">
        <f t="shared" si="11"/>
        <v>12.38</v>
      </c>
      <c r="K146" s="72">
        <v>5161</v>
      </c>
      <c r="L146" s="73" t="s">
        <v>46</v>
      </c>
      <c r="M146" s="69">
        <f t="shared" si="5"/>
        <v>0.5161</v>
      </c>
      <c r="N146" s="72">
        <v>6399</v>
      </c>
      <c r="O146" s="73" t="s">
        <v>46</v>
      </c>
      <c r="P146" s="69">
        <f t="shared" si="6"/>
        <v>0.63990000000000002</v>
      </c>
    </row>
    <row r="147" spans="2:16">
      <c r="B147" s="109">
        <v>65</v>
      </c>
      <c r="C147" s="73" t="s">
        <v>47</v>
      </c>
      <c r="D147" s="69">
        <f t="shared" si="10"/>
        <v>0.77380952380952384</v>
      </c>
      <c r="E147" s="111">
        <v>34.380000000000003</v>
      </c>
      <c r="F147" s="112">
        <v>0.18310000000000001</v>
      </c>
      <c r="G147" s="108">
        <f t="shared" si="7"/>
        <v>34.563100000000006</v>
      </c>
      <c r="H147" s="72">
        <v>13.01</v>
      </c>
      <c r="I147" s="73" t="s">
        <v>48</v>
      </c>
      <c r="J147" s="71">
        <f t="shared" si="11"/>
        <v>13.01</v>
      </c>
      <c r="K147" s="72">
        <v>5259</v>
      </c>
      <c r="L147" s="73" t="s">
        <v>46</v>
      </c>
      <c r="M147" s="69">
        <f t="shared" si="5"/>
        <v>0.52590000000000003</v>
      </c>
      <c r="N147" s="72">
        <v>6481</v>
      </c>
      <c r="O147" s="73" t="s">
        <v>46</v>
      </c>
      <c r="P147" s="69">
        <f t="shared" si="6"/>
        <v>0.64810000000000001</v>
      </c>
    </row>
    <row r="148" spans="2:16">
      <c r="B148" s="109">
        <v>70</v>
      </c>
      <c r="C148" s="73" t="s">
        <v>47</v>
      </c>
      <c r="D148" s="69">
        <f t="shared" si="10"/>
        <v>0.83333333333333337</v>
      </c>
      <c r="E148" s="111">
        <v>35.020000000000003</v>
      </c>
      <c r="F148" s="112">
        <v>0.17230000000000001</v>
      </c>
      <c r="G148" s="108">
        <f t="shared" si="7"/>
        <v>35.192300000000003</v>
      </c>
      <c r="H148" s="72">
        <v>13.62</v>
      </c>
      <c r="I148" s="73" t="s">
        <v>48</v>
      </c>
      <c r="J148" s="71">
        <f t="shared" si="11"/>
        <v>13.62</v>
      </c>
      <c r="K148" s="72">
        <v>5352</v>
      </c>
      <c r="L148" s="73" t="s">
        <v>46</v>
      </c>
      <c r="M148" s="69">
        <f t="shared" ref="M148:M162" si="12">K148/1000/10</f>
        <v>0.53520000000000001</v>
      </c>
      <c r="N148" s="72">
        <v>6558</v>
      </c>
      <c r="O148" s="73" t="s">
        <v>46</v>
      </c>
      <c r="P148" s="69">
        <f t="shared" ref="P148:P172" si="13">N148/1000/10</f>
        <v>0.65579999999999994</v>
      </c>
    </row>
    <row r="149" spans="2:16">
      <c r="B149" s="109">
        <v>80</v>
      </c>
      <c r="C149" s="73" t="s">
        <v>47</v>
      </c>
      <c r="D149" s="69">
        <f t="shared" si="10"/>
        <v>0.95238095238095233</v>
      </c>
      <c r="E149" s="111">
        <v>36.130000000000003</v>
      </c>
      <c r="F149" s="112">
        <v>0.15440000000000001</v>
      </c>
      <c r="G149" s="108">
        <f t="shared" ref="G149:G212" si="14">E149+F149</f>
        <v>36.284400000000005</v>
      </c>
      <c r="H149" s="72">
        <v>14.83</v>
      </c>
      <c r="I149" s="73" t="s">
        <v>48</v>
      </c>
      <c r="J149" s="71">
        <f t="shared" si="11"/>
        <v>14.83</v>
      </c>
      <c r="K149" s="72">
        <v>5651</v>
      </c>
      <c r="L149" s="73" t="s">
        <v>46</v>
      </c>
      <c r="M149" s="69">
        <f t="shared" si="12"/>
        <v>0.56509999999999994</v>
      </c>
      <c r="N149" s="72">
        <v>6696</v>
      </c>
      <c r="O149" s="73" t="s">
        <v>46</v>
      </c>
      <c r="P149" s="69">
        <f t="shared" si="13"/>
        <v>0.66959999999999997</v>
      </c>
    </row>
    <row r="150" spans="2:16">
      <c r="B150" s="109">
        <v>90</v>
      </c>
      <c r="C150" s="73" t="s">
        <v>47</v>
      </c>
      <c r="D150" s="69">
        <f t="shared" si="10"/>
        <v>1.0714285714285714</v>
      </c>
      <c r="E150" s="111">
        <v>37.03</v>
      </c>
      <c r="F150" s="112">
        <v>0.14000000000000001</v>
      </c>
      <c r="G150" s="108">
        <f t="shared" si="14"/>
        <v>37.17</v>
      </c>
      <c r="H150" s="72">
        <v>16</v>
      </c>
      <c r="I150" s="73" t="s">
        <v>48</v>
      </c>
      <c r="J150" s="71">
        <f t="shared" si="11"/>
        <v>16</v>
      </c>
      <c r="K150" s="72">
        <v>5919</v>
      </c>
      <c r="L150" s="73" t="s">
        <v>46</v>
      </c>
      <c r="M150" s="69">
        <f t="shared" si="12"/>
        <v>0.59189999999999998</v>
      </c>
      <c r="N150" s="72">
        <v>6820</v>
      </c>
      <c r="O150" s="73" t="s">
        <v>46</v>
      </c>
      <c r="P150" s="69">
        <f t="shared" si="13"/>
        <v>0.68200000000000005</v>
      </c>
    </row>
    <row r="151" spans="2:16">
      <c r="B151" s="109">
        <v>100</v>
      </c>
      <c r="C151" s="73" t="s">
        <v>47</v>
      </c>
      <c r="D151" s="69">
        <f t="shared" si="10"/>
        <v>1.1904761904761905</v>
      </c>
      <c r="E151" s="111">
        <v>37.79</v>
      </c>
      <c r="F151" s="112">
        <v>0.1283</v>
      </c>
      <c r="G151" s="108">
        <f t="shared" si="14"/>
        <v>37.918300000000002</v>
      </c>
      <c r="H151" s="72">
        <v>17.14</v>
      </c>
      <c r="I151" s="73" t="s">
        <v>48</v>
      </c>
      <c r="J151" s="71">
        <f t="shared" si="11"/>
        <v>17.14</v>
      </c>
      <c r="K151" s="72">
        <v>6163</v>
      </c>
      <c r="L151" s="73" t="s">
        <v>46</v>
      </c>
      <c r="M151" s="69">
        <f t="shared" si="12"/>
        <v>0.61630000000000007</v>
      </c>
      <c r="N151" s="72">
        <v>6932</v>
      </c>
      <c r="O151" s="73" t="s">
        <v>46</v>
      </c>
      <c r="P151" s="69">
        <f t="shared" si="13"/>
        <v>0.69320000000000004</v>
      </c>
    </row>
    <row r="152" spans="2:16">
      <c r="B152" s="109">
        <v>110</v>
      </c>
      <c r="C152" s="73" t="s">
        <v>47</v>
      </c>
      <c r="D152" s="69">
        <f t="shared" si="10"/>
        <v>1.3095238095238095</v>
      </c>
      <c r="E152" s="111">
        <v>38.43</v>
      </c>
      <c r="F152" s="112">
        <v>0.11849999999999999</v>
      </c>
      <c r="G152" s="108">
        <f t="shared" si="14"/>
        <v>38.548499999999997</v>
      </c>
      <c r="H152" s="72">
        <v>18.27</v>
      </c>
      <c r="I152" s="73" t="s">
        <v>48</v>
      </c>
      <c r="J152" s="71">
        <f t="shared" si="11"/>
        <v>18.27</v>
      </c>
      <c r="K152" s="72">
        <v>6389</v>
      </c>
      <c r="L152" s="73" t="s">
        <v>46</v>
      </c>
      <c r="M152" s="69">
        <f t="shared" si="12"/>
        <v>0.63890000000000002</v>
      </c>
      <c r="N152" s="72">
        <v>7035</v>
      </c>
      <c r="O152" s="73" t="s">
        <v>46</v>
      </c>
      <c r="P152" s="69">
        <f t="shared" si="13"/>
        <v>0.70350000000000001</v>
      </c>
    </row>
    <row r="153" spans="2:16">
      <c r="B153" s="109">
        <v>120</v>
      </c>
      <c r="C153" s="73" t="s">
        <v>47</v>
      </c>
      <c r="D153" s="69">
        <f t="shared" si="10"/>
        <v>1.4285714285714286</v>
      </c>
      <c r="E153" s="111">
        <v>38.97</v>
      </c>
      <c r="F153" s="112">
        <v>0.11020000000000001</v>
      </c>
      <c r="G153" s="108">
        <f t="shared" si="14"/>
        <v>39.080199999999998</v>
      </c>
      <c r="H153" s="72">
        <v>19.38</v>
      </c>
      <c r="I153" s="73" t="s">
        <v>48</v>
      </c>
      <c r="J153" s="71">
        <f t="shared" si="11"/>
        <v>19.38</v>
      </c>
      <c r="K153" s="72">
        <v>6600</v>
      </c>
      <c r="L153" s="73" t="s">
        <v>46</v>
      </c>
      <c r="M153" s="69">
        <f t="shared" si="12"/>
        <v>0.65999999999999992</v>
      </c>
      <c r="N153" s="72">
        <v>7131</v>
      </c>
      <c r="O153" s="73" t="s">
        <v>46</v>
      </c>
      <c r="P153" s="69">
        <f t="shared" si="13"/>
        <v>0.71310000000000007</v>
      </c>
    </row>
    <row r="154" spans="2:16">
      <c r="B154" s="109">
        <v>130</v>
      </c>
      <c r="C154" s="73" t="s">
        <v>47</v>
      </c>
      <c r="D154" s="69">
        <f t="shared" si="10"/>
        <v>1.5476190476190477</v>
      </c>
      <c r="E154" s="111">
        <v>39.44</v>
      </c>
      <c r="F154" s="112">
        <v>0.1031</v>
      </c>
      <c r="G154" s="108">
        <f t="shared" si="14"/>
        <v>39.543099999999995</v>
      </c>
      <c r="H154" s="72">
        <v>20.47</v>
      </c>
      <c r="I154" s="73" t="s">
        <v>48</v>
      </c>
      <c r="J154" s="71">
        <f t="shared" si="11"/>
        <v>20.47</v>
      </c>
      <c r="K154" s="72">
        <v>6798</v>
      </c>
      <c r="L154" s="73" t="s">
        <v>46</v>
      </c>
      <c r="M154" s="69">
        <f t="shared" si="12"/>
        <v>0.67979999999999996</v>
      </c>
      <c r="N154" s="72">
        <v>7221</v>
      </c>
      <c r="O154" s="73" t="s">
        <v>46</v>
      </c>
      <c r="P154" s="69">
        <f t="shared" si="13"/>
        <v>0.72209999999999996</v>
      </c>
    </row>
    <row r="155" spans="2:16">
      <c r="B155" s="109">
        <v>140</v>
      </c>
      <c r="C155" s="73" t="s">
        <v>47</v>
      </c>
      <c r="D155" s="69">
        <f t="shared" si="10"/>
        <v>1.6666666666666667</v>
      </c>
      <c r="E155" s="111">
        <v>39.83</v>
      </c>
      <c r="F155" s="112">
        <v>9.6850000000000006E-2</v>
      </c>
      <c r="G155" s="108">
        <f t="shared" si="14"/>
        <v>39.926850000000002</v>
      </c>
      <c r="H155" s="72">
        <v>21.56</v>
      </c>
      <c r="I155" s="73" t="s">
        <v>48</v>
      </c>
      <c r="J155" s="71">
        <f t="shared" si="11"/>
        <v>21.56</v>
      </c>
      <c r="K155" s="72">
        <v>6987</v>
      </c>
      <c r="L155" s="73" t="s">
        <v>46</v>
      </c>
      <c r="M155" s="69">
        <f t="shared" si="12"/>
        <v>0.69869999999999999</v>
      </c>
      <c r="N155" s="72">
        <v>7306</v>
      </c>
      <c r="O155" s="73" t="s">
        <v>46</v>
      </c>
      <c r="P155" s="69">
        <f t="shared" si="13"/>
        <v>0.73060000000000003</v>
      </c>
    </row>
    <row r="156" spans="2:16">
      <c r="B156" s="109">
        <v>150</v>
      </c>
      <c r="C156" s="73" t="s">
        <v>47</v>
      </c>
      <c r="D156" s="69">
        <f t="shared" si="10"/>
        <v>1.7857142857142858</v>
      </c>
      <c r="E156" s="111">
        <v>40.17</v>
      </c>
      <c r="F156" s="112">
        <v>9.1380000000000003E-2</v>
      </c>
      <c r="G156" s="108">
        <f t="shared" si="14"/>
        <v>40.261380000000003</v>
      </c>
      <c r="H156" s="72">
        <v>22.63</v>
      </c>
      <c r="I156" s="73" t="s">
        <v>48</v>
      </c>
      <c r="J156" s="71">
        <f t="shared" si="11"/>
        <v>22.63</v>
      </c>
      <c r="K156" s="72">
        <v>7166</v>
      </c>
      <c r="L156" s="73" t="s">
        <v>46</v>
      </c>
      <c r="M156" s="69">
        <f t="shared" si="12"/>
        <v>0.71660000000000001</v>
      </c>
      <c r="N156" s="72">
        <v>7387</v>
      </c>
      <c r="O156" s="73" t="s">
        <v>46</v>
      </c>
      <c r="P156" s="69">
        <f t="shared" si="13"/>
        <v>0.73869999999999991</v>
      </c>
    </row>
    <row r="157" spans="2:16">
      <c r="B157" s="109">
        <v>160</v>
      </c>
      <c r="C157" s="73" t="s">
        <v>47</v>
      </c>
      <c r="D157" s="69">
        <f t="shared" si="10"/>
        <v>1.9047619047619047</v>
      </c>
      <c r="E157" s="111">
        <v>40.46</v>
      </c>
      <c r="F157" s="112">
        <v>8.6540000000000006E-2</v>
      </c>
      <c r="G157" s="108">
        <f t="shared" si="14"/>
        <v>40.54654</v>
      </c>
      <c r="H157" s="72">
        <v>23.7</v>
      </c>
      <c r="I157" s="73" t="s">
        <v>48</v>
      </c>
      <c r="J157" s="71">
        <f t="shared" si="11"/>
        <v>23.7</v>
      </c>
      <c r="K157" s="72">
        <v>7338</v>
      </c>
      <c r="L157" s="73" t="s">
        <v>46</v>
      </c>
      <c r="M157" s="69">
        <f t="shared" si="12"/>
        <v>0.73380000000000001</v>
      </c>
      <c r="N157" s="72">
        <v>7464</v>
      </c>
      <c r="O157" s="73" t="s">
        <v>46</v>
      </c>
      <c r="P157" s="69">
        <f t="shared" si="13"/>
        <v>0.74640000000000006</v>
      </c>
    </row>
    <row r="158" spans="2:16">
      <c r="B158" s="109">
        <v>170</v>
      </c>
      <c r="C158" s="73" t="s">
        <v>47</v>
      </c>
      <c r="D158" s="69">
        <f t="shared" si="10"/>
        <v>2.0238095238095237</v>
      </c>
      <c r="E158" s="111">
        <v>40.72</v>
      </c>
      <c r="F158" s="112">
        <v>8.2220000000000001E-2</v>
      </c>
      <c r="G158" s="108">
        <f t="shared" si="14"/>
        <v>40.802219999999998</v>
      </c>
      <c r="H158" s="72">
        <v>24.76</v>
      </c>
      <c r="I158" s="73" t="s">
        <v>48</v>
      </c>
      <c r="J158" s="71">
        <f t="shared" si="11"/>
        <v>24.76</v>
      </c>
      <c r="K158" s="72">
        <v>7504</v>
      </c>
      <c r="L158" s="73" t="s">
        <v>46</v>
      </c>
      <c r="M158" s="69">
        <f t="shared" si="12"/>
        <v>0.75039999999999996</v>
      </c>
      <c r="N158" s="72">
        <v>7537</v>
      </c>
      <c r="O158" s="73" t="s">
        <v>46</v>
      </c>
      <c r="P158" s="69">
        <f t="shared" si="13"/>
        <v>0.75370000000000004</v>
      </c>
    </row>
    <row r="159" spans="2:16">
      <c r="B159" s="109">
        <v>180</v>
      </c>
      <c r="C159" s="73" t="s">
        <v>47</v>
      </c>
      <c r="D159" s="69">
        <f t="shared" si="10"/>
        <v>2.1428571428571428</v>
      </c>
      <c r="E159" s="111">
        <v>40.92</v>
      </c>
      <c r="F159" s="112">
        <v>7.8340000000000007E-2</v>
      </c>
      <c r="G159" s="108">
        <f t="shared" si="14"/>
        <v>40.998339999999999</v>
      </c>
      <c r="H159" s="72">
        <v>25.81</v>
      </c>
      <c r="I159" s="73" t="s">
        <v>48</v>
      </c>
      <c r="J159" s="71">
        <f t="shared" si="11"/>
        <v>25.81</v>
      </c>
      <c r="K159" s="72">
        <v>7664</v>
      </c>
      <c r="L159" s="73" t="s">
        <v>46</v>
      </c>
      <c r="M159" s="69">
        <f t="shared" si="12"/>
        <v>0.76639999999999997</v>
      </c>
      <c r="N159" s="72">
        <v>7608</v>
      </c>
      <c r="O159" s="73" t="s">
        <v>46</v>
      </c>
      <c r="P159" s="69">
        <f t="shared" si="13"/>
        <v>0.76079999999999992</v>
      </c>
    </row>
    <row r="160" spans="2:16">
      <c r="B160" s="109">
        <v>200</v>
      </c>
      <c r="C160" s="73" t="s">
        <v>47</v>
      </c>
      <c r="D160" s="69">
        <f t="shared" si="10"/>
        <v>2.3809523809523809</v>
      </c>
      <c r="E160" s="111">
        <v>40.81</v>
      </c>
      <c r="F160" s="112">
        <v>7.1639999999999995E-2</v>
      </c>
      <c r="G160" s="108">
        <f t="shared" si="14"/>
        <v>40.881640000000004</v>
      </c>
      <c r="H160" s="72">
        <v>27.91</v>
      </c>
      <c r="I160" s="73" t="s">
        <v>48</v>
      </c>
      <c r="J160" s="71">
        <f t="shared" si="11"/>
        <v>27.91</v>
      </c>
      <c r="K160" s="72">
        <v>8246</v>
      </c>
      <c r="L160" s="73" t="s">
        <v>46</v>
      </c>
      <c r="M160" s="69">
        <f t="shared" si="12"/>
        <v>0.8246</v>
      </c>
      <c r="N160" s="72">
        <v>7744</v>
      </c>
      <c r="O160" s="73" t="s">
        <v>46</v>
      </c>
      <c r="P160" s="69">
        <f t="shared" si="13"/>
        <v>0.77439999999999998</v>
      </c>
    </row>
    <row r="161" spans="2:16">
      <c r="B161" s="109">
        <v>225</v>
      </c>
      <c r="C161" s="73" t="s">
        <v>47</v>
      </c>
      <c r="D161" s="69">
        <f t="shared" si="10"/>
        <v>2.6785714285714284</v>
      </c>
      <c r="E161" s="111">
        <v>40.770000000000003</v>
      </c>
      <c r="F161" s="112">
        <v>6.4810000000000006E-2</v>
      </c>
      <c r="G161" s="108">
        <f t="shared" si="14"/>
        <v>40.834810000000004</v>
      </c>
      <c r="H161" s="72">
        <v>30.55</v>
      </c>
      <c r="I161" s="73" t="s">
        <v>48</v>
      </c>
      <c r="J161" s="71">
        <f t="shared" si="11"/>
        <v>30.55</v>
      </c>
      <c r="K161" s="72">
        <v>9076</v>
      </c>
      <c r="L161" s="73" t="s">
        <v>46</v>
      </c>
      <c r="M161" s="69">
        <f t="shared" si="12"/>
        <v>0.90760000000000007</v>
      </c>
      <c r="N161" s="72">
        <v>7904</v>
      </c>
      <c r="O161" s="73" t="s">
        <v>46</v>
      </c>
      <c r="P161" s="69">
        <f t="shared" si="13"/>
        <v>0.79039999999999999</v>
      </c>
    </row>
    <row r="162" spans="2:16">
      <c r="B162" s="109">
        <v>250</v>
      </c>
      <c r="C162" s="73" t="s">
        <v>47</v>
      </c>
      <c r="D162" s="69">
        <f t="shared" si="10"/>
        <v>2.9761904761904763</v>
      </c>
      <c r="E162" s="111">
        <v>40.659999999999997</v>
      </c>
      <c r="F162" s="112">
        <v>5.9240000000000001E-2</v>
      </c>
      <c r="G162" s="108">
        <f t="shared" si="14"/>
        <v>40.719239999999999</v>
      </c>
      <c r="H162" s="72">
        <v>33.19</v>
      </c>
      <c r="I162" s="73" t="s">
        <v>48</v>
      </c>
      <c r="J162" s="71">
        <f t="shared" si="11"/>
        <v>33.19</v>
      </c>
      <c r="K162" s="72">
        <v>9838</v>
      </c>
      <c r="L162" s="73" t="s">
        <v>46</v>
      </c>
      <c r="M162" s="69">
        <f t="shared" si="12"/>
        <v>0.9837999999999999</v>
      </c>
      <c r="N162" s="72">
        <v>8057</v>
      </c>
      <c r="O162" s="73" t="s">
        <v>46</v>
      </c>
      <c r="P162" s="69">
        <f t="shared" si="13"/>
        <v>0.80570000000000008</v>
      </c>
    </row>
    <row r="163" spans="2:16">
      <c r="B163" s="109">
        <v>275</v>
      </c>
      <c r="C163" s="73" t="s">
        <v>47</v>
      </c>
      <c r="D163" s="69">
        <f t="shared" ref="D163:D176" si="15">B163/$C$5</f>
        <v>3.2738095238095237</v>
      </c>
      <c r="E163" s="111">
        <v>40.46</v>
      </c>
      <c r="F163" s="112">
        <v>5.4600000000000003E-2</v>
      </c>
      <c r="G163" s="108">
        <f t="shared" si="14"/>
        <v>40.514600000000002</v>
      </c>
      <c r="H163" s="72">
        <v>35.840000000000003</v>
      </c>
      <c r="I163" s="73" t="s">
        <v>48</v>
      </c>
      <c r="J163" s="71">
        <f t="shared" si="11"/>
        <v>35.840000000000003</v>
      </c>
      <c r="K163" s="72">
        <v>1.05</v>
      </c>
      <c r="L163" s="116" t="s">
        <v>48</v>
      </c>
      <c r="M163" s="71">
        <f t="shared" ref="M163:M216" si="16">K163</f>
        <v>1.05</v>
      </c>
      <c r="N163" s="72">
        <v>8203</v>
      </c>
      <c r="O163" s="73" t="s">
        <v>46</v>
      </c>
      <c r="P163" s="69">
        <f t="shared" si="13"/>
        <v>0.82029999999999992</v>
      </c>
    </row>
    <row r="164" spans="2:16">
      <c r="B164" s="109">
        <v>300</v>
      </c>
      <c r="C164" s="73" t="s">
        <v>47</v>
      </c>
      <c r="D164" s="69">
        <f t="shared" si="15"/>
        <v>3.5714285714285716</v>
      </c>
      <c r="E164" s="111">
        <v>40.200000000000003</v>
      </c>
      <c r="F164" s="112">
        <v>5.067E-2</v>
      </c>
      <c r="G164" s="108">
        <f t="shared" si="14"/>
        <v>40.25067</v>
      </c>
      <c r="H164" s="72">
        <v>38.51</v>
      </c>
      <c r="I164" s="73" t="s">
        <v>48</v>
      </c>
      <c r="J164" s="71">
        <f t="shared" si="11"/>
        <v>38.51</v>
      </c>
      <c r="K164" s="72">
        <v>1.1200000000000001</v>
      </c>
      <c r="L164" s="73" t="s">
        <v>48</v>
      </c>
      <c r="M164" s="71">
        <f t="shared" si="16"/>
        <v>1.1200000000000001</v>
      </c>
      <c r="N164" s="72">
        <v>8344</v>
      </c>
      <c r="O164" s="73" t="s">
        <v>46</v>
      </c>
      <c r="P164" s="69">
        <f t="shared" si="13"/>
        <v>0.83439999999999992</v>
      </c>
    </row>
    <row r="165" spans="2:16">
      <c r="B165" s="109">
        <v>325</v>
      </c>
      <c r="C165" s="73" t="s">
        <v>47</v>
      </c>
      <c r="D165" s="69">
        <f t="shared" si="15"/>
        <v>3.8690476190476191</v>
      </c>
      <c r="E165" s="111">
        <v>39.89</v>
      </c>
      <c r="F165" s="112">
        <v>4.7300000000000002E-2</v>
      </c>
      <c r="G165" s="108">
        <f t="shared" si="14"/>
        <v>39.9373</v>
      </c>
      <c r="H165" s="72">
        <v>41.19</v>
      </c>
      <c r="I165" s="73" t="s">
        <v>48</v>
      </c>
      <c r="J165" s="71">
        <f t="shared" si="11"/>
        <v>41.19</v>
      </c>
      <c r="K165" s="72">
        <v>1.19</v>
      </c>
      <c r="L165" s="73" t="s">
        <v>48</v>
      </c>
      <c r="M165" s="71">
        <f t="shared" si="16"/>
        <v>1.19</v>
      </c>
      <c r="N165" s="72">
        <v>8482</v>
      </c>
      <c r="O165" s="73" t="s">
        <v>46</v>
      </c>
      <c r="P165" s="69">
        <f t="shared" si="13"/>
        <v>0.84819999999999995</v>
      </c>
    </row>
    <row r="166" spans="2:16">
      <c r="B166" s="109">
        <v>350</v>
      </c>
      <c r="C166" s="73" t="s">
        <v>47</v>
      </c>
      <c r="D166" s="69">
        <f t="shared" si="15"/>
        <v>4.166666666666667</v>
      </c>
      <c r="E166" s="111">
        <v>39.54</v>
      </c>
      <c r="F166" s="112">
        <v>4.4380000000000003E-2</v>
      </c>
      <c r="G166" s="108">
        <f t="shared" si="14"/>
        <v>39.584379999999996</v>
      </c>
      <c r="H166" s="72">
        <v>43.9</v>
      </c>
      <c r="I166" s="73" t="s">
        <v>48</v>
      </c>
      <c r="J166" s="71">
        <f t="shared" si="11"/>
        <v>43.9</v>
      </c>
      <c r="K166" s="72">
        <v>1.25</v>
      </c>
      <c r="L166" s="73" t="s">
        <v>48</v>
      </c>
      <c r="M166" s="71">
        <f t="shared" si="16"/>
        <v>1.25</v>
      </c>
      <c r="N166" s="72">
        <v>8617</v>
      </c>
      <c r="O166" s="73" t="s">
        <v>46</v>
      </c>
      <c r="P166" s="69">
        <f t="shared" si="13"/>
        <v>0.86170000000000013</v>
      </c>
    </row>
    <row r="167" spans="2:16">
      <c r="B167" s="109">
        <v>375</v>
      </c>
      <c r="C167" s="73" t="s">
        <v>47</v>
      </c>
      <c r="D167" s="69">
        <f t="shared" si="15"/>
        <v>4.4642857142857144</v>
      </c>
      <c r="E167" s="111">
        <v>39.159999999999997</v>
      </c>
      <c r="F167" s="112">
        <v>4.1820000000000003E-2</v>
      </c>
      <c r="G167" s="108">
        <f t="shared" si="14"/>
        <v>39.201819999999998</v>
      </c>
      <c r="H167" s="72">
        <v>46.63</v>
      </c>
      <c r="I167" s="73" t="s">
        <v>48</v>
      </c>
      <c r="J167" s="71">
        <f t="shared" si="11"/>
        <v>46.63</v>
      </c>
      <c r="K167" s="72">
        <v>1.31</v>
      </c>
      <c r="L167" s="73" t="s">
        <v>48</v>
      </c>
      <c r="M167" s="71">
        <f t="shared" si="16"/>
        <v>1.31</v>
      </c>
      <c r="N167" s="72">
        <v>8750</v>
      </c>
      <c r="O167" s="73" t="s">
        <v>46</v>
      </c>
      <c r="P167" s="69">
        <f t="shared" si="13"/>
        <v>0.875</v>
      </c>
    </row>
    <row r="168" spans="2:16">
      <c r="B168" s="109">
        <v>400</v>
      </c>
      <c r="C168" s="73" t="s">
        <v>47</v>
      </c>
      <c r="D168" s="69">
        <f t="shared" si="15"/>
        <v>4.7619047619047619</v>
      </c>
      <c r="E168" s="111">
        <v>38.76</v>
      </c>
      <c r="F168" s="112">
        <v>3.9550000000000002E-2</v>
      </c>
      <c r="G168" s="108">
        <f t="shared" si="14"/>
        <v>38.799549999999996</v>
      </c>
      <c r="H168" s="72">
        <v>49.39</v>
      </c>
      <c r="I168" s="73" t="s">
        <v>48</v>
      </c>
      <c r="J168" s="71">
        <f t="shared" si="11"/>
        <v>49.39</v>
      </c>
      <c r="K168" s="72">
        <v>1.37</v>
      </c>
      <c r="L168" s="73" t="s">
        <v>48</v>
      </c>
      <c r="M168" s="71">
        <f t="shared" si="16"/>
        <v>1.37</v>
      </c>
      <c r="N168" s="72">
        <v>8881</v>
      </c>
      <c r="O168" s="73" t="s">
        <v>46</v>
      </c>
      <c r="P168" s="69">
        <f t="shared" si="13"/>
        <v>0.8881</v>
      </c>
    </row>
    <row r="169" spans="2:16">
      <c r="B169" s="109">
        <v>450</v>
      </c>
      <c r="C169" s="73" t="s">
        <v>47</v>
      </c>
      <c r="D169" s="69">
        <f t="shared" si="15"/>
        <v>5.3571428571428568</v>
      </c>
      <c r="E169" s="111">
        <v>37.92</v>
      </c>
      <c r="F169" s="112">
        <v>3.5720000000000002E-2</v>
      </c>
      <c r="G169" s="108">
        <f t="shared" si="14"/>
        <v>37.955719999999999</v>
      </c>
      <c r="H169" s="72">
        <v>55.01</v>
      </c>
      <c r="I169" s="73" t="s">
        <v>48</v>
      </c>
      <c r="J169" s="71">
        <f t="shared" si="11"/>
        <v>55.01</v>
      </c>
      <c r="K169" s="72">
        <v>1.58</v>
      </c>
      <c r="L169" s="73" t="s">
        <v>48</v>
      </c>
      <c r="M169" s="71">
        <f t="shared" si="16"/>
        <v>1.58</v>
      </c>
      <c r="N169" s="72">
        <v>9141</v>
      </c>
      <c r="O169" s="73" t="s">
        <v>46</v>
      </c>
      <c r="P169" s="69">
        <f t="shared" si="13"/>
        <v>0.91410000000000002</v>
      </c>
    </row>
    <row r="170" spans="2:16">
      <c r="B170" s="109">
        <v>500</v>
      </c>
      <c r="C170" s="73" t="s">
        <v>47</v>
      </c>
      <c r="D170" s="69">
        <f t="shared" si="15"/>
        <v>5.9523809523809526</v>
      </c>
      <c r="E170" s="111">
        <v>37.04</v>
      </c>
      <c r="F170" s="112">
        <v>3.2599999999999997E-2</v>
      </c>
      <c r="G170" s="108">
        <f t="shared" si="14"/>
        <v>37.072600000000001</v>
      </c>
      <c r="H170" s="72">
        <v>60.75</v>
      </c>
      <c r="I170" s="73" t="s">
        <v>48</v>
      </c>
      <c r="J170" s="71">
        <f t="shared" ref="J170:J194" si="17">H170</f>
        <v>60.75</v>
      </c>
      <c r="K170" s="72">
        <v>1.78</v>
      </c>
      <c r="L170" s="73" t="s">
        <v>48</v>
      </c>
      <c r="M170" s="71">
        <f t="shared" si="16"/>
        <v>1.78</v>
      </c>
      <c r="N170" s="72">
        <v>9398</v>
      </c>
      <c r="O170" s="73" t="s">
        <v>46</v>
      </c>
      <c r="P170" s="69">
        <f t="shared" si="13"/>
        <v>0.93979999999999997</v>
      </c>
    </row>
    <row r="171" spans="2:16">
      <c r="B171" s="109">
        <v>550</v>
      </c>
      <c r="C171" s="73" t="s">
        <v>47</v>
      </c>
      <c r="D171" s="69">
        <f t="shared" si="15"/>
        <v>6.5476190476190474</v>
      </c>
      <c r="E171" s="111">
        <v>36.15</v>
      </c>
      <c r="F171" s="112">
        <v>3.0009999999999998E-2</v>
      </c>
      <c r="G171" s="108">
        <f t="shared" si="14"/>
        <v>36.180009999999996</v>
      </c>
      <c r="H171" s="72">
        <v>66.63</v>
      </c>
      <c r="I171" s="73" t="s">
        <v>48</v>
      </c>
      <c r="J171" s="71">
        <f t="shared" si="17"/>
        <v>66.63</v>
      </c>
      <c r="K171" s="72">
        <v>1.97</v>
      </c>
      <c r="L171" s="73" t="s">
        <v>48</v>
      </c>
      <c r="M171" s="71">
        <f t="shared" si="16"/>
        <v>1.97</v>
      </c>
      <c r="N171" s="72">
        <v>9656</v>
      </c>
      <c r="O171" s="73" t="s">
        <v>46</v>
      </c>
      <c r="P171" s="69">
        <f t="shared" si="13"/>
        <v>0.96560000000000001</v>
      </c>
    </row>
    <row r="172" spans="2:16">
      <c r="B172" s="109">
        <v>600</v>
      </c>
      <c r="C172" s="73" t="s">
        <v>47</v>
      </c>
      <c r="D172" s="69">
        <f t="shared" si="15"/>
        <v>7.1428571428571432</v>
      </c>
      <c r="E172" s="111">
        <v>35.26</v>
      </c>
      <c r="F172" s="112">
        <v>2.7820000000000001E-2</v>
      </c>
      <c r="G172" s="108">
        <f t="shared" si="14"/>
        <v>35.287819999999996</v>
      </c>
      <c r="H172" s="72">
        <v>72.66</v>
      </c>
      <c r="I172" s="73" t="s">
        <v>48</v>
      </c>
      <c r="J172" s="71">
        <f t="shared" si="17"/>
        <v>72.66</v>
      </c>
      <c r="K172" s="72">
        <v>2.15</v>
      </c>
      <c r="L172" s="73" t="s">
        <v>48</v>
      </c>
      <c r="M172" s="71">
        <f t="shared" si="16"/>
        <v>2.15</v>
      </c>
      <c r="N172" s="72">
        <v>9915</v>
      </c>
      <c r="O172" s="73" t="s">
        <v>46</v>
      </c>
      <c r="P172" s="69">
        <f t="shared" si="13"/>
        <v>0.99149999999999994</v>
      </c>
    </row>
    <row r="173" spans="2:16">
      <c r="B173" s="109">
        <v>650</v>
      </c>
      <c r="C173" s="73" t="s">
        <v>47</v>
      </c>
      <c r="D173" s="69">
        <f t="shared" si="15"/>
        <v>7.7380952380952381</v>
      </c>
      <c r="E173" s="111">
        <v>34.380000000000003</v>
      </c>
      <c r="F173" s="112">
        <v>2.5940000000000001E-2</v>
      </c>
      <c r="G173" s="108">
        <f t="shared" si="14"/>
        <v>34.405940000000001</v>
      </c>
      <c r="H173" s="72">
        <v>78.84</v>
      </c>
      <c r="I173" s="73" t="s">
        <v>48</v>
      </c>
      <c r="J173" s="71">
        <f t="shared" si="17"/>
        <v>78.84</v>
      </c>
      <c r="K173" s="72">
        <v>2.3199999999999998</v>
      </c>
      <c r="L173" s="73" t="s">
        <v>48</v>
      </c>
      <c r="M173" s="71">
        <f t="shared" si="16"/>
        <v>2.3199999999999998</v>
      </c>
      <c r="N173" s="72">
        <v>1.02</v>
      </c>
      <c r="O173" s="116" t="s">
        <v>48</v>
      </c>
      <c r="P173" s="71">
        <f t="shared" ref="P173:P228" si="18">N173</f>
        <v>1.02</v>
      </c>
    </row>
    <row r="174" spans="2:16">
      <c r="B174" s="109">
        <v>700</v>
      </c>
      <c r="C174" s="73" t="s">
        <v>47</v>
      </c>
      <c r="D174" s="69">
        <f t="shared" si="15"/>
        <v>8.3333333333333339</v>
      </c>
      <c r="E174" s="111">
        <v>33.520000000000003</v>
      </c>
      <c r="F174" s="112">
        <v>2.4320000000000001E-2</v>
      </c>
      <c r="G174" s="108">
        <f t="shared" si="14"/>
        <v>33.544320000000006</v>
      </c>
      <c r="H174" s="72">
        <v>85.19</v>
      </c>
      <c r="I174" s="73" t="s">
        <v>48</v>
      </c>
      <c r="J174" s="71">
        <f t="shared" si="17"/>
        <v>85.19</v>
      </c>
      <c r="K174" s="72">
        <v>2.4900000000000002</v>
      </c>
      <c r="L174" s="73" t="s">
        <v>48</v>
      </c>
      <c r="M174" s="71">
        <f t="shared" si="16"/>
        <v>2.4900000000000002</v>
      </c>
      <c r="N174" s="72">
        <v>1.04</v>
      </c>
      <c r="O174" s="73" t="s">
        <v>48</v>
      </c>
      <c r="P174" s="71">
        <f t="shared" si="18"/>
        <v>1.04</v>
      </c>
    </row>
    <row r="175" spans="2:16">
      <c r="B175" s="109">
        <v>800</v>
      </c>
      <c r="C175" s="73" t="s">
        <v>47</v>
      </c>
      <c r="D175" s="69">
        <f t="shared" si="15"/>
        <v>9.5238095238095237</v>
      </c>
      <c r="E175" s="111">
        <v>31.88</v>
      </c>
      <c r="F175" s="112">
        <v>2.164E-2</v>
      </c>
      <c r="G175" s="108">
        <f t="shared" si="14"/>
        <v>31.90164</v>
      </c>
      <c r="H175" s="72">
        <v>98.36</v>
      </c>
      <c r="I175" s="73" t="s">
        <v>48</v>
      </c>
      <c r="J175" s="71">
        <f t="shared" si="17"/>
        <v>98.36</v>
      </c>
      <c r="K175" s="72">
        <v>3.11</v>
      </c>
      <c r="L175" s="73" t="s">
        <v>48</v>
      </c>
      <c r="M175" s="71">
        <f t="shared" si="16"/>
        <v>3.11</v>
      </c>
      <c r="N175" s="72">
        <v>1.1000000000000001</v>
      </c>
      <c r="O175" s="73" t="s">
        <v>48</v>
      </c>
      <c r="P175" s="71">
        <f t="shared" si="18"/>
        <v>1.1000000000000001</v>
      </c>
    </row>
    <row r="176" spans="2:16">
      <c r="B176" s="109">
        <v>900</v>
      </c>
      <c r="C176" s="73" t="s">
        <v>47</v>
      </c>
      <c r="D176" s="69">
        <f t="shared" si="15"/>
        <v>10.714285714285714</v>
      </c>
      <c r="E176" s="111">
        <v>30.34</v>
      </c>
      <c r="F176" s="112">
        <v>1.951E-2</v>
      </c>
      <c r="G176" s="108">
        <f t="shared" si="14"/>
        <v>30.35951</v>
      </c>
      <c r="H176" s="72">
        <v>112.21</v>
      </c>
      <c r="I176" s="73" t="s">
        <v>48</v>
      </c>
      <c r="J176" s="71">
        <f t="shared" si="17"/>
        <v>112.21</v>
      </c>
      <c r="K176" s="72">
        <v>3.68</v>
      </c>
      <c r="L176" s="73" t="s">
        <v>48</v>
      </c>
      <c r="M176" s="71">
        <f t="shared" si="16"/>
        <v>3.68</v>
      </c>
      <c r="N176" s="72">
        <v>1.1499999999999999</v>
      </c>
      <c r="O176" s="73" t="s">
        <v>48</v>
      </c>
      <c r="P176" s="71">
        <f t="shared" si="18"/>
        <v>1.1499999999999999</v>
      </c>
    </row>
    <row r="177" spans="1:16">
      <c r="A177" s="4"/>
      <c r="B177" s="109">
        <v>1</v>
      </c>
      <c r="C177" s="116" t="s">
        <v>49</v>
      </c>
      <c r="D177" s="69">
        <f>B177*1000/$C$5</f>
        <v>11.904761904761905</v>
      </c>
      <c r="E177" s="111">
        <v>28.9</v>
      </c>
      <c r="F177" s="112">
        <v>1.779E-2</v>
      </c>
      <c r="G177" s="108">
        <f t="shared" si="14"/>
        <v>28.91779</v>
      </c>
      <c r="H177" s="72">
        <v>126.75</v>
      </c>
      <c r="I177" s="73" t="s">
        <v>48</v>
      </c>
      <c r="J177" s="71">
        <f t="shared" si="17"/>
        <v>126.75</v>
      </c>
      <c r="K177" s="72">
        <v>4.22</v>
      </c>
      <c r="L177" s="73" t="s">
        <v>48</v>
      </c>
      <c r="M177" s="71">
        <f t="shared" si="16"/>
        <v>4.22</v>
      </c>
      <c r="N177" s="72">
        <v>1.21</v>
      </c>
      <c r="O177" s="73" t="s">
        <v>48</v>
      </c>
      <c r="P177" s="71">
        <f t="shared" si="18"/>
        <v>1.21</v>
      </c>
    </row>
    <row r="178" spans="1:16">
      <c r="B178" s="72">
        <v>1.1000000000000001</v>
      </c>
      <c r="C178" s="73" t="s">
        <v>49</v>
      </c>
      <c r="D178" s="69">
        <f t="shared" ref="D178:D228" si="19">B178*1000/$C$5</f>
        <v>13.095238095238095</v>
      </c>
      <c r="E178" s="111">
        <v>27.57</v>
      </c>
      <c r="F178" s="112">
        <v>1.636E-2</v>
      </c>
      <c r="G178" s="108">
        <f t="shared" si="14"/>
        <v>27.586359999999999</v>
      </c>
      <c r="H178" s="72">
        <v>142.01</v>
      </c>
      <c r="I178" s="73" t="s">
        <v>48</v>
      </c>
      <c r="J178" s="71">
        <f t="shared" si="17"/>
        <v>142.01</v>
      </c>
      <c r="K178" s="72">
        <v>4.74</v>
      </c>
      <c r="L178" s="73" t="s">
        <v>48</v>
      </c>
      <c r="M178" s="71">
        <f t="shared" si="16"/>
        <v>4.74</v>
      </c>
      <c r="N178" s="72">
        <v>1.27</v>
      </c>
      <c r="O178" s="73" t="s">
        <v>48</v>
      </c>
      <c r="P178" s="71">
        <f t="shared" si="18"/>
        <v>1.27</v>
      </c>
    </row>
    <row r="179" spans="1:16">
      <c r="B179" s="109">
        <v>1.2</v>
      </c>
      <c r="C179" s="110" t="s">
        <v>49</v>
      </c>
      <c r="D179" s="69">
        <f t="shared" si="19"/>
        <v>14.285714285714286</v>
      </c>
      <c r="E179" s="111">
        <v>26.34</v>
      </c>
      <c r="F179" s="112">
        <v>1.515E-2</v>
      </c>
      <c r="G179" s="108">
        <f t="shared" si="14"/>
        <v>26.355149999999998</v>
      </c>
      <c r="H179" s="72">
        <v>157.99</v>
      </c>
      <c r="I179" s="73" t="s">
        <v>48</v>
      </c>
      <c r="J179" s="71">
        <f t="shared" si="17"/>
        <v>157.99</v>
      </c>
      <c r="K179" s="72">
        <v>5.26</v>
      </c>
      <c r="L179" s="73" t="s">
        <v>48</v>
      </c>
      <c r="M179" s="71">
        <f t="shared" si="16"/>
        <v>5.26</v>
      </c>
      <c r="N179" s="72">
        <v>1.34</v>
      </c>
      <c r="O179" s="73" t="s">
        <v>48</v>
      </c>
      <c r="P179" s="71">
        <f t="shared" si="18"/>
        <v>1.34</v>
      </c>
    </row>
    <row r="180" spans="1:16">
      <c r="B180" s="109">
        <v>1.3</v>
      </c>
      <c r="C180" s="110" t="s">
        <v>49</v>
      </c>
      <c r="D180" s="69">
        <f t="shared" si="19"/>
        <v>15.476190476190476</v>
      </c>
      <c r="E180" s="111">
        <v>25.2</v>
      </c>
      <c r="F180" s="112">
        <v>1.4120000000000001E-2</v>
      </c>
      <c r="G180" s="108">
        <f t="shared" si="14"/>
        <v>25.214119999999998</v>
      </c>
      <c r="H180" s="72">
        <v>174.7</v>
      </c>
      <c r="I180" s="73" t="s">
        <v>48</v>
      </c>
      <c r="J180" s="71">
        <f t="shared" si="17"/>
        <v>174.7</v>
      </c>
      <c r="K180" s="72">
        <v>5.77</v>
      </c>
      <c r="L180" s="73" t="s">
        <v>48</v>
      </c>
      <c r="M180" s="71">
        <f t="shared" si="16"/>
        <v>5.77</v>
      </c>
      <c r="N180" s="72">
        <v>1.41</v>
      </c>
      <c r="O180" s="73" t="s">
        <v>48</v>
      </c>
      <c r="P180" s="71">
        <f t="shared" si="18"/>
        <v>1.41</v>
      </c>
    </row>
    <row r="181" spans="1:16">
      <c r="B181" s="109">
        <v>1.4</v>
      </c>
      <c r="C181" s="110" t="s">
        <v>49</v>
      </c>
      <c r="D181" s="69">
        <f t="shared" si="19"/>
        <v>16.666666666666668</v>
      </c>
      <c r="E181" s="111">
        <v>24.15</v>
      </c>
      <c r="F181" s="112">
        <v>1.3220000000000001E-2</v>
      </c>
      <c r="G181" s="108">
        <f t="shared" si="14"/>
        <v>24.163219999999999</v>
      </c>
      <c r="H181" s="72">
        <v>192.16</v>
      </c>
      <c r="I181" s="73" t="s">
        <v>48</v>
      </c>
      <c r="J181" s="71">
        <f t="shared" si="17"/>
        <v>192.16</v>
      </c>
      <c r="K181" s="72">
        <v>6.28</v>
      </c>
      <c r="L181" s="73" t="s">
        <v>48</v>
      </c>
      <c r="M181" s="71">
        <f t="shared" si="16"/>
        <v>6.28</v>
      </c>
      <c r="N181" s="72">
        <v>1.48</v>
      </c>
      <c r="O181" s="73" t="s">
        <v>48</v>
      </c>
      <c r="P181" s="71">
        <f t="shared" si="18"/>
        <v>1.48</v>
      </c>
    </row>
    <row r="182" spans="1:16">
      <c r="B182" s="109">
        <v>1.5</v>
      </c>
      <c r="C182" s="110" t="s">
        <v>49</v>
      </c>
      <c r="D182" s="69">
        <f t="shared" si="19"/>
        <v>17.857142857142858</v>
      </c>
      <c r="E182" s="111">
        <v>23.17</v>
      </c>
      <c r="F182" s="112">
        <v>1.244E-2</v>
      </c>
      <c r="G182" s="108">
        <f t="shared" si="14"/>
        <v>23.182440000000003</v>
      </c>
      <c r="H182" s="72">
        <v>210.37</v>
      </c>
      <c r="I182" s="73" t="s">
        <v>48</v>
      </c>
      <c r="J182" s="71">
        <f t="shared" si="17"/>
        <v>210.37</v>
      </c>
      <c r="K182" s="72">
        <v>6.79</v>
      </c>
      <c r="L182" s="73" t="s">
        <v>48</v>
      </c>
      <c r="M182" s="71">
        <f t="shared" si="16"/>
        <v>6.79</v>
      </c>
      <c r="N182" s="72">
        <v>1.55</v>
      </c>
      <c r="O182" s="73" t="s">
        <v>48</v>
      </c>
      <c r="P182" s="71">
        <f t="shared" si="18"/>
        <v>1.55</v>
      </c>
    </row>
    <row r="183" spans="1:16">
      <c r="B183" s="109">
        <v>1.6</v>
      </c>
      <c r="C183" s="110" t="s">
        <v>49</v>
      </c>
      <c r="D183" s="69">
        <f t="shared" si="19"/>
        <v>19.047619047619047</v>
      </c>
      <c r="E183" s="111">
        <v>22.27</v>
      </c>
      <c r="F183" s="112">
        <v>1.175E-2</v>
      </c>
      <c r="G183" s="108">
        <f t="shared" si="14"/>
        <v>22.281749999999999</v>
      </c>
      <c r="H183" s="72">
        <v>229.32</v>
      </c>
      <c r="I183" s="73" t="s">
        <v>48</v>
      </c>
      <c r="J183" s="71">
        <f t="shared" si="17"/>
        <v>229.32</v>
      </c>
      <c r="K183" s="72">
        <v>7.3</v>
      </c>
      <c r="L183" s="73" t="s">
        <v>48</v>
      </c>
      <c r="M183" s="71">
        <f t="shared" si="16"/>
        <v>7.3</v>
      </c>
      <c r="N183" s="72">
        <v>1.63</v>
      </c>
      <c r="O183" s="73" t="s">
        <v>48</v>
      </c>
      <c r="P183" s="71">
        <f t="shared" si="18"/>
        <v>1.63</v>
      </c>
    </row>
    <row r="184" spans="1:16">
      <c r="B184" s="109">
        <v>1.7</v>
      </c>
      <c r="C184" s="110" t="s">
        <v>49</v>
      </c>
      <c r="D184" s="69">
        <f t="shared" si="19"/>
        <v>20.238095238095237</v>
      </c>
      <c r="E184" s="111">
        <v>21.44</v>
      </c>
      <c r="F184" s="112">
        <v>1.1129999999999999E-2</v>
      </c>
      <c r="G184" s="108">
        <f t="shared" si="14"/>
        <v>21.451130000000003</v>
      </c>
      <c r="H184" s="72">
        <v>249.03</v>
      </c>
      <c r="I184" s="73" t="s">
        <v>48</v>
      </c>
      <c r="J184" s="71">
        <f t="shared" si="17"/>
        <v>249.03</v>
      </c>
      <c r="K184" s="72">
        <v>7.82</v>
      </c>
      <c r="L184" s="73" t="s">
        <v>48</v>
      </c>
      <c r="M184" s="71">
        <f t="shared" si="16"/>
        <v>7.82</v>
      </c>
      <c r="N184" s="72">
        <v>1.7</v>
      </c>
      <c r="O184" s="73" t="s">
        <v>48</v>
      </c>
      <c r="P184" s="71">
        <f t="shared" si="18"/>
        <v>1.7</v>
      </c>
    </row>
    <row r="185" spans="1:16">
      <c r="B185" s="109">
        <v>1.8</v>
      </c>
      <c r="C185" s="110" t="s">
        <v>49</v>
      </c>
      <c r="D185" s="69">
        <f t="shared" si="19"/>
        <v>21.428571428571427</v>
      </c>
      <c r="E185" s="111">
        <v>20.68</v>
      </c>
      <c r="F185" s="112">
        <v>1.0580000000000001E-2</v>
      </c>
      <c r="G185" s="108">
        <f t="shared" si="14"/>
        <v>20.690580000000001</v>
      </c>
      <c r="H185" s="72">
        <v>269.49</v>
      </c>
      <c r="I185" s="73" t="s">
        <v>48</v>
      </c>
      <c r="J185" s="71">
        <f t="shared" si="17"/>
        <v>269.49</v>
      </c>
      <c r="K185" s="72">
        <v>8.34</v>
      </c>
      <c r="L185" s="73" t="s">
        <v>48</v>
      </c>
      <c r="M185" s="71">
        <f t="shared" si="16"/>
        <v>8.34</v>
      </c>
      <c r="N185" s="72">
        <v>1.79</v>
      </c>
      <c r="O185" s="73" t="s">
        <v>48</v>
      </c>
      <c r="P185" s="71">
        <f t="shared" si="18"/>
        <v>1.79</v>
      </c>
    </row>
    <row r="186" spans="1:16">
      <c r="B186" s="109">
        <v>2</v>
      </c>
      <c r="C186" s="110" t="s">
        <v>49</v>
      </c>
      <c r="D186" s="69">
        <f t="shared" si="19"/>
        <v>23.80952380952381</v>
      </c>
      <c r="E186" s="111">
        <v>19.329999999999998</v>
      </c>
      <c r="F186" s="112">
        <v>9.6360000000000005E-3</v>
      </c>
      <c r="G186" s="108">
        <f t="shared" si="14"/>
        <v>19.339635999999999</v>
      </c>
      <c r="H186" s="72">
        <v>312.58</v>
      </c>
      <c r="I186" s="73" t="s">
        <v>48</v>
      </c>
      <c r="J186" s="71">
        <f t="shared" si="17"/>
        <v>312.58</v>
      </c>
      <c r="K186" s="72">
        <v>10.34</v>
      </c>
      <c r="L186" s="73" t="s">
        <v>48</v>
      </c>
      <c r="M186" s="71">
        <f t="shared" si="16"/>
        <v>10.34</v>
      </c>
      <c r="N186" s="72">
        <v>1.96</v>
      </c>
      <c r="O186" s="73" t="s">
        <v>48</v>
      </c>
      <c r="P186" s="71">
        <f t="shared" si="18"/>
        <v>1.96</v>
      </c>
    </row>
    <row r="187" spans="1:16">
      <c r="B187" s="109">
        <v>2.25</v>
      </c>
      <c r="C187" s="110" t="s">
        <v>49</v>
      </c>
      <c r="D187" s="69">
        <f t="shared" si="19"/>
        <v>26.785714285714285</v>
      </c>
      <c r="E187" s="111">
        <v>17.96</v>
      </c>
      <c r="F187" s="112">
        <v>8.6770000000000007E-3</v>
      </c>
      <c r="G187" s="108">
        <f t="shared" si="14"/>
        <v>17.968677</v>
      </c>
      <c r="H187" s="72">
        <v>370.38</v>
      </c>
      <c r="I187" s="73" t="s">
        <v>48</v>
      </c>
      <c r="J187" s="71">
        <f t="shared" si="17"/>
        <v>370.38</v>
      </c>
      <c r="K187" s="72">
        <v>13.19</v>
      </c>
      <c r="L187" s="73" t="s">
        <v>48</v>
      </c>
      <c r="M187" s="71">
        <f t="shared" si="16"/>
        <v>13.19</v>
      </c>
      <c r="N187" s="72">
        <v>2.2000000000000002</v>
      </c>
      <c r="O187" s="73" t="s">
        <v>48</v>
      </c>
      <c r="P187" s="71">
        <f t="shared" si="18"/>
        <v>2.2000000000000002</v>
      </c>
    </row>
    <row r="188" spans="1:16">
      <c r="B188" s="109">
        <v>2.5</v>
      </c>
      <c r="C188" s="110" t="s">
        <v>49</v>
      </c>
      <c r="D188" s="69">
        <f t="shared" si="19"/>
        <v>29.761904761904763</v>
      </c>
      <c r="E188" s="111">
        <v>16.88</v>
      </c>
      <c r="F188" s="112">
        <v>7.9000000000000008E-3</v>
      </c>
      <c r="G188" s="108">
        <f t="shared" si="14"/>
        <v>16.887899999999998</v>
      </c>
      <c r="H188" s="72">
        <v>432.23</v>
      </c>
      <c r="I188" s="73" t="s">
        <v>48</v>
      </c>
      <c r="J188" s="71">
        <f t="shared" si="17"/>
        <v>432.23</v>
      </c>
      <c r="K188" s="72">
        <v>15.83</v>
      </c>
      <c r="L188" s="73" t="s">
        <v>48</v>
      </c>
      <c r="M188" s="71">
        <f t="shared" si="16"/>
        <v>15.83</v>
      </c>
      <c r="N188" s="72">
        <v>2.4500000000000002</v>
      </c>
      <c r="O188" s="73" t="s">
        <v>48</v>
      </c>
      <c r="P188" s="71">
        <f t="shared" si="18"/>
        <v>2.4500000000000002</v>
      </c>
    </row>
    <row r="189" spans="1:16">
      <c r="B189" s="109">
        <v>2.75</v>
      </c>
      <c r="C189" s="110" t="s">
        <v>49</v>
      </c>
      <c r="D189" s="69">
        <f t="shared" si="19"/>
        <v>32.738095238095241</v>
      </c>
      <c r="E189" s="111">
        <v>15.88</v>
      </c>
      <c r="F189" s="112">
        <v>7.2560000000000003E-3</v>
      </c>
      <c r="G189" s="108">
        <f t="shared" si="14"/>
        <v>15.887256000000001</v>
      </c>
      <c r="H189" s="72">
        <v>497.99</v>
      </c>
      <c r="I189" s="73" t="s">
        <v>48</v>
      </c>
      <c r="J189" s="71">
        <f t="shared" si="17"/>
        <v>497.99</v>
      </c>
      <c r="K189" s="72">
        <v>18.37</v>
      </c>
      <c r="L189" s="73" t="s">
        <v>48</v>
      </c>
      <c r="M189" s="71">
        <f t="shared" si="16"/>
        <v>18.37</v>
      </c>
      <c r="N189" s="72">
        <v>2.72</v>
      </c>
      <c r="O189" s="73" t="s">
        <v>48</v>
      </c>
      <c r="P189" s="71">
        <f t="shared" si="18"/>
        <v>2.72</v>
      </c>
    </row>
    <row r="190" spans="1:16">
      <c r="B190" s="109">
        <v>3</v>
      </c>
      <c r="C190" s="110" t="s">
        <v>49</v>
      </c>
      <c r="D190" s="69">
        <f t="shared" si="19"/>
        <v>35.714285714285715</v>
      </c>
      <c r="E190" s="111">
        <v>15</v>
      </c>
      <c r="F190" s="112">
        <v>6.7130000000000002E-3</v>
      </c>
      <c r="G190" s="108">
        <f t="shared" si="14"/>
        <v>15.006713</v>
      </c>
      <c r="H190" s="72">
        <v>567.77</v>
      </c>
      <c r="I190" s="73" t="s">
        <v>48</v>
      </c>
      <c r="J190" s="71">
        <f t="shared" si="17"/>
        <v>567.77</v>
      </c>
      <c r="K190" s="72">
        <v>20.86</v>
      </c>
      <c r="L190" s="73" t="s">
        <v>48</v>
      </c>
      <c r="M190" s="71">
        <f t="shared" si="16"/>
        <v>20.86</v>
      </c>
      <c r="N190" s="72">
        <v>3</v>
      </c>
      <c r="O190" s="73" t="s">
        <v>48</v>
      </c>
      <c r="P190" s="71">
        <f t="shared" si="18"/>
        <v>3</v>
      </c>
    </row>
    <row r="191" spans="1:16">
      <c r="B191" s="109">
        <v>3.25</v>
      </c>
      <c r="C191" s="110" t="s">
        <v>49</v>
      </c>
      <c r="D191" s="69">
        <f t="shared" si="19"/>
        <v>38.69047619047619</v>
      </c>
      <c r="E191" s="111">
        <v>14.22</v>
      </c>
      <c r="F191" s="112">
        <v>6.2490000000000002E-3</v>
      </c>
      <c r="G191" s="108">
        <f t="shared" si="14"/>
        <v>14.226249000000001</v>
      </c>
      <c r="H191" s="72">
        <v>641.53</v>
      </c>
      <c r="I191" s="73" t="s">
        <v>48</v>
      </c>
      <c r="J191" s="71">
        <f t="shared" si="17"/>
        <v>641.53</v>
      </c>
      <c r="K191" s="72">
        <v>23.33</v>
      </c>
      <c r="L191" s="73" t="s">
        <v>48</v>
      </c>
      <c r="M191" s="71">
        <f t="shared" si="16"/>
        <v>23.33</v>
      </c>
      <c r="N191" s="72">
        <v>3.3</v>
      </c>
      <c r="O191" s="73" t="s">
        <v>48</v>
      </c>
      <c r="P191" s="71">
        <f t="shared" si="18"/>
        <v>3.3</v>
      </c>
    </row>
    <row r="192" spans="1:16">
      <c r="B192" s="109">
        <v>3.5</v>
      </c>
      <c r="C192" s="110" t="s">
        <v>49</v>
      </c>
      <c r="D192" s="69">
        <f t="shared" si="19"/>
        <v>41.666666666666664</v>
      </c>
      <c r="E192" s="111">
        <v>13.52</v>
      </c>
      <c r="F192" s="112">
        <v>5.8479999999999999E-3</v>
      </c>
      <c r="G192" s="108">
        <f t="shared" si="14"/>
        <v>13.525848</v>
      </c>
      <c r="H192" s="72">
        <v>719.2</v>
      </c>
      <c r="I192" s="73" t="s">
        <v>48</v>
      </c>
      <c r="J192" s="71">
        <f t="shared" si="17"/>
        <v>719.2</v>
      </c>
      <c r="K192" s="72">
        <v>25.8</v>
      </c>
      <c r="L192" s="73" t="s">
        <v>48</v>
      </c>
      <c r="M192" s="71">
        <f t="shared" si="16"/>
        <v>25.8</v>
      </c>
      <c r="N192" s="72">
        <v>3.61</v>
      </c>
      <c r="O192" s="73" t="s">
        <v>48</v>
      </c>
      <c r="P192" s="71">
        <f t="shared" si="18"/>
        <v>3.61</v>
      </c>
    </row>
    <row r="193" spans="2:16">
      <c r="B193" s="109">
        <v>3.75</v>
      </c>
      <c r="C193" s="110" t="s">
        <v>49</v>
      </c>
      <c r="D193" s="69">
        <f t="shared" si="19"/>
        <v>44.642857142857146</v>
      </c>
      <c r="E193" s="111">
        <v>12.9</v>
      </c>
      <c r="F193" s="112">
        <v>5.4970000000000001E-3</v>
      </c>
      <c r="G193" s="108">
        <f t="shared" si="14"/>
        <v>12.905497</v>
      </c>
      <c r="H193" s="72">
        <v>800.73</v>
      </c>
      <c r="I193" s="73" t="s">
        <v>48</v>
      </c>
      <c r="J193" s="71">
        <f t="shared" si="17"/>
        <v>800.73</v>
      </c>
      <c r="K193" s="72">
        <v>28.27</v>
      </c>
      <c r="L193" s="73" t="s">
        <v>48</v>
      </c>
      <c r="M193" s="71">
        <f t="shared" si="16"/>
        <v>28.27</v>
      </c>
      <c r="N193" s="72">
        <v>3.94</v>
      </c>
      <c r="O193" s="73" t="s">
        <v>48</v>
      </c>
      <c r="P193" s="71">
        <f t="shared" si="18"/>
        <v>3.94</v>
      </c>
    </row>
    <row r="194" spans="2:16">
      <c r="B194" s="109">
        <v>4</v>
      </c>
      <c r="C194" s="110" t="s">
        <v>49</v>
      </c>
      <c r="D194" s="69">
        <f t="shared" si="19"/>
        <v>47.61904761904762</v>
      </c>
      <c r="E194" s="111">
        <v>12.35</v>
      </c>
      <c r="F194" s="112">
        <v>5.1879999999999999E-3</v>
      </c>
      <c r="G194" s="108">
        <f t="shared" si="14"/>
        <v>12.355188</v>
      </c>
      <c r="H194" s="72">
        <v>886.04</v>
      </c>
      <c r="I194" s="73" t="s">
        <v>48</v>
      </c>
      <c r="J194" s="71">
        <f t="shared" si="17"/>
        <v>886.04</v>
      </c>
      <c r="K194" s="72">
        <v>30.74</v>
      </c>
      <c r="L194" s="73" t="s">
        <v>48</v>
      </c>
      <c r="M194" s="71">
        <f t="shared" si="16"/>
        <v>30.74</v>
      </c>
      <c r="N194" s="72">
        <v>4.28</v>
      </c>
      <c r="O194" s="73" t="s">
        <v>48</v>
      </c>
      <c r="P194" s="71">
        <f t="shared" si="18"/>
        <v>4.28</v>
      </c>
    </row>
    <row r="195" spans="2:16">
      <c r="B195" s="109">
        <v>4.5</v>
      </c>
      <c r="C195" s="110" t="s">
        <v>49</v>
      </c>
      <c r="D195" s="69">
        <f t="shared" si="19"/>
        <v>53.571428571428569</v>
      </c>
      <c r="E195" s="111">
        <v>11.39</v>
      </c>
      <c r="F195" s="112">
        <v>4.6680000000000003E-3</v>
      </c>
      <c r="G195" s="108">
        <f t="shared" si="14"/>
        <v>11.394668000000001</v>
      </c>
      <c r="H195" s="72">
        <v>1.07</v>
      </c>
      <c r="I195" s="116" t="s">
        <v>12</v>
      </c>
      <c r="J195" s="74">
        <f t="shared" ref="J195:J228" si="20">H195*1000</f>
        <v>1070</v>
      </c>
      <c r="K195" s="72">
        <v>40.090000000000003</v>
      </c>
      <c r="L195" s="73" t="s">
        <v>48</v>
      </c>
      <c r="M195" s="71">
        <f t="shared" si="16"/>
        <v>40.090000000000003</v>
      </c>
      <c r="N195" s="72">
        <v>5.01</v>
      </c>
      <c r="O195" s="73" t="s">
        <v>48</v>
      </c>
      <c r="P195" s="71">
        <f t="shared" si="18"/>
        <v>5.01</v>
      </c>
    </row>
    <row r="196" spans="2:16">
      <c r="B196" s="109">
        <v>5</v>
      </c>
      <c r="C196" s="110" t="s">
        <v>49</v>
      </c>
      <c r="D196" s="69">
        <f t="shared" si="19"/>
        <v>59.523809523809526</v>
      </c>
      <c r="E196" s="111">
        <v>10.59</v>
      </c>
      <c r="F196" s="112">
        <v>4.2459999999999998E-3</v>
      </c>
      <c r="G196" s="108">
        <f t="shared" si="14"/>
        <v>10.594246</v>
      </c>
      <c r="H196" s="72">
        <v>1.26</v>
      </c>
      <c r="I196" s="73" t="s">
        <v>12</v>
      </c>
      <c r="J196" s="74">
        <f t="shared" si="20"/>
        <v>1260</v>
      </c>
      <c r="K196" s="72">
        <v>48.77</v>
      </c>
      <c r="L196" s="73" t="s">
        <v>48</v>
      </c>
      <c r="M196" s="71">
        <f t="shared" si="16"/>
        <v>48.77</v>
      </c>
      <c r="N196" s="72">
        <v>5.79</v>
      </c>
      <c r="O196" s="73" t="s">
        <v>48</v>
      </c>
      <c r="P196" s="71">
        <f t="shared" si="18"/>
        <v>5.79</v>
      </c>
    </row>
    <row r="197" spans="2:16">
      <c r="B197" s="109">
        <v>5.5</v>
      </c>
      <c r="C197" s="110" t="s">
        <v>49</v>
      </c>
      <c r="D197" s="69">
        <f t="shared" si="19"/>
        <v>65.476190476190482</v>
      </c>
      <c r="E197" s="111">
        <v>9.9109999999999996</v>
      </c>
      <c r="F197" s="112">
        <v>3.8969999999999999E-3</v>
      </c>
      <c r="G197" s="108">
        <f t="shared" si="14"/>
        <v>9.9148969999999998</v>
      </c>
      <c r="H197" s="72">
        <v>1.47</v>
      </c>
      <c r="I197" s="73" t="s">
        <v>12</v>
      </c>
      <c r="J197" s="74">
        <f t="shared" si="20"/>
        <v>1470</v>
      </c>
      <c r="K197" s="72">
        <v>57.15</v>
      </c>
      <c r="L197" s="73" t="s">
        <v>48</v>
      </c>
      <c r="M197" s="71">
        <f t="shared" si="16"/>
        <v>57.15</v>
      </c>
      <c r="N197" s="72">
        <v>6.62</v>
      </c>
      <c r="O197" s="73" t="s">
        <v>48</v>
      </c>
      <c r="P197" s="71">
        <f t="shared" si="18"/>
        <v>6.62</v>
      </c>
    </row>
    <row r="198" spans="2:16">
      <c r="B198" s="109">
        <v>6</v>
      </c>
      <c r="C198" s="110" t="s">
        <v>49</v>
      </c>
      <c r="D198" s="69">
        <f t="shared" si="19"/>
        <v>71.428571428571431</v>
      </c>
      <c r="E198" s="111">
        <v>9.3309999999999995</v>
      </c>
      <c r="F198" s="112">
        <v>3.6029999999999999E-3</v>
      </c>
      <c r="G198" s="108">
        <f t="shared" si="14"/>
        <v>9.3346029999999995</v>
      </c>
      <c r="H198" s="72">
        <v>1.7</v>
      </c>
      <c r="I198" s="73" t="s">
        <v>12</v>
      </c>
      <c r="J198" s="74">
        <f t="shared" si="20"/>
        <v>1700</v>
      </c>
      <c r="K198" s="72">
        <v>65.36</v>
      </c>
      <c r="L198" s="73" t="s">
        <v>48</v>
      </c>
      <c r="M198" s="71">
        <f t="shared" si="16"/>
        <v>65.36</v>
      </c>
      <c r="N198" s="72">
        <v>7.49</v>
      </c>
      <c r="O198" s="73" t="s">
        <v>48</v>
      </c>
      <c r="P198" s="71">
        <f t="shared" si="18"/>
        <v>7.49</v>
      </c>
    </row>
    <row r="199" spans="2:16">
      <c r="B199" s="109">
        <v>6.5</v>
      </c>
      <c r="C199" s="110" t="s">
        <v>49</v>
      </c>
      <c r="D199" s="69">
        <f t="shared" si="19"/>
        <v>77.38095238095238</v>
      </c>
      <c r="E199" s="111">
        <v>8.8279999999999994</v>
      </c>
      <c r="F199" s="112">
        <v>3.3519999999999999E-3</v>
      </c>
      <c r="G199" s="108">
        <f t="shared" si="14"/>
        <v>8.831351999999999</v>
      </c>
      <c r="H199" s="72">
        <v>1.94</v>
      </c>
      <c r="I199" s="73" t="s">
        <v>12</v>
      </c>
      <c r="J199" s="74">
        <f t="shared" si="20"/>
        <v>1940</v>
      </c>
      <c r="K199" s="72">
        <v>73.5</v>
      </c>
      <c r="L199" s="73" t="s">
        <v>48</v>
      </c>
      <c r="M199" s="71">
        <f t="shared" si="16"/>
        <v>73.5</v>
      </c>
      <c r="N199" s="72">
        <v>8.42</v>
      </c>
      <c r="O199" s="73" t="s">
        <v>48</v>
      </c>
      <c r="P199" s="71">
        <f t="shared" si="18"/>
        <v>8.42</v>
      </c>
    </row>
    <row r="200" spans="2:16">
      <c r="B200" s="109">
        <v>7</v>
      </c>
      <c r="C200" s="110" t="s">
        <v>49</v>
      </c>
      <c r="D200" s="69">
        <f t="shared" si="19"/>
        <v>83.333333333333329</v>
      </c>
      <c r="E200" s="111">
        <v>8.3870000000000005</v>
      </c>
      <c r="F200" s="112">
        <v>3.1350000000000002E-3</v>
      </c>
      <c r="G200" s="108">
        <f t="shared" si="14"/>
        <v>8.3901350000000008</v>
      </c>
      <c r="H200" s="72">
        <v>2.19</v>
      </c>
      <c r="I200" s="73" t="s">
        <v>12</v>
      </c>
      <c r="J200" s="74">
        <f t="shared" si="20"/>
        <v>2190</v>
      </c>
      <c r="K200" s="72">
        <v>81.599999999999994</v>
      </c>
      <c r="L200" s="73" t="s">
        <v>48</v>
      </c>
      <c r="M200" s="71">
        <f t="shared" si="16"/>
        <v>81.599999999999994</v>
      </c>
      <c r="N200" s="72">
        <v>9.3800000000000008</v>
      </c>
      <c r="O200" s="73" t="s">
        <v>48</v>
      </c>
      <c r="P200" s="71">
        <f t="shared" si="18"/>
        <v>9.3800000000000008</v>
      </c>
    </row>
    <row r="201" spans="2:16">
      <c r="B201" s="109">
        <v>8</v>
      </c>
      <c r="C201" s="110" t="s">
        <v>49</v>
      </c>
      <c r="D201" s="69">
        <f t="shared" si="19"/>
        <v>95.238095238095241</v>
      </c>
      <c r="E201" s="111">
        <v>7.6520000000000001</v>
      </c>
      <c r="F201" s="112">
        <v>2.7789999999999998E-3</v>
      </c>
      <c r="G201" s="108">
        <f t="shared" si="14"/>
        <v>7.6547790000000004</v>
      </c>
      <c r="H201" s="72">
        <v>2.72</v>
      </c>
      <c r="I201" s="73" t="s">
        <v>12</v>
      </c>
      <c r="J201" s="74">
        <f t="shared" si="20"/>
        <v>2720</v>
      </c>
      <c r="K201" s="72">
        <v>111.61</v>
      </c>
      <c r="L201" s="73" t="s">
        <v>48</v>
      </c>
      <c r="M201" s="71">
        <f t="shared" si="16"/>
        <v>111.61</v>
      </c>
      <c r="N201" s="72">
        <v>11.45</v>
      </c>
      <c r="O201" s="73" t="s">
        <v>48</v>
      </c>
      <c r="P201" s="71">
        <f t="shared" si="18"/>
        <v>11.45</v>
      </c>
    </row>
    <row r="202" spans="2:16">
      <c r="B202" s="109">
        <v>9</v>
      </c>
      <c r="C202" s="110" t="s">
        <v>49</v>
      </c>
      <c r="D202" s="69">
        <f t="shared" si="19"/>
        <v>107.14285714285714</v>
      </c>
      <c r="E202" s="111">
        <v>7.0579999999999998</v>
      </c>
      <c r="F202" s="112">
        <v>2.4979999999999998E-3</v>
      </c>
      <c r="G202" s="108">
        <f t="shared" si="14"/>
        <v>7.0604979999999999</v>
      </c>
      <c r="H202" s="72">
        <v>3.31</v>
      </c>
      <c r="I202" s="73" t="s">
        <v>12</v>
      </c>
      <c r="J202" s="74">
        <f t="shared" si="20"/>
        <v>3310</v>
      </c>
      <c r="K202" s="72">
        <v>139.09</v>
      </c>
      <c r="L202" s="73" t="s">
        <v>48</v>
      </c>
      <c r="M202" s="71">
        <f t="shared" si="16"/>
        <v>139.09</v>
      </c>
      <c r="N202" s="72">
        <v>13.67</v>
      </c>
      <c r="O202" s="73" t="s">
        <v>48</v>
      </c>
      <c r="P202" s="71">
        <f t="shared" si="18"/>
        <v>13.67</v>
      </c>
    </row>
    <row r="203" spans="2:16">
      <c r="B203" s="109">
        <v>10</v>
      </c>
      <c r="C203" s="110" t="s">
        <v>49</v>
      </c>
      <c r="D203" s="69">
        <f t="shared" si="19"/>
        <v>119.04761904761905</v>
      </c>
      <c r="E203" s="111">
        <v>6.5629999999999997</v>
      </c>
      <c r="F203" s="112">
        <v>2.271E-3</v>
      </c>
      <c r="G203" s="108">
        <f t="shared" si="14"/>
        <v>6.5652710000000001</v>
      </c>
      <c r="H203" s="72">
        <v>3.94</v>
      </c>
      <c r="I203" s="73" t="s">
        <v>12</v>
      </c>
      <c r="J203" s="74">
        <f t="shared" si="20"/>
        <v>3940</v>
      </c>
      <c r="K203" s="72">
        <v>165.46</v>
      </c>
      <c r="L203" s="73" t="s">
        <v>48</v>
      </c>
      <c r="M203" s="71">
        <f t="shared" si="16"/>
        <v>165.46</v>
      </c>
      <c r="N203" s="72">
        <v>16.05</v>
      </c>
      <c r="O203" s="73" t="s">
        <v>48</v>
      </c>
      <c r="P203" s="71">
        <f t="shared" si="18"/>
        <v>16.05</v>
      </c>
    </row>
    <row r="204" spans="2:16">
      <c r="B204" s="109">
        <v>11</v>
      </c>
      <c r="C204" s="110" t="s">
        <v>49</v>
      </c>
      <c r="D204" s="69">
        <f t="shared" si="19"/>
        <v>130.95238095238096</v>
      </c>
      <c r="E204" s="111">
        <v>6.15</v>
      </c>
      <c r="F204" s="112">
        <v>2.0830000000000002E-3</v>
      </c>
      <c r="G204" s="108">
        <f t="shared" si="14"/>
        <v>6.1520830000000002</v>
      </c>
      <c r="H204" s="72">
        <v>4.62</v>
      </c>
      <c r="I204" s="73" t="s">
        <v>12</v>
      </c>
      <c r="J204" s="74">
        <f t="shared" si="20"/>
        <v>4620</v>
      </c>
      <c r="K204" s="72">
        <v>191.3</v>
      </c>
      <c r="L204" s="73" t="s">
        <v>48</v>
      </c>
      <c r="M204" s="71">
        <f t="shared" si="16"/>
        <v>191.3</v>
      </c>
      <c r="N204" s="72">
        <v>18.57</v>
      </c>
      <c r="O204" s="73" t="s">
        <v>48</v>
      </c>
      <c r="P204" s="71">
        <f t="shared" si="18"/>
        <v>18.57</v>
      </c>
    </row>
    <row r="205" spans="2:16">
      <c r="B205" s="109">
        <v>12</v>
      </c>
      <c r="C205" s="110" t="s">
        <v>49</v>
      </c>
      <c r="D205" s="69">
        <f t="shared" si="19"/>
        <v>142.85714285714286</v>
      </c>
      <c r="E205" s="111">
        <v>5.8010000000000002</v>
      </c>
      <c r="F205" s="112">
        <v>1.9250000000000001E-3</v>
      </c>
      <c r="G205" s="108">
        <f t="shared" si="14"/>
        <v>5.8029250000000001</v>
      </c>
      <c r="H205" s="72">
        <v>5.34</v>
      </c>
      <c r="I205" s="73" t="s">
        <v>12</v>
      </c>
      <c r="J205" s="74">
        <f t="shared" si="20"/>
        <v>5340</v>
      </c>
      <c r="K205" s="72">
        <v>216.85</v>
      </c>
      <c r="L205" s="73" t="s">
        <v>48</v>
      </c>
      <c r="M205" s="71">
        <f t="shared" si="16"/>
        <v>216.85</v>
      </c>
      <c r="N205" s="72">
        <v>21.22</v>
      </c>
      <c r="O205" s="73" t="s">
        <v>48</v>
      </c>
      <c r="P205" s="71">
        <f t="shared" si="18"/>
        <v>21.22</v>
      </c>
    </row>
    <row r="206" spans="2:16">
      <c r="B206" s="109">
        <v>13</v>
      </c>
      <c r="C206" s="110" t="s">
        <v>49</v>
      </c>
      <c r="D206" s="69">
        <f t="shared" si="19"/>
        <v>154.76190476190476</v>
      </c>
      <c r="E206" s="111">
        <v>5.5010000000000003</v>
      </c>
      <c r="F206" s="112">
        <v>1.7899999999999999E-3</v>
      </c>
      <c r="G206" s="108">
        <f t="shared" si="14"/>
        <v>5.5027900000000001</v>
      </c>
      <c r="H206" s="72">
        <v>6.11</v>
      </c>
      <c r="I206" s="73" t="s">
        <v>12</v>
      </c>
      <c r="J206" s="74">
        <f t="shared" si="20"/>
        <v>6110</v>
      </c>
      <c r="K206" s="72">
        <v>242.24</v>
      </c>
      <c r="L206" s="73" t="s">
        <v>48</v>
      </c>
      <c r="M206" s="71">
        <f t="shared" si="16"/>
        <v>242.24</v>
      </c>
      <c r="N206" s="72">
        <v>24.01</v>
      </c>
      <c r="O206" s="73" t="s">
        <v>48</v>
      </c>
      <c r="P206" s="71">
        <f t="shared" si="18"/>
        <v>24.01</v>
      </c>
    </row>
    <row r="207" spans="2:16">
      <c r="B207" s="109">
        <v>14</v>
      </c>
      <c r="C207" s="110" t="s">
        <v>49</v>
      </c>
      <c r="D207" s="69">
        <f t="shared" si="19"/>
        <v>166.66666666666666</v>
      </c>
      <c r="E207" s="111">
        <v>5.2409999999999997</v>
      </c>
      <c r="F207" s="112">
        <v>1.673E-3</v>
      </c>
      <c r="G207" s="108">
        <f t="shared" si="14"/>
        <v>5.2426729999999999</v>
      </c>
      <c r="H207" s="72">
        <v>6.91</v>
      </c>
      <c r="I207" s="73" t="s">
        <v>12</v>
      </c>
      <c r="J207" s="74">
        <f t="shared" si="20"/>
        <v>6910</v>
      </c>
      <c r="K207" s="72">
        <v>267.56</v>
      </c>
      <c r="L207" s="73" t="s">
        <v>48</v>
      </c>
      <c r="M207" s="71">
        <f t="shared" si="16"/>
        <v>267.56</v>
      </c>
      <c r="N207" s="72">
        <v>26.91</v>
      </c>
      <c r="O207" s="73" t="s">
        <v>48</v>
      </c>
      <c r="P207" s="71">
        <f t="shared" si="18"/>
        <v>26.91</v>
      </c>
    </row>
    <row r="208" spans="2:16">
      <c r="B208" s="109">
        <v>15</v>
      </c>
      <c r="C208" s="110" t="s">
        <v>49</v>
      </c>
      <c r="D208" s="69">
        <f t="shared" si="19"/>
        <v>178.57142857142858</v>
      </c>
      <c r="E208" s="111">
        <v>5.0140000000000002</v>
      </c>
      <c r="F208" s="112">
        <v>1.5709999999999999E-3</v>
      </c>
      <c r="G208" s="108">
        <f t="shared" si="14"/>
        <v>5.0155710000000004</v>
      </c>
      <c r="H208" s="72">
        <v>7.75</v>
      </c>
      <c r="I208" s="73" t="s">
        <v>12</v>
      </c>
      <c r="J208" s="74">
        <f t="shared" si="20"/>
        <v>7750</v>
      </c>
      <c r="K208" s="72">
        <v>292.82</v>
      </c>
      <c r="L208" s="73" t="s">
        <v>48</v>
      </c>
      <c r="M208" s="71">
        <f t="shared" si="16"/>
        <v>292.82</v>
      </c>
      <c r="N208" s="72">
        <v>29.94</v>
      </c>
      <c r="O208" s="73" t="s">
        <v>48</v>
      </c>
      <c r="P208" s="71">
        <f t="shared" si="18"/>
        <v>29.94</v>
      </c>
    </row>
    <row r="209" spans="2:16">
      <c r="B209" s="109">
        <v>16</v>
      </c>
      <c r="C209" s="110" t="s">
        <v>49</v>
      </c>
      <c r="D209" s="69">
        <f t="shared" si="19"/>
        <v>190.47619047619048</v>
      </c>
      <c r="E209" s="111">
        <v>4.8129999999999997</v>
      </c>
      <c r="F209" s="112">
        <v>1.482E-3</v>
      </c>
      <c r="G209" s="108">
        <f t="shared" si="14"/>
        <v>4.8144819999999999</v>
      </c>
      <c r="H209" s="72">
        <v>8.6199999999999992</v>
      </c>
      <c r="I209" s="73" t="s">
        <v>12</v>
      </c>
      <c r="J209" s="74">
        <f t="shared" si="20"/>
        <v>8620</v>
      </c>
      <c r="K209" s="72">
        <v>318.06</v>
      </c>
      <c r="L209" s="73" t="s">
        <v>48</v>
      </c>
      <c r="M209" s="71">
        <f t="shared" si="16"/>
        <v>318.06</v>
      </c>
      <c r="N209" s="72">
        <v>33.06</v>
      </c>
      <c r="O209" s="73" t="s">
        <v>48</v>
      </c>
      <c r="P209" s="71">
        <f t="shared" si="18"/>
        <v>33.06</v>
      </c>
    </row>
    <row r="210" spans="2:16">
      <c r="B210" s="109">
        <v>17</v>
      </c>
      <c r="C210" s="110" t="s">
        <v>49</v>
      </c>
      <c r="D210" s="69">
        <f t="shared" si="19"/>
        <v>202.38095238095238</v>
      </c>
      <c r="E210" s="111">
        <v>4.6349999999999998</v>
      </c>
      <c r="F210" s="112">
        <v>1.402E-3</v>
      </c>
      <c r="G210" s="108">
        <f t="shared" si="14"/>
        <v>4.6364019999999995</v>
      </c>
      <c r="H210" s="72">
        <v>9.5399999999999991</v>
      </c>
      <c r="I210" s="73" t="s">
        <v>12</v>
      </c>
      <c r="J210" s="74">
        <f t="shared" si="20"/>
        <v>9540</v>
      </c>
      <c r="K210" s="72">
        <v>343.29</v>
      </c>
      <c r="L210" s="73" t="s">
        <v>48</v>
      </c>
      <c r="M210" s="71">
        <f t="shared" si="16"/>
        <v>343.29</v>
      </c>
      <c r="N210" s="72">
        <v>36.299999999999997</v>
      </c>
      <c r="O210" s="73" t="s">
        <v>48</v>
      </c>
      <c r="P210" s="71">
        <f t="shared" si="18"/>
        <v>36.299999999999997</v>
      </c>
    </row>
    <row r="211" spans="2:16">
      <c r="B211" s="109">
        <v>18</v>
      </c>
      <c r="C211" s="110" t="s">
        <v>49</v>
      </c>
      <c r="D211" s="69">
        <f t="shared" si="19"/>
        <v>214.28571428571428</v>
      </c>
      <c r="E211" s="111">
        <v>4.4749999999999996</v>
      </c>
      <c r="F211" s="112">
        <v>1.3309999999999999E-3</v>
      </c>
      <c r="G211" s="108">
        <f t="shared" si="14"/>
        <v>4.4763310000000001</v>
      </c>
      <c r="H211" s="72">
        <v>10.48</v>
      </c>
      <c r="I211" s="73" t="s">
        <v>12</v>
      </c>
      <c r="J211" s="74">
        <f t="shared" si="20"/>
        <v>10480</v>
      </c>
      <c r="K211" s="72">
        <v>368.49</v>
      </c>
      <c r="L211" s="73" t="s">
        <v>48</v>
      </c>
      <c r="M211" s="71">
        <f t="shared" si="16"/>
        <v>368.49</v>
      </c>
      <c r="N211" s="72">
        <v>39.619999999999997</v>
      </c>
      <c r="O211" s="73" t="s">
        <v>48</v>
      </c>
      <c r="P211" s="71">
        <f t="shared" si="18"/>
        <v>39.619999999999997</v>
      </c>
    </row>
    <row r="212" spans="2:16">
      <c r="B212" s="109">
        <v>20</v>
      </c>
      <c r="C212" s="110" t="s">
        <v>49</v>
      </c>
      <c r="D212" s="69">
        <f t="shared" si="19"/>
        <v>238.0952380952381</v>
      </c>
      <c r="E212" s="111">
        <v>4.202</v>
      </c>
      <c r="F212" s="112">
        <v>1.209E-3</v>
      </c>
      <c r="G212" s="108">
        <f t="shared" si="14"/>
        <v>4.2032090000000002</v>
      </c>
      <c r="H212" s="72">
        <v>12.47</v>
      </c>
      <c r="I212" s="73" t="s">
        <v>12</v>
      </c>
      <c r="J212" s="74">
        <f t="shared" si="20"/>
        <v>12470</v>
      </c>
      <c r="K212" s="72">
        <v>463.58</v>
      </c>
      <c r="L212" s="73" t="s">
        <v>48</v>
      </c>
      <c r="M212" s="71">
        <f t="shared" si="16"/>
        <v>463.58</v>
      </c>
      <c r="N212" s="72">
        <v>46.55</v>
      </c>
      <c r="O212" s="73" t="s">
        <v>48</v>
      </c>
      <c r="P212" s="71">
        <f t="shared" si="18"/>
        <v>46.55</v>
      </c>
    </row>
    <row r="213" spans="2:16">
      <c r="B213" s="109">
        <v>22.5</v>
      </c>
      <c r="C213" s="110" t="s">
        <v>49</v>
      </c>
      <c r="D213" s="69">
        <f t="shared" si="19"/>
        <v>267.85714285714283</v>
      </c>
      <c r="E213" s="111">
        <v>3.9260000000000002</v>
      </c>
      <c r="F213" s="112">
        <v>1.0859999999999999E-3</v>
      </c>
      <c r="G213" s="108">
        <f t="shared" ref="G213:G228" si="21">E213+F213</f>
        <v>3.9270860000000001</v>
      </c>
      <c r="H213" s="72">
        <v>15.12</v>
      </c>
      <c r="I213" s="73" t="s">
        <v>12</v>
      </c>
      <c r="J213" s="74">
        <f t="shared" si="20"/>
        <v>15120</v>
      </c>
      <c r="K213" s="72">
        <v>596.5</v>
      </c>
      <c r="L213" s="73" t="s">
        <v>48</v>
      </c>
      <c r="M213" s="71">
        <f t="shared" si="16"/>
        <v>596.5</v>
      </c>
      <c r="N213" s="72">
        <v>55.66</v>
      </c>
      <c r="O213" s="73" t="s">
        <v>48</v>
      </c>
      <c r="P213" s="71">
        <f t="shared" si="18"/>
        <v>55.66</v>
      </c>
    </row>
    <row r="214" spans="2:16">
      <c r="B214" s="109">
        <v>25</v>
      </c>
      <c r="C214" s="110" t="s">
        <v>49</v>
      </c>
      <c r="D214" s="69">
        <f t="shared" si="19"/>
        <v>297.61904761904759</v>
      </c>
      <c r="E214" s="111">
        <v>3.7029999999999998</v>
      </c>
      <c r="F214" s="112">
        <v>9.8639999999999991E-4</v>
      </c>
      <c r="G214" s="108">
        <f t="shared" si="21"/>
        <v>3.7039863999999998</v>
      </c>
      <c r="H214" s="72">
        <v>17.95</v>
      </c>
      <c r="I214" s="73" t="s">
        <v>12</v>
      </c>
      <c r="J214" s="74">
        <f t="shared" si="20"/>
        <v>17950</v>
      </c>
      <c r="K214" s="72">
        <v>718.1</v>
      </c>
      <c r="L214" s="73" t="s">
        <v>48</v>
      </c>
      <c r="M214" s="71">
        <f t="shared" si="16"/>
        <v>718.1</v>
      </c>
      <c r="N214" s="72">
        <v>65.209999999999994</v>
      </c>
      <c r="O214" s="73" t="s">
        <v>48</v>
      </c>
      <c r="P214" s="71">
        <f t="shared" si="18"/>
        <v>65.209999999999994</v>
      </c>
    </row>
    <row r="215" spans="2:16">
      <c r="B215" s="109">
        <v>27.5</v>
      </c>
      <c r="C215" s="110" t="s">
        <v>49</v>
      </c>
      <c r="D215" s="69">
        <f t="shared" si="19"/>
        <v>327.38095238095241</v>
      </c>
      <c r="E215" s="111">
        <v>3.5209999999999999</v>
      </c>
      <c r="F215" s="112">
        <v>9.0410000000000002E-4</v>
      </c>
      <c r="G215" s="108">
        <f t="shared" si="21"/>
        <v>3.5219041</v>
      </c>
      <c r="H215" s="72">
        <v>20.93</v>
      </c>
      <c r="I215" s="73" t="s">
        <v>12</v>
      </c>
      <c r="J215" s="74">
        <f t="shared" si="20"/>
        <v>20930</v>
      </c>
      <c r="K215" s="72">
        <v>833</v>
      </c>
      <c r="L215" s="73" t="s">
        <v>48</v>
      </c>
      <c r="M215" s="71">
        <f t="shared" si="16"/>
        <v>833</v>
      </c>
      <c r="N215" s="72">
        <v>75.150000000000006</v>
      </c>
      <c r="O215" s="73" t="s">
        <v>48</v>
      </c>
      <c r="P215" s="71">
        <f t="shared" si="18"/>
        <v>75.150000000000006</v>
      </c>
    </row>
    <row r="216" spans="2:16">
      <c r="B216" s="109">
        <v>30</v>
      </c>
      <c r="C216" s="110" t="s">
        <v>49</v>
      </c>
      <c r="D216" s="69">
        <f t="shared" si="19"/>
        <v>357.14285714285717</v>
      </c>
      <c r="E216" s="111">
        <v>3.3679999999999999</v>
      </c>
      <c r="F216" s="112">
        <v>8.3489999999999997E-4</v>
      </c>
      <c r="G216" s="108">
        <f t="shared" si="21"/>
        <v>3.3688349</v>
      </c>
      <c r="H216" s="72">
        <v>24.06</v>
      </c>
      <c r="I216" s="73" t="s">
        <v>12</v>
      </c>
      <c r="J216" s="74">
        <f t="shared" si="20"/>
        <v>24060</v>
      </c>
      <c r="K216" s="72">
        <v>943.31</v>
      </c>
      <c r="L216" s="73" t="s">
        <v>48</v>
      </c>
      <c r="M216" s="71">
        <f t="shared" si="16"/>
        <v>943.31</v>
      </c>
      <c r="N216" s="72">
        <v>85.41</v>
      </c>
      <c r="O216" s="73" t="s">
        <v>48</v>
      </c>
      <c r="P216" s="71">
        <f t="shared" si="18"/>
        <v>85.41</v>
      </c>
    </row>
    <row r="217" spans="2:16">
      <c r="B217" s="109">
        <v>32.5</v>
      </c>
      <c r="C217" s="110" t="s">
        <v>49</v>
      </c>
      <c r="D217" s="69">
        <f t="shared" si="19"/>
        <v>386.90476190476193</v>
      </c>
      <c r="E217" s="111">
        <v>3.2389999999999999</v>
      </c>
      <c r="F217" s="112">
        <v>7.76E-4</v>
      </c>
      <c r="G217" s="108">
        <f t="shared" si="21"/>
        <v>3.239776</v>
      </c>
      <c r="H217" s="72">
        <v>27.32</v>
      </c>
      <c r="I217" s="73" t="s">
        <v>12</v>
      </c>
      <c r="J217" s="74">
        <f t="shared" si="20"/>
        <v>27320</v>
      </c>
      <c r="K217" s="72">
        <v>1.05</v>
      </c>
      <c r="L217" s="116" t="s">
        <v>12</v>
      </c>
      <c r="M217" s="71">
        <f>K217*1000</f>
        <v>1050</v>
      </c>
      <c r="N217" s="72">
        <v>95.96</v>
      </c>
      <c r="O217" s="73" t="s">
        <v>48</v>
      </c>
      <c r="P217" s="71">
        <f t="shared" si="18"/>
        <v>95.96</v>
      </c>
    </row>
    <row r="218" spans="2:16">
      <c r="B218" s="109">
        <v>35</v>
      </c>
      <c r="C218" s="110" t="s">
        <v>49</v>
      </c>
      <c r="D218" s="69">
        <f t="shared" si="19"/>
        <v>416.66666666666669</v>
      </c>
      <c r="E218" s="111">
        <v>3.129</v>
      </c>
      <c r="F218" s="112">
        <v>7.2499999999999995E-4</v>
      </c>
      <c r="G218" s="108">
        <f t="shared" si="21"/>
        <v>3.1297250000000001</v>
      </c>
      <c r="H218" s="72">
        <v>30.7</v>
      </c>
      <c r="I218" s="73" t="s">
        <v>12</v>
      </c>
      <c r="J218" s="74">
        <f t="shared" si="20"/>
        <v>30700</v>
      </c>
      <c r="K218" s="72">
        <v>1.1499999999999999</v>
      </c>
      <c r="L218" s="73" t="s">
        <v>12</v>
      </c>
      <c r="M218" s="71">
        <f t="shared" ref="M218:M228" si="22">K218*1000</f>
        <v>1150</v>
      </c>
      <c r="N218" s="72">
        <v>106.76</v>
      </c>
      <c r="O218" s="73" t="s">
        <v>48</v>
      </c>
      <c r="P218" s="71">
        <f t="shared" si="18"/>
        <v>106.76</v>
      </c>
    </row>
    <row r="219" spans="2:16">
      <c r="B219" s="109">
        <v>37.5</v>
      </c>
      <c r="C219" s="110" t="s">
        <v>49</v>
      </c>
      <c r="D219" s="69">
        <f t="shared" si="19"/>
        <v>446.42857142857144</v>
      </c>
      <c r="E219" s="111">
        <v>3.0339999999999998</v>
      </c>
      <c r="F219" s="112">
        <v>6.8059999999999996E-4</v>
      </c>
      <c r="G219" s="108">
        <f t="shared" si="21"/>
        <v>3.0346805999999997</v>
      </c>
      <c r="H219" s="72">
        <v>34.200000000000003</v>
      </c>
      <c r="I219" s="73" t="s">
        <v>12</v>
      </c>
      <c r="J219" s="74">
        <f t="shared" si="20"/>
        <v>34200</v>
      </c>
      <c r="K219" s="72">
        <v>1.26</v>
      </c>
      <c r="L219" s="73" t="s">
        <v>12</v>
      </c>
      <c r="M219" s="71">
        <f t="shared" si="22"/>
        <v>1260</v>
      </c>
      <c r="N219" s="72">
        <v>117.76</v>
      </c>
      <c r="O219" s="73" t="s">
        <v>48</v>
      </c>
      <c r="P219" s="71">
        <f t="shared" si="18"/>
        <v>117.76</v>
      </c>
    </row>
    <row r="220" spans="2:16">
      <c r="B220" s="109">
        <v>40</v>
      </c>
      <c r="C220" s="110" t="s">
        <v>49</v>
      </c>
      <c r="D220" s="69">
        <f t="shared" si="19"/>
        <v>476.1904761904762</v>
      </c>
      <c r="E220" s="111">
        <v>2.9510000000000001</v>
      </c>
      <c r="F220" s="112">
        <v>6.4150000000000003E-4</v>
      </c>
      <c r="G220" s="108">
        <f t="shared" si="21"/>
        <v>2.9516415</v>
      </c>
      <c r="H220" s="72">
        <v>37.799999999999997</v>
      </c>
      <c r="I220" s="73" t="s">
        <v>12</v>
      </c>
      <c r="J220" s="74">
        <f t="shared" si="20"/>
        <v>37800</v>
      </c>
      <c r="K220" s="72">
        <v>1.36</v>
      </c>
      <c r="L220" s="73" t="s">
        <v>12</v>
      </c>
      <c r="M220" s="71">
        <f t="shared" si="22"/>
        <v>1360</v>
      </c>
      <c r="N220" s="72">
        <v>128.94999999999999</v>
      </c>
      <c r="O220" s="73" t="s">
        <v>48</v>
      </c>
      <c r="P220" s="71">
        <f t="shared" si="18"/>
        <v>128.94999999999999</v>
      </c>
    </row>
    <row r="221" spans="2:16">
      <c r="B221" s="109">
        <v>45</v>
      </c>
      <c r="C221" s="110" t="s">
        <v>49</v>
      </c>
      <c r="D221" s="69">
        <f t="shared" si="19"/>
        <v>535.71428571428567</v>
      </c>
      <c r="E221" s="111">
        <v>2.8140000000000001</v>
      </c>
      <c r="F221" s="112">
        <v>5.7580000000000001E-4</v>
      </c>
      <c r="G221" s="108">
        <f t="shared" si="21"/>
        <v>2.8145758000000001</v>
      </c>
      <c r="H221" s="72">
        <v>45.27</v>
      </c>
      <c r="I221" s="73" t="s">
        <v>12</v>
      </c>
      <c r="J221" s="74">
        <f t="shared" si="20"/>
        <v>45270</v>
      </c>
      <c r="K221" s="72">
        <v>1.72</v>
      </c>
      <c r="L221" s="73" t="s">
        <v>12</v>
      </c>
      <c r="M221" s="71">
        <f t="shared" si="22"/>
        <v>1720</v>
      </c>
      <c r="N221" s="72">
        <v>151.76</v>
      </c>
      <c r="O221" s="73" t="s">
        <v>48</v>
      </c>
      <c r="P221" s="71">
        <f t="shared" si="18"/>
        <v>151.76</v>
      </c>
    </row>
    <row r="222" spans="2:16">
      <c r="B222" s="109">
        <v>50</v>
      </c>
      <c r="C222" s="110" t="s">
        <v>49</v>
      </c>
      <c r="D222" s="69">
        <f t="shared" si="19"/>
        <v>595.23809523809518</v>
      </c>
      <c r="E222" s="111">
        <v>2.706</v>
      </c>
      <c r="F222" s="112">
        <v>5.2269999999999997E-4</v>
      </c>
      <c r="G222" s="108">
        <f t="shared" si="21"/>
        <v>2.7065226999999998</v>
      </c>
      <c r="H222" s="72">
        <v>53.08</v>
      </c>
      <c r="I222" s="73" t="s">
        <v>12</v>
      </c>
      <c r="J222" s="74">
        <f t="shared" si="20"/>
        <v>53080</v>
      </c>
      <c r="K222" s="72">
        <v>2.04</v>
      </c>
      <c r="L222" s="73" t="s">
        <v>12</v>
      </c>
      <c r="M222" s="71">
        <f t="shared" si="22"/>
        <v>2040</v>
      </c>
      <c r="N222" s="72">
        <v>175.01</v>
      </c>
      <c r="O222" s="73" t="s">
        <v>48</v>
      </c>
      <c r="P222" s="71">
        <f t="shared" si="18"/>
        <v>175.01</v>
      </c>
    </row>
    <row r="223" spans="2:16">
      <c r="B223" s="109">
        <v>55</v>
      </c>
      <c r="C223" s="110" t="s">
        <v>49</v>
      </c>
      <c r="D223" s="69">
        <f t="shared" si="19"/>
        <v>654.76190476190482</v>
      </c>
      <c r="E223" s="111">
        <v>2.6190000000000002</v>
      </c>
      <c r="F223" s="112">
        <v>4.7889999999999999E-4</v>
      </c>
      <c r="G223" s="108">
        <f t="shared" si="21"/>
        <v>2.6194789000000003</v>
      </c>
      <c r="H223" s="72">
        <v>61.17</v>
      </c>
      <c r="I223" s="73" t="s">
        <v>12</v>
      </c>
      <c r="J223" s="74">
        <f t="shared" si="20"/>
        <v>61170</v>
      </c>
      <c r="K223" s="72">
        <v>2.34</v>
      </c>
      <c r="L223" s="73" t="s">
        <v>12</v>
      </c>
      <c r="M223" s="71">
        <f t="shared" si="22"/>
        <v>2340</v>
      </c>
      <c r="N223" s="72">
        <v>198.54</v>
      </c>
      <c r="O223" s="73" t="s">
        <v>48</v>
      </c>
      <c r="P223" s="71">
        <f t="shared" si="18"/>
        <v>198.54</v>
      </c>
    </row>
    <row r="224" spans="2:16">
      <c r="B224" s="109">
        <v>60</v>
      </c>
      <c r="C224" s="110" t="s">
        <v>49</v>
      </c>
      <c r="D224" s="69">
        <f t="shared" si="19"/>
        <v>714.28571428571433</v>
      </c>
      <c r="E224" s="111">
        <v>2.548</v>
      </c>
      <c r="F224" s="112">
        <v>4.4210000000000001E-4</v>
      </c>
      <c r="G224" s="108">
        <f t="shared" si="21"/>
        <v>2.5484420999999999</v>
      </c>
      <c r="H224" s="72">
        <v>69.510000000000005</v>
      </c>
      <c r="I224" s="73" t="s">
        <v>12</v>
      </c>
      <c r="J224" s="74">
        <f t="shared" si="20"/>
        <v>69510</v>
      </c>
      <c r="K224" s="72">
        <v>2.62</v>
      </c>
      <c r="L224" s="73" t="s">
        <v>12</v>
      </c>
      <c r="M224" s="71">
        <f t="shared" si="22"/>
        <v>2620</v>
      </c>
      <c r="N224" s="72">
        <v>222.24</v>
      </c>
      <c r="O224" s="73" t="s">
        <v>48</v>
      </c>
      <c r="P224" s="71">
        <f t="shared" si="18"/>
        <v>222.24</v>
      </c>
    </row>
    <row r="225" spans="1:16">
      <c r="B225" s="109">
        <v>65</v>
      </c>
      <c r="C225" s="110" t="s">
        <v>49</v>
      </c>
      <c r="D225" s="69">
        <f t="shared" si="19"/>
        <v>773.80952380952385</v>
      </c>
      <c r="E225" s="111">
        <v>2.4900000000000002</v>
      </c>
      <c r="F225" s="112">
        <v>4.1070000000000001E-4</v>
      </c>
      <c r="G225" s="108">
        <f t="shared" si="21"/>
        <v>2.4904107000000004</v>
      </c>
      <c r="H225" s="72">
        <v>78.06</v>
      </c>
      <c r="I225" s="73" t="s">
        <v>12</v>
      </c>
      <c r="J225" s="74">
        <f t="shared" si="20"/>
        <v>78060</v>
      </c>
      <c r="K225" s="72">
        <v>2.89</v>
      </c>
      <c r="L225" s="73" t="s">
        <v>12</v>
      </c>
      <c r="M225" s="71">
        <f t="shared" si="22"/>
        <v>2890</v>
      </c>
      <c r="N225" s="72">
        <v>246.02</v>
      </c>
      <c r="O225" s="73" t="s">
        <v>48</v>
      </c>
      <c r="P225" s="71">
        <f t="shared" si="18"/>
        <v>246.02</v>
      </c>
    </row>
    <row r="226" spans="1:16">
      <c r="B226" s="109">
        <v>70</v>
      </c>
      <c r="C226" s="110" t="s">
        <v>49</v>
      </c>
      <c r="D226" s="69">
        <f t="shared" si="19"/>
        <v>833.33333333333337</v>
      </c>
      <c r="E226" s="111">
        <v>2.4409999999999998</v>
      </c>
      <c r="F226" s="112">
        <v>3.836E-4</v>
      </c>
      <c r="G226" s="108">
        <f t="shared" si="21"/>
        <v>2.4413836</v>
      </c>
      <c r="H226" s="72">
        <v>86.8</v>
      </c>
      <c r="I226" s="73" t="s">
        <v>12</v>
      </c>
      <c r="J226" s="74">
        <f t="shared" si="20"/>
        <v>86800</v>
      </c>
      <c r="K226" s="72">
        <v>3.14</v>
      </c>
      <c r="L226" s="73" t="s">
        <v>12</v>
      </c>
      <c r="M226" s="71">
        <f t="shared" si="22"/>
        <v>3140</v>
      </c>
      <c r="N226" s="72">
        <v>269.81</v>
      </c>
      <c r="O226" s="73" t="s">
        <v>48</v>
      </c>
      <c r="P226" s="71">
        <f t="shared" si="18"/>
        <v>269.81</v>
      </c>
    </row>
    <row r="227" spans="1:16">
      <c r="B227" s="109">
        <v>80</v>
      </c>
      <c r="C227" s="110" t="s">
        <v>49</v>
      </c>
      <c r="D227" s="69">
        <f t="shared" si="19"/>
        <v>952.38095238095241</v>
      </c>
      <c r="E227" s="111">
        <v>2.3660000000000001</v>
      </c>
      <c r="F227" s="112">
        <v>3.392E-4</v>
      </c>
      <c r="G227" s="108">
        <f t="shared" si="21"/>
        <v>2.3663392000000001</v>
      </c>
      <c r="H227" s="72">
        <v>104.73</v>
      </c>
      <c r="I227" s="73" t="s">
        <v>12</v>
      </c>
      <c r="J227" s="74">
        <f t="shared" si="20"/>
        <v>104730</v>
      </c>
      <c r="K227" s="72">
        <v>4.04</v>
      </c>
      <c r="L227" s="73" t="s">
        <v>12</v>
      </c>
      <c r="M227" s="71">
        <f t="shared" si="22"/>
        <v>4040</v>
      </c>
      <c r="N227" s="72">
        <v>317.2</v>
      </c>
      <c r="O227" s="73" t="s">
        <v>48</v>
      </c>
      <c r="P227" s="71">
        <f t="shared" si="18"/>
        <v>317.2</v>
      </c>
    </row>
    <row r="228" spans="1:16">
      <c r="A228" s="4">
        <v>228</v>
      </c>
      <c r="B228" s="109">
        <v>84</v>
      </c>
      <c r="C228" s="110" t="s">
        <v>49</v>
      </c>
      <c r="D228" s="69">
        <f t="shared" si="19"/>
        <v>1000</v>
      </c>
      <c r="E228" s="111">
        <v>2.3439999999999999</v>
      </c>
      <c r="F228" s="112">
        <v>3.2430000000000002E-4</v>
      </c>
      <c r="G228" s="108">
        <f t="shared" si="21"/>
        <v>2.3443242999999998</v>
      </c>
      <c r="H228" s="72">
        <v>112.05</v>
      </c>
      <c r="I228" s="73" t="s">
        <v>12</v>
      </c>
      <c r="J228" s="74">
        <f t="shared" si="20"/>
        <v>112050</v>
      </c>
      <c r="K228" s="72">
        <v>4.17</v>
      </c>
      <c r="L228" s="73" t="s">
        <v>12</v>
      </c>
      <c r="M228" s="71">
        <f t="shared" si="22"/>
        <v>4170</v>
      </c>
      <c r="N228" s="72">
        <v>336.01</v>
      </c>
      <c r="O228" s="73" t="s">
        <v>48</v>
      </c>
      <c r="P228" s="71">
        <f t="shared" si="18"/>
        <v>336.01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77</v>
      </c>
      <c r="F2" s="7"/>
      <c r="G2" s="7"/>
      <c r="L2" s="5" t="s">
        <v>78</v>
      </c>
      <c r="M2" s="8"/>
      <c r="N2" s="9" t="s">
        <v>79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80</v>
      </c>
      <c r="C3" s="13" t="s">
        <v>13</v>
      </c>
      <c r="E3" s="12" t="s">
        <v>245</v>
      </c>
      <c r="F3" s="186"/>
      <c r="G3" s="14" t="s">
        <v>14</v>
      </c>
      <c r="H3" s="14"/>
      <c r="I3" s="14"/>
      <c r="K3" s="15"/>
      <c r="L3" s="5" t="s">
        <v>81</v>
      </c>
      <c r="M3" s="16"/>
      <c r="N3" s="9" t="s">
        <v>82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83</v>
      </c>
      <c r="C4" s="20">
        <v>36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84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85</v>
      </c>
      <c r="C5" s="20">
        <v>84</v>
      </c>
      <c r="D5" s="21" t="s">
        <v>86</v>
      </c>
      <c r="F5" s="14" t="s">
        <v>0</v>
      </c>
      <c r="G5" s="14" t="s">
        <v>16</v>
      </c>
      <c r="H5" s="14" t="s">
        <v>87</v>
      </c>
      <c r="I5" s="14" t="s">
        <v>87</v>
      </c>
      <c r="J5" s="24" t="s">
        <v>88</v>
      </c>
      <c r="K5" s="5" t="s">
        <v>89</v>
      </c>
      <c r="L5" s="14"/>
      <c r="M5" s="14"/>
      <c r="N5" s="9"/>
      <c r="O5" s="15" t="s">
        <v>240</v>
      </c>
      <c r="P5" s="1" t="str">
        <f ca="1">RIGHT(CELL("filename",A1),LEN(CELL("filename",A1))-FIND("]",CELL("filename",A1)))</f>
        <v>srim84Kr_Al</v>
      </c>
      <c r="R5" s="45"/>
      <c r="S5" s="23"/>
      <c r="T5" s="123"/>
      <c r="U5" s="120"/>
      <c r="V5" s="99"/>
      <c r="W5" s="25"/>
      <c r="X5" s="25"/>
      <c r="Y5" s="25"/>
    </row>
    <row r="6" spans="1:25">
      <c r="A6" s="4">
        <v>6</v>
      </c>
      <c r="B6" s="12" t="s">
        <v>90</v>
      </c>
      <c r="C6" s="26" t="s">
        <v>91</v>
      </c>
      <c r="D6" s="21" t="s">
        <v>92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93</v>
      </c>
      <c r="M6" s="9"/>
      <c r="N6" s="9"/>
      <c r="O6" s="15" t="s">
        <v>239</v>
      </c>
      <c r="P6" s="130" t="s">
        <v>244</v>
      </c>
      <c r="R6" s="45"/>
      <c r="S6" s="23"/>
      <c r="T6" s="57"/>
      <c r="U6" s="120"/>
      <c r="V6" s="99"/>
      <c r="W6" s="25"/>
      <c r="X6" s="25"/>
      <c r="Y6" s="25"/>
    </row>
    <row r="7" spans="1:25">
      <c r="A7" s="1">
        <v>7</v>
      </c>
      <c r="B7" s="31"/>
      <c r="C7" s="26" t="s">
        <v>94</v>
      </c>
      <c r="F7" s="32"/>
      <c r="G7" s="33"/>
      <c r="H7" s="33"/>
      <c r="I7" s="34"/>
      <c r="J7" s="4">
        <v>2</v>
      </c>
      <c r="K7" s="35">
        <v>270.19</v>
      </c>
      <c r="L7" s="22" t="s">
        <v>95</v>
      </c>
      <c r="M7" s="9"/>
      <c r="N7" s="9"/>
      <c r="O7" s="9"/>
      <c r="R7" s="45"/>
      <c r="S7" s="23"/>
      <c r="T7" s="25"/>
      <c r="U7" s="120"/>
      <c r="V7" s="99"/>
      <c r="W7" s="25"/>
      <c r="X7" s="36"/>
      <c r="Y7" s="25"/>
    </row>
    <row r="8" spans="1:25">
      <c r="A8" s="1">
        <v>8</v>
      </c>
      <c r="B8" s="12" t="s">
        <v>96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97</v>
      </c>
      <c r="M8" s="9"/>
      <c r="N8" s="9"/>
      <c r="O8" s="9"/>
      <c r="R8" s="45"/>
      <c r="S8" s="23"/>
      <c r="T8" s="25"/>
      <c r="U8" s="120"/>
      <c r="V8" s="100"/>
      <c r="W8" s="25"/>
      <c r="X8" s="39"/>
      <c r="Y8" s="124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98</v>
      </c>
      <c r="M9" s="9"/>
      <c r="N9" s="9"/>
      <c r="O9" s="9"/>
      <c r="R9" s="45"/>
      <c r="S9" s="40"/>
      <c r="T9" s="125"/>
      <c r="U9" s="120"/>
      <c r="V9" s="100"/>
      <c r="W9" s="25"/>
      <c r="X9" s="39"/>
      <c r="Y9" s="124"/>
    </row>
    <row r="10" spans="1:25">
      <c r="A10" s="1">
        <v>10</v>
      </c>
      <c r="B10" s="12" t="s">
        <v>99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5"/>
      <c r="S10" s="40"/>
      <c r="T10" s="57"/>
      <c r="U10" s="120"/>
      <c r="V10" s="100"/>
      <c r="W10" s="25"/>
      <c r="X10" s="39"/>
      <c r="Y10" s="124"/>
    </row>
    <row r="11" spans="1:25">
      <c r="A11" s="1">
        <v>11</v>
      </c>
      <c r="C11" s="42" t="s">
        <v>101</v>
      </c>
      <c r="D11" s="7" t="s">
        <v>102</v>
      </c>
      <c r="F11" s="32"/>
      <c r="G11" s="33"/>
      <c r="H11" s="33"/>
      <c r="I11" s="34"/>
      <c r="J11" s="4">
        <v>6</v>
      </c>
      <c r="K11" s="35">
        <v>1000</v>
      </c>
      <c r="L11" s="22" t="s">
        <v>103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104</v>
      </c>
      <c r="C12" s="43">
        <v>20</v>
      </c>
      <c r="D12" s="44">
        <f>$C$5/100</f>
        <v>0.84</v>
      </c>
      <c r="E12" s="21" t="s">
        <v>56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105</v>
      </c>
      <c r="M12" s="9"/>
      <c r="R12" s="45"/>
      <c r="S12" s="46"/>
      <c r="T12" s="25"/>
      <c r="U12" s="25"/>
      <c r="V12" s="99"/>
      <c r="W12" s="99"/>
      <c r="X12" s="99"/>
      <c r="Y12" s="25"/>
    </row>
    <row r="13" spans="1:25">
      <c r="A13" s="1">
        <v>13</v>
      </c>
      <c r="B13" s="5" t="s">
        <v>106</v>
      </c>
      <c r="C13" s="47">
        <v>228</v>
      </c>
      <c r="D13" s="44">
        <f>$C$5*1000000</f>
        <v>84000000</v>
      </c>
      <c r="E13" s="21" t="s">
        <v>58</v>
      </c>
      <c r="F13" s="48"/>
      <c r="G13" s="49"/>
      <c r="H13" s="49"/>
      <c r="I13" s="50"/>
      <c r="J13" s="4">
        <v>8</v>
      </c>
      <c r="K13" s="51">
        <v>6.0595000000000003E-2</v>
      </c>
      <c r="L13" s="22" t="s">
        <v>107</v>
      </c>
      <c r="R13" s="45"/>
      <c r="S13" s="46"/>
      <c r="T13" s="25"/>
      <c r="U13" s="45"/>
      <c r="V13" s="99"/>
      <c r="W13" s="99"/>
      <c r="X13" s="100"/>
      <c r="Y13" s="25"/>
    </row>
    <row r="14" spans="1:25" ht="13.5">
      <c r="A14" s="1">
        <v>14</v>
      </c>
      <c r="B14" s="5" t="s">
        <v>350</v>
      </c>
      <c r="C14" s="80"/>
      <c r="D14" s="21" t="s">
        <v>351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108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352</v>
      </c>
      <c r="C15" s="81"/>
      <c r="D15" s="79" t="s">
        <v>353</v>
      </c>
      <c r="E15" s="117"/>
      <c r="F15" s="117"/>
      <c r="G15" s="117"/>
      <c r="H15" s="57"/>
      <c r="I15" s="57"/>
      <c r="J15" s="118"/>
      <c r="K15" s="58"/>
      <c r="L15" s="59"/>
      <c r="M15" s="118"/>
      <c r="N15" s="21"/>
      <c r="O15" s="21"/>
      <c r="P15" s="118"/>
      <c r="R15" s="45"/>
      <c r="S15" s="46"/>
      <c r="T15" s="25"/>
      <c r="U15" s="25"/>
      <c r="V15" s="97"/>
      <c r="W15" s="97"/>
      <c r="X15" s="39"/>
      <c r="Y15" s="25"/>
    </row>
    <row r="16" spans="1:25">
      <c r="A16" s="1">
        <v>16</v>
      </c>
      <c r="B16" s="21"/>
      <c r="C16" s="55"/>
      <c r="D16" s="56"/>
      <c r="F16" s="60" t="s">
        <v>109</v>
      </c>
      <c r="G16" s="117"/>
      <c r="H16" s="61"/>
      <c r="I16" s="57"/>
      <c r="J16" s="119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32</v>
      </c>
      <c r="C17" s="11"/>
      <c r="D17" s="10"/>
      <c r="E17" s="62" t="s">
        <v>110</v>
      </c>
      <c r="F17" s="63" t="s">
        <v>111</v>
      </c>
      <c r="G17" s="64" t="s">
        <v>112</v>
      </c>
      <c r="H17" s="62" t="s">
        <v>36</v>
      </c>
      <c r="I17" s="11"/>
      <c r="J17" s="10"/>
      <c r="K17" s="62" t="s">
        <v>37</v>
      </c>
      <c r="L17" s="65"/>
      <c r="M17" s="66"/>
      <c r="N17" s="62" t="s">
        <v>38</v>
      </c>
      <c r="O17" s="11"/>
      <c r="P17" s="10"/>
    </row>
    <row r="18" spans="1:16">
      <c r="A18" s="1">
        <v>18</v>
      </c>
      <c r="B18" s="67" t="s">
        <v>39</v>
      </c>
      <c r="C18" s="25"/>
      <c r="D18" s="98" t="s">
        <v>113</v>
      </c>
      <c r="E18" s="183" t="s">
        <v>114</v>
      </c>
      <c r="F18" s="184"/>
      <c r="G18" s="185"/>
      <c r="H18" s="67" t="s">
        <v>42</v>
      </c>
      <c r="I18" s="25"/>
      <c r="J18" s="98" t="s">
        <v>115</v>
      </c>
      <c r="K18" s="67" t="s">
        <v>44</v>
      </c>
      <c r="L18" s="68"/>
      <c r="M18" s="98" t="s">
        <v>115</v>
      </c>
      <c r="N18" s="67" t="s">
        <v>44</v>
      </c>
      <c r="O18" s="25"/>
      <c r="P18" s="98" t="s">
        <v>115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4">
        <v>899.99900000000002</v>
      </c>
      <c r="C20" s="105" t="s">
        <v>55</v>
      </c>
      <c r="D20" s="94">
        <f>B20/1000000/$C$5</f>
        <v>1.071427380952381E-5</v>
      </c>
      <c r="E20" s="106">
        <v>0.13400000000000001</v>
      </c>
      <c r="F20" s="107">
        <v>1.7609999999999999</v>
      </c>
      <c r="G20" s="108">
        <f>E20+F20</f>
        <v>1.895</v>
      </c>
      <c r="H20" s="104">
        <v>28</v>
      </c>
      <c r="I20" s="105" t="s">
        <v>46</v>
      </c>
      <c r="J20" s="75">
        <f>H20/1000/10</f>
        <v>2.8E-3</v>
      </c>
      <c r="K20" s="104">
        <v>12</v>
      </c>
      <c r="L20" s="105" t="s">
        <v>46</v>
      </c>
      <c r="M20" s="75">
        <f t="shared" ref="M20:M83" si="0">K20/1000/10</f>
        <v>1.2000000000000001E-3</v>
      </c>
      <c r="N20" s="104">
        <v>9</v>
      </c>
      <c r="O20" s="105" t="s">
        <v>46</v>
      </c>
      <c r="P20" s="75">
        <f t="shared" ref="P20:P83" si="1">N20/1000/10</f>
        <v>8.9999999999999998E-4</v>
      </c>
    </row>
    <row r="21" spans="1:16">
      <c r="B21" s="109">
        <v>999.99900000000002</v>
      </c>
      <c r="C21" s="110" t="s">
        <v>55</v>
      </c>
      <c r="D21" s="95">
        <f>B21/1000000/$C$5</f>
        <v>1.1904750000000002E-5</v>
      </c>
      <c r="E21" s="111">
        <v>0.14119999999999999</v>
      </c>
      <c r="F21" s="112">
        <v>1.849</v>
      </c>
      <c r="G21" s="108">
        <f t="shared" ref="G21:G84" si="2">E21+F21</f>
        <v>1.9902</v>
      </c>
      <c r="H21" s="109">
        <v>30</v>
      </c>
      <c r="I21" s="110" t="s">
        <v>46</v>
      </c>
      <c r="J21" s="69">
        <f t="shared" ref="J21:J84" si="3">H21/1000/10</f>
        <v>3.0000000000000001E-3</v>
      </c>
      <c r="K21" s="109">
        <v>12</v>
      </c>
      <c r="L21" s="110" t="s">
        <v>46</v>
      </c>
      <c r="M21" s="69">
        <f t="shared" si="0"/>
        <v>1.2000000000000001E-3</v>
      </c>
      <c r="N21" s="109">
        <v>9</v>
      </c>
      <c r="O21" s="110" t="s">
        <v>46</v>
      </c>
      <c r="P21" s="69">
        <f t="shared" si="1"/>
        <v>8.9999999999999998E-4</v>
      </c>
    </row>
    <row r="22" spans="1:16">
      <c r="B22" s="109">
        <v>1.1000000000000001</v>
      </c>
      <c r="C22" s="113" t="s">
        <v>45</v>
      </c>
      <c r="D22" s="93">
        <f t="shared" ref="D22:D85" si="4">B22/1000/$C$5</f>
        <v>1.3095238095238096E-5</v>
      </c>
      <c r="E22" s="111">
        <v>0.14810000000000001</v>
      </c>
      <c r="F22" s="112">
        <v>1.93</v>
      </c>
      <c r="G22" s="108">
        <f t="shared" si="2"/>
        <v>2.0781000000000001</v>
      </c>
      <c r="H22" s="109">
        <v>31</v>
      </c>
      <c r="I22" s="110" t="s">
        <v>46</v>
      </c>
      <c r="J22" s="69">
        <f t="shared" si="3"/>
        <v>3.0999999999999999E-3</v>
      </c>
      <c r="K22" s="109">
        <v>13</v>
      </c>
      <c r="L22" s="110" t="s">
        <v>46</v>
      </c>
      <c r="M22" s="69">
        <f t="shared" si="0"/>
        <v>1.2999999999999999E-3</v>
      </c>
      <c r="N22" s="109">
        <v>9</v>
      </c>
      <c r="O22" s="110" t="s">
        <v>46</v>
      </c>
      <c r="P22" s="69">
        <f t="shared" si="1"/>
        <v>8.9999999999999998E-4</v>
      </c>
    </row>
    <row r="23" spans="1:16">
      <c r="B23" s="109">
        <v>1.2</v>
      </c>
      <c r="C23" s="110" t="s">
        <v>45</v>
      </c>
      <c r="D23" s="93">
        <f t="shared" si="4"/>
        <v>1.4285714285714284E-5</v>
      </c>
      <c r="E23" s="111">
        <v>0.1547</v>
      </c>
      <c r="F23" s="112">
        <v>2.0059999999999998</v>
      </c>
      <c r="G23" s="108">
        <f t="shared" si="2"/>
        <v>2.1606999999999998</v>
      </c>
      <c r="H23" s="109">
        <v>33</v>
      </c>
      <c r="I23" s="110" t="s">
        <v>46</v>
      </c>
      <c r="J23" s="69">
        <f t="shared" si="3"/>
        <v>3.3E-3</v>
      </c>
      <c r="K23" s="109">
        <v>13</v>
      </c>
      <c r="L23" s="110" t="s">
        <v>46</v>
      </c>
      <c r="M23" s="69">
        <f t="shared" si="0"/>
        <v>1.2999999999999999E-3</v>
      </c>
      <c r="N23" s="109">
        <v>10</v>
      </c>
      <c r="O23" s="110" t="s">
        <v>46</v>
      </c>
      <c r="P23" s="69">
        <f t="shared" si="1"/>
        <v>1E-3</v>
      </c>
    </row>
    <row r="24" spans="1:16">
      <c r="B24" s="109">
        <v>1.3</v>
      </c>
      <c r="C24" s="110" t="s">
        <v>45</v>
      </c>
      <c r="D24" s="93">
        <f t="shared" si="4"/>
        <v>1.5476190476190476E-5</v>
      </c>
      <c r="E24" s="111">
        <v>0.161</v>
      </c>
      <c r="F24" s="112">
        <v>2.0779999999999998</v>
      </c>
      <c r="G24" s="108">
        <f t="shared" si="2"/>
        <v>2.2389999999999999</v>
      </c>
      <c r="H24" s="109">
        <v>34</v>
      </c>
      <c r="I24" s="110" t="s">
        <v>46</v>
      </c>
      <c r="J24" s="69">
        <f t="shared" si="3"/>
        <v>3.4000000000000002E-3</v>
      </c>
      <c r="K24" s="109">
        <v>14</v>
      </c>
      <c r="L24" s="110" t="s">
        <v>46</v>
      </c>
      <c r="M24" s="69">
        <f t="shared" si="0"/>
        <v>1.4E-3</v>
      </c>
      <c r="N24" s="109">
        <v>10</v>
      </c>
      <c r="O24" s="110" t="s">
        <v>46</v>
      </c>
      <c r="P24" s="69">
        <f t="shared" si="1"/>
        <v>1E-3</v>
      </c>
    </row>
    <row r="25" spans="1:16">
      <c r="B25" s="109">
        <v>1.4</v>
      </c>
      <c r="C25" s="110" t="s">
        <v>45</v>
      </c>
      <c r="D25" s="93">
        <f t="shared" si="4"/>
        <v>1.6666666666666667E-5</v>
      </c>
      <c r="E25" s="111">
        <v>0.1671</v>
      </c>
      <c r="F25" s="112">
        <v>2.1459999999999999</v>
      </c>
      <c r="G25" s="108">
        <f t="shared" si="2"/>
        <v>2.3130999999999999</v>
      </c>
      <c r="H25" s="109">
        <v>35</v>
      </c>
      <c r="I25" s="110" t="s">
        <v>46</v>
      </c>
      <c r="J25" s="69">
        <f t="shared" si="3"/>
        <v>3.5000000000000005E-3</v>
      </c>
      <c r="K25" s="109">
        <v>14</v>
      </c>
      <c r="L25" s="110" t="s">
        <v>46</v>
      </c>
      <c r="M25" s="69">
        <f t="shared" si="0"/>
        <v>1.4E-3</v>
      </c>
      <c r="N25" s="109">
        <v>10</v>
      </c>
      <c r="O25" s="110" t="s">
        <v>46</v>
      </c>
      <c r="P25" s="69">
        <f t="shared" si="1"/>
        <v>1E-3</v>
      </c>
    </row>
    <row r="26" spans="1:16">
      <c r="B26" s="109">
        <v>1.5</v>
      </c>
      <c r="C26" s="110" t="s">
        <v>45</v>
      </c>
      <c r="D26" s="93">
        <f t="shared" si="4"/>
        <v>1.7857142857142858E-5</v>
      </c>
      <c r="E26" s="111">
        <v>0.17299999999999999</v>
      </c>
      <c r="F26" s="112">
        <v>2.2109999999999999</v>
      </c>
      <c r="G26" s="108">
        <f t="shared" si="2"/>
        <v>2.3839999999999999</v>
      </c>
      <c r="H26" s="109">
        <v>36</v>
      </c>
      <c r="I26" s="110" t="s">
        <v>46</v>
      </c>
      <c r="J26" s="69">
        <f t="shared" si="3"/>
        <v>3.5999999999999999E-3</v>
      </c>
      <c r="K26" s="109">
        <v>15</v>
      </c>
      <c r="L26" s="110" t="s">
        <v>46</v>
      </c>
      <c r="M26" s="69">
        <f t="shared" si="0"/>
        <v>1.5E-3</v>
      </c>
      <c r="N26" s="109">
        <v>11</v>
      </c>
      <c r="O26" s="110" t="s">
        <v>46</v>
      </c>
      <c r="P26" s="69">
        <f t="shared" si="1"/>
        <v>1.0999999999999998E-3</v>
      </c>
    </row>
    <row r="27" spans="1:16">
      <c r="B27" s="109">
        <v>1.6</v>
      </c>
      <c r="C27" s="110" t="s">
        <v>45</v>
      </c>
      <c r="D27" s="93">
        <f t="shared" si="4"/>
        <v>1.9047619047619049E-5</v>
      </c>
      <c r="E27" s="111">
        <v>0.17860000000000001</v>
      </c>
      <c r="F27" s="112">
        <v>2.2719999999999998</v>
      </c>
      <c r="G27" s="108">
        <f t="shared" si="2"/>
        <v>2.4505999999999997</v>
      </c>
      <c r="H27" s="109">
        <v>38</v>
      </c>
      <c r="I27" s="110" t="s">
        <v>46</v>
      </c>
      <c r="J27" s="69">
        <f t="shared" si="3"/>
        <v>3.8E-3</v>
      </c>
      <c r="K27" s="109">
        <v>15</v>
      </c>
      <c r="L27" s="110" t="s">
        <v>46</v>
      </c>
      <c r="M27" s="69">
        <f t="shared" si="0"/>
        <v>1.5E-3</v>
      </c>
      <c r="N27" s="109">
        <v>11</v>
      </c>
      <c r="O27" s="110" t="s">
        <v>46</v>
      </c>
      <c r="P27" s="69">
        <f t="shared" si="1"/>
        <v>1.0999999999999998E-3</v>
      </c>
    </row>
    <row r="28" spans="1:16">
      <c r="B28" s="109">
        <v>1.7</v>
      </c>
      <c r="C28" s="110" t="s">
        <v>45</v>
      </c>
      <c r="D28" s="93">
        <f t="shared" si="4"/>
        <v>2.0238095238095237E-5</v>
      </c>
      <c r="E28" s="111">
        <v>0.18410000000000001</v>
      </c>
      <c r="F28" s="112">
        <v>2.331</v>
      </c>
      <c r="G28" s="108">
        <f t="shared" si="2"/>
        <v>2.5150999999999999</v>
      </c>
      <c r="H28" s="109">
        <v>39</v>
      </c>
      <c r="I28" s="110" t="s">
        <v>46</v>
      </c>
      <c r="J28" s="69">
        <f t="shared" si="3"/>
        <v>3.8999999999999998E-3</v>
      </c>
      <c r="K28" s="109">
        <v>16</v>
      </c>
      <c r="L28" s="110" t="s">
        <v>46</v>
      </c>
      <c r="M28" s="69">
        <f t="shared" si="0"/>
        <v>1.6000000000000001E-3</v>
      </c>
      <c r="N28" s="109">
        <v>11</v>
      </c>
      <c r="O28" s="110" t="s">
        <v>46</v>
      </c>
      <c r="P28" s="69">
        <f t="shared" si="1"/>
        <v>1.0999999999999998E-3</v>
      </c>
    </row>
    <row r="29" spans="1:16">
      <c r="B29" s="109">
        <v>1.8</v>
      </c>
      <c r="C29" s="110" t="s">
        <v>45</v>
      </c>
      <c r="D29" s="93">
        <f t="shared" si="4"/>
        <v>2.1428571428571428E-5</v>
      </c>
      <c r="E29" s="111">
        <v>0.1895</v>
      </c>
      <c r="F29" s="112">
        <v>2.387</v>
      </c>
      <c r="G29" s="108">
        <f t="shared" si="2"/>
        <v>2.5765000000000002</v>
      </c>
      <c r="H29" s="109">
        <v>40</v>
      </c>
      <c r="I29" s="110" t="s">
        <v>46</v>
      </c>
      <c r="J29" s="69">
        <f t="shared" si="3"/>
        <v>4.0000000000000001E-3</v>
      </c>
      <c r="K29" s="109">
        <v>16</v>
      </c>
      <c r="L29" s="110" t="s">
        <v>46</v>
      </c>
      <c r="M29" s="69">
        <f t="shared" si="0"/>
        <v>1.6000000000000001E-3</v>
      </c>
      <c r="N29" s="109">
        <v>12</v>
      </c>
      <c r="O29" s="110" t="s">
        <v>46</v>
      </c>
      <c r="P29" s="69">
        <f t="shared" si="1"/>
        <v>1.2000000000000001E-3</v>
      </c>
    </row>
    <row r="30" spans="1:16">
      <c r="B30" s="109">
        <v>2</v>
      </c>
      <c r="C30" s="110" t="s">
        <v>45</v>
      </c>
      <c r="D30" s="93">
        <f t="shared" si="4"/>
        <v>2.380952380952381E-5</v>
      </c>
      <c r="E30" s="111">
        <v>0.19969999999999999</v>
      </c>
      <c r="F30" s="112">
        <v>2.492</v>
      </c>
      <c r="G30" s="108">
        <f t="shared" si="2"/>
        <v>2.6917</v>
      </c>
      <c r="H30" s="109">
        <v>42</v>
      </c>
      <c r="I30" s="110" t="s">
        <v>46</v>
      </c>
      <c r="J30" s="69">
        <f t="shared" si="3"/>
        <v>4.2000000000000006E-3</v>
      </c>
      <c r="K30" s="109">
        <v>17</v>
      </c>
      <c r="L30" s="110" t="s">
        <v>46</v>
      </c>
      <c r="M30" s="69">
        <f t="shared" si="0"/>
        <v>1.7000000000000001E-3</v>
      </c>
      <c r="N30" s="109">
        <v>12</v>
      </c>
      <c r="O30" s="110" t="s">
        <v>46</v>
      </c>
      <c r="P30" s="69">
        <f t="shared" si="1"/>
        <v>1.2000000000000001E-3</v>
      </c>
    </row>
    <row r="31" spans="1:16">
      <c r="B31" s="109">
        <v>2.25</v>
      </c>
      <c r="C31" s="110" t="s">
        <v>45</v>
      </c>
      <c r="D31" s="93">
        <f t="shared" si="4"/>
        <v>2.6785714285714284E-5</v>
      </c>
      <c r="E31" s="111">
        <v>0.21179999999999999</v>
      </c>
      <c r="F31" s="112">
        <v>2.613</v>
      </c>
      <c r="G31" s="108">
        <f t="shared" si="2"/>
        <v>2.8247999999999998</v>
      </c>
      <c r="H31" s="109">
        <v>45</v>
      </c>
      <c r="I31" s="110" t="s">
        <v>46</v>
      </c>
      <c r="J31" s="69">
        <f t="shared" si="3"/>
        <v>4.4999999999999997E-3</v>
      </c>
      <c r="K31" s="109">
        <v>18</v>
      </c>
      <c r="L31" s="110" t="s">
        <v>46</v>
      </c>
      <c r="M31" s="69">
        <f t="shared" si="0"/>
        <v>1.8E-3</v>
      </c>
      <c r="N31" s="109">
        <v>13</v>
      </c>
      <c r="O31" s="110" t="s">
        <v>46</v>
      </c>
      <c r="P31" s="69">
        <f t="shared" si="1"/>
        <v>1.2999999999999999E-3</v>
      </c>
    </row>
    <row r="32" spans="1:16">
      <c r="B32" s="109">
        <v>2.5</v>
      </c>
      <c r="C32" s="110" t="s">
        <v>45</v>
      </c>
      <c r="D32" s="93">
        <f t="shared" si="4"/>
        <v>2.9761904761904762E-5</v>
      </c>
      <c r="E32" s="111">
        <v>0.2233</v>
      </c>
      <c r="F32" s="112">
        <v>2.7229999999999999</v>
      </c>
      <c r="G32" s="108">
        <f t="shared" si="2"/>
        <v>2.9462999999999999</v>
      </c>
      <c r="H32" s="109">
        <v>47</v>
      </c>
      <c r="I32" s="110" t="s">
        <v>46</v>
      </c>
      <c r="J32" s="69">
        <f t="shared" si="3"/>
        <v>4.7000000000000002E-3</v>
      </c>
      <c r="K32" s="109">
        <v>18</v>
      </c>
      <c r="L32" s="110" t="s">
        <v>46</v>
      </c>
      <c r="M32" s="69">
        <f t="shared" si="0"/>
        <v>1.8E-3</v>
      </c>
      <c r="N32" s="109">
        <v>14</v>
      </c>
      <c r="O32" s="110" t="s">
        <v>46</v>
      </c>
      <c r="P32" s="69">
        <f t="shared" si="1"/>
        <v>1.4E-3</v>
      </c>
    </row>
    <row r="33" spans="2:16">
      <c r="B33" s="109">
        <v>2.75</v>
      </c>
      <c r="C33" s="110" t="s">
        <v>45</v>
      </c>
      <c r="D33" s="93">
        <f t="shared" si="4"/>
        <v>3.2738095238095239E-5</v>
      </c>
      <c r="E33" s="111">
        <v>0.23419999999999999</v>
      </c>
      <c r="F33" s="112">
        <v>2.8250000000000002</v>
      </c>
      <c r="G33" s="108">
        <f t="shared" si="2"/>
        <v>3.0592000000000001</v>
      </c>
      <c r="H33" s="109">
        <v>49</v>
      </c>
      <c r="I33" s="110" t="s">
        <v>46</v>
      </c>
      <c r="J33" s="69">
        <f t="shared" si="3"/>
        <v>4.8999999999999998E-3</v>
      </c>
      <c r="K33" s="109">
        <v>19</v>
      </c>
      <c r="L33" s="110" t="s">
        <v>46</v>
      </c>
      <c r="M33" s="69">
        <f t="shared" si="0"/>
        <v>1.9E-3</v>
      </c>
      <c r="N33" s="109">
        <v>14</v>
      </c>
      <c r="O33" s="110" t="s">
        <v>46</v>
      </c>
      <c r="P33" s="69">
        <f t="shared" si="1"/>
        <v>1.4E-3</v>
      </c>
    </row>
    <row r="34" spans="2:16">
      <c r="B34" s="109">
        <v>3</v>
      </c>
      <c r="C34" s="110" t="s">
        <v>45</v>
      </c>
      <c r="D34" s="93">
        <f t="shared" si="4"/>
        <v>3.5714285714285717E-5</v>
      </c>
      <c r="E34" s="111">
        <v>0.24460000000000001</v>
      </c>
      <c r="F34" s="112">
        <v>2.919</v>
      </c>
      <c r="G34" s="108">
        <f t="shared" si="2"/>
        <v>3.1636000000000002</v>
      </c>
      <c r="H34" s="109">
        <v>52</v>
      </c>
      <c r="I34" s="110" t="s">
        <v>46</v>
      </c>
      <c r="J34" s="69">
        <f t="shared" si="3"/>
        <v>5.1999999999999998E-3</v>
      </c>
      <c r="K34" s="109">
        <v>20</v>
      </c>
      <c r="L34" s="110" t="s">
        <v>46</v>
      </c>
      <c r="M34" s="69">
        <f t="shared" si="0"/>
        <v>2E-3</v>
      </c>
      <c r="N34" s="109">
        <v>15</v>
      </c>
      <c r="O34" s="110" t="s">
        <v>46</v>
      </c>
      <c r="P34" s="69">
        <f t="shared" si="1"/>
        <v>1.5E-3</v>
      </c>
    </row>
    <row r="35" spans="2:16">
      <c r="B35" s="109">
        <v>3.25</v>
      </c>
      <c r="C35" s="110" t="s">
        <v>45</v>
      </c>
      <c r="D35" s="93">
        <f t="shared" si="4"/>
        <v>3.8690476190476188E-5</v>
      </c>
      <c r="E35" s="111">
        <v>0.25459999999999999</v>
      </c>
      <c r="F35" s="112">
        <v>3.0070000000000001</v>
      </c>
      <c r="G35" s="108">
        <f t="shared" si="2"/>
        <v>3.2616000000000001</v>
      </c>
      <c r="H35" s="109">
        <v>54</v>
      </c>
      <c r="I35" s="110" t="s">
        <v>46</v>
      </c>
      <c r="J35" s="69">
        <f t="shared" si="3"/>
        <v>5.4000000000000003E-3</v>
      </c>
      <c r="K35" s="109">
        <v>21</v>
      </c>
      <c r="L35" s="110" t="s">
        <v>46</v>
      </c>
      <c r="M35" s="69">
        <f t="shared" si="0"/>
        <v>2.1000000000000003E-3</v>
      </c>
      <c r="N35" s="109">
        <v>15</v>
      </c>
      <c r="O35" s="110" t="s">
        <v>46</v>
      </c>
      <c r="P35" s="69">
        <f t="shared" si="1"/>
        <v>1.5E-3</v>
      </c>
    </row>
    <row r="36" spans="2:16">
      <c r="B36" s="109">
        <v>3.5</v>
      </c>
      <c r="C36" s="110" t="s">
        <v>45</v>
      </c>
      <c r="D36" s="93">
        <f t="shared" si="4"/>
        <v>4.1666666666666665E-5</v>
      </c>
      <c r="E36" s="111">
        <v>0.26419999999999999</v>
      </c>
      <c r="F36" s="112">
        <v>3.089</v>
      </c>
      <c r="G36" s="108">
        <f t="shared" si="2"/>
        <v>3.3532000000000002</v>
      </c>
      <c r="H36" s="109">
        <v>56</v>
      </c>
      <c r="I36" s="110" t="s">
        <v>46</v>
      </c>
      <c r="J36" s="69">
        <f t="shared" si="3"/>
        <v>5.5999999999999999E-3</v>
      </c>
      <c r="K36" s="109">
        <v>22</v>
      </c>
      <c r="L36" s="110" t="s">
        <v>46</v>
      </c>
      <c r="M36" s="69">
        <f t="shared" si="0"/>
        <v>2.1999999999999997E-3</v>
      </c>
      <c r="N36" s="109">
        <v>16</v>
      </c>
      <c r="O36" s="110" t="s">
        <v>46</v>
      </c>
      <c r="P36" s="69">
        <f t="shared" si="1"/>
        <v>1.6000000000000001E-3</v>
      </c>
    </row>
    <row r="37" spans="2:16">
      <c r="B37" s="109">
        <v>3.75</v>
      </c>
      <c r="C37" s="110" t="s">
        <v>45</v>
      </c>
      <c r="D37" s="93">
        <f t="shared" si="4"/>
        <v>4.4642857142857143E-5</v>
      </c>
      <c r="E37" s="111">
        <v>0.27350000000000002</v>
      </c>
      <c r="F37" s="112">
        <v>3.1669999999999998</v>
      </c>
      <c r="G37" s="108">
        <f t="shared" si="2"/>
        <v>3.4404999999999997</v>
      </c>
      <c r="H37" s="109">
        <v>58</v>
      </c>
      <c r="I37" s="110" t="s">
        <v>46</v>
      </c>
      <c r="J37" s="69">
        <f t="shared" si="3"/>
        <v>5.8000000000000005E-3</v>
      </c>
      <c r="K37" s="109">
        <v>22</v>
      </c>
      <c r="L37" s="110" t="s">
        <v>46</v>
      </c>
      <c r="M37" s="69">
        <f t="shared" si="0"/>
        <v>2.1999999999999997E-3</v>
      </c>
      <c r="N37" s="109">
        <v>16</v>
      </c>
      <c r="O37" s="110" t="s">
        <v>46</v>
      </c>
      <c r="P37" s="69">
        <f t="shared" si="1"/>
        <v>1.6000000000000001E-3</v>
      </c>
    </row>
    <row r="38" spans="2:16">
      <c r="B38" s="109">
        <v>4</v>
      </c>
      <c r="C38" s="110" t="s">
        <v>45</v>
      </c>
      <c r="D38" s="93">
        <f t="shared" si="4"/>
        <v>4.761904761904762E-5</v>
      </c>
      <c r="E38" s="111">
        <v>0.28249999999999997</v>
      </c>
      <c r="F38" s="112">
        <v>3.2389999999999999</v>
      </c>
      <c r="G38" s="108">
        <f t="shared" si="2"/>
        <v>3.5214999999999996</v>
      </c>
      <c r="H38" s="109">
        <v>60</v>
      </c>
      <c r="I38" s="110" t="s">
        <v>46</v>
      </c>
      <c r="J38" s="69">
        <f t="shared" si="3"/>
        <v>6.0000000000000001E-3</v>
      </c>
      <c r="K38" s="109">
        <v>23</v>
      </c>
      <c r="L38" s="110" t="s">
        <v>46</v>
      </c>
      <c r="M38" s="69">
        <f t="shared" si="0"/>
        <v>2.3E-3</v>
      </c>
      <c r="N38" s="109">
        <v>17</v>
      </c>
      <c r="O38" s="110" t="s">
        <v>46</v>
      </c>
      <c r="P38" s="69">
        <f t="shared" si="1"/>
        <v>1.7000000000000001E-3</v>
      </c>
    </row>
    <row r="39" spans="2:16">
      <c r="B39" s="109">
        <v>4.5</v>
      </c>
      <c r="C39" s="110" t="s">
        <v>45</v>
      </c>
      <c r="D39" s="93">
        <f t="shared" si="4"/>
        <v>5.3571428571428569E-5</v>
      </c>
      <c r="E39" s="111">
        <v>0.29959999999999998</v>
      </c>
      <c r="F39" s="112">
        <v>3.3730000000000002</v>
      </c>
      <c r="G39" s="108">
        <f t="shared" si="2"/>
        <v>3.6726000000000001</v>
      </c>
      <c r="H39" s="109">
        <v>65</v>
      </c>
      <c r="I39" s="110" t="s">
        <v>46</v>
      </c>
      <c r="J39" s="69">
        <f t="shared" si="3"/>
        <v>6.5000000000000006E-3</v>
      </c>
      <c r="K39" s="109">
        <v>24</v>
      </c>
      <c r="L39" s="110" t="s">
        <v>46</v>
      </c>
      <c r="M39" s="69">
        <f t="shared" si="0"/>
        <v>2.4000000000000002E-3</v>
      </c>
      <c r="N39" s="109">
        <v>18</v>
      </c>
      <c r="O39" s="110" t="s">
        <v>46</v>
      </c>
      <c r="P39" s="69">
        <f t="shared" si="1"/>
        <v>1.8E-3</v>
      </c>
    </row>
    <row r="40" spans="2:16">
      <c r="B40" s="109">
        <v>5</v>
      </c>
      <c r="C40" s="110" t="s">
        <v>45</v>
      </c>
      <c r="D40" s="93">
        <f t="shared" si="4"/>
        <v>5.9523809523809524E-5</v>
      </c>
      <c r="E40" s="111">
        <v>0.31580000000000003</v>
      </c>
      <c r="F40" s="112">
        <v>3.4940000000000002</v>
      </c>
      <c r="G40" s="108">
        <f t="shared" si="2"/>
        <v>3.8098000000000001</v>
      </c>
      <c r="H40" s="109">
        <v>68</v>
      </c>
      <c r="I40" s="110" t="s">
        <v>46</v>
      </c>
      <c r="J40" s="69">
        <f t="shared" si="3"/>
        <v>6.8000000000000005E-3</v>
      </c>
      <c r="K40" s="109">
        <v>25</v>
      </c>
      <c r="L40" s="110" t="s">
        <v>46</v>
      </c>
      <c r="M40" s="69">
        <f t="shared" si="0"/>
        <v>2.5000000000000001E-3</v>
      </c>
      <c r="N40" s="109">
        <v>19</v>
      </c>
      <c r="O40" s="110" t="s">
        <v>46</v>
      </c>
      <c r="P40" s="69">
        <f t="shared" si="1"/>
        <v>1.9E-3</v>
      </c>
    </row>
    <row r="41" spans="2:16">
      <c r="B41" s="109">
        <v>5.5</v>
      </c>
      <c r="C41" s="110" t="s">
        <v>45</v>
      </c>
      <c r="D41" s="93">
        <f t="shared" si="4"/>
        <v>6.5476190476190479E-5</v>
      </c>
      <c r="E41" s="111">
        <v>0.33119999999999999</v>
      </c>
      <c r="F41" s="112">
        <v>3.6040000000000001</v>
      </c>
      <c r="G41" s="108">
        <f t="shared" si="2"/>
        <v>3.9352</v>
      </c>
      <c r="H41" s="109">
        <v>72</v>
      </c>
      <c r="I41" s="110" t="s">
        <v>46</v>
      </c>
      <c r="J41" s="69">
        <f t="shared" si="3"/>
        <v>7.1999999999999998E-3</v>
      </c>
      <c r="K41" s="109">
        <v>27</v>
      </c>
      <c r="L41" s="110" t="s">
        <v>46</v>
      </c>
      <c r="M41" s="69">
        <f t="shared" si="0"/>
        <v>2.7000000000000001E-3</v>
      </c>
      <c r="N41" s="109">
        <v>20</v>
      </c>
      <c r="O41" s="110" t="s">
        <v>46</v>
      </c>
      <c r="P41" s="69">
        <f t="shared" si="1"/>
        <v>2E-3</v>
      </c>
    </row>
    <row r="42" spans="2:16">
      <c r="B42" s="109">
        <v>6</v>
      </c>
      <c r="C42" s="110" t="s">
        <v>45</v>
      </c>
      <c r="D42" s="93">
        <f t="shared" si="4"/>
        <v>7.1428571428571434E-5</v>
      </c>
      <c r="E42" s="111">
        <v>0.34589999999999999</v>
      </c>
      <c r="F42" s="112">
        <v>3.7050000000000001</v>
      </c>
      <c r="G42" s="108">
        <f t="shared" si="2"/>
        <v>4.0509000000000004</v>
      </c>
      <c r="H42" s="109">
        <v>76</v>
      </c>
      <c r="I42" s="110" t="s">
        <v>46</v>
      </c>
      <c r="J42" s="69">
        <f t="shared" si="3"/>
        <v>7.6E-3</v>
      </c>
      <c r="K42" s="109">
        <v>28</v>
      </c>
      <c r="L42" s="110" t="s">
        <v>46</v>
      </c>
      <c r="M42" s="69">
        <f t="shared" si="0"/>
        <v>2.8E-3</v>
      </c>
      <c r="N42" s="109">
        <v>21</v>
      </c>
      <c r="O42" s="110" t="s">
        <v>46</v>
      </c>
      <c r="P42" s="69">
        <f t="shared" si="1"/>
        <v>2.1000000000000003E-3</v>
      </c>
    </row>
    <row r="43" spans="2:16">
      <c r="B43" s="109">
        <v>6.5</v>
      </c>
      <c r="C43" s="110" t="s">
        <v>45</v>
      </c>
      <c r="D43" s="93">
        <f t="shared" si="4"/>
        <v>7.7380952380952375E-5</v>
      </c>
      <c r="E43" s="111">
        <v>0.36009999999999998</v>
      </c>
      <c r="F43" s="112">
        <v>3.798</v>
      </c>
      <c r="G43" s="108">
        <f t="shared" si="2"/>
        <v>4.1581000000000001</v>
      </c>
      <c r="H43" s="109">
        <v>80</v>
      </c>
      <c r="I43" s="110" t="s">
        <v>46</v>
      </c>
      <c r="J43" s="69">
        <f t="shared" si="3"/>
        <v>8.0000000000000002E-3</v>
      </c>
      <c r="K43" s="109">
        <v>29</v>
      </c>
      <c r="L43" s="110" t="s">
        <v>46</v>
      </c>
      <c r="M43" s="69">
        <f t="shared" si="0"/>
        <v>2.9000000000000002E-3</v>
      </c>
      <c r="N43" s="109">
        <v>22</v>
      </c>
      <c r="O43" s="110" t="s">
        <v>46</v>
      </c>
      <c r="P43" s="69">
        <f t="shared" si="1"/>
        <v>2.1999999999999997E-3</v>
      </c>
    </row>
    <row r="44" spans="2:16">
      <c r="B44" s="109">
        <v>7</v>
      </c>
      <c r="C44" s="110" t="s">
        <v>45</v>
      </c>
      <c r="D44" s="93">
        <f t="shared" si="4"/>
        <v>8.3333333333333331E-5</v>
      </c>
      <c r="E44" s="111">
        <v>0.37369999999999998</v>
      </c>
      <c r="F44" s="112">
        <v>3.8839999999999999</v>
      </c>
      <c r="G44" s="108">
        <f t="shared" si="2"/>
        <v>4.2576999999999998</v>
      </c>
      <c r="H44" s="109">
        <v>83</v>
      </c>
      <c r="I44" s="110" t="s">
        <v>46</v>
      </c>
      <c r="J44" s="69">
        <f t="shared" si="3"/>
        <v>8.3000000000000001E-3</v>
      </c>
      <c r="K44" s="109">
        <v>30</v>
      </c>
      <c r="L44" s="110" t="s">
        <v>46</v>
      </c>
      <c r="M44" s="69">
        <f t="shared" si="0"/>
        <v>3.0000000000000001E-3</v>
      </c>
      <c r="N44" s="109">
        <v>23</v>
      </c>
      <c r="O44" s="110" t="s">
        <v>46</v>
      </c>
      <c r="P44" s="69">
        <f t="shared" si="1"/>
        <v>2.3E-3</v>
      </c>
    </row>
    <row r="45" spans="2:16">
      <c r="B45" s="109">
        <v>8</v>
      </c>
      <c r="C45" s="110" t="s">
        <v>45</v>
      </c>
      <c r="D45" s="93">
        <f t="shared" si="4"/>
        <v>9.5238095238095241E-5</v>
      </c>
      <c r="E45" s="111">
        <v>0.39950000000000002</v>
      </c>
      <c r="F45" s="112">
        <v>4.0389999999999997</v>
      </c>
      <c r="G45" s="108">
        <f t="shared" si="2"/>
        <v>4.4384999999999994</v>
      </c>
      <c r="H45" s="109">
        <v>90</v>
      </c>
      <c r="I45" s="110" t="s">
        <v>46</v>
      </c>
      <c r="J45" s="69">
        <f t="shared" si="3"/>
        <v>8.9999999999999993E-3</v>
      </c>
      <c r="K45" s="109">
        <v>32</v>
      </c>
      <c r="L45" s="110" t="s">
        <v>46</v>
      </c>
      <c r="M45" s="69">
        <f t="shared" si="0"/>
        <v>3.2000000000000002E-3</v>
      </c>
      <c r="N45" s="109">
        <v>24</v>
      </c>
      <c r="O45" s="110" t="s">
        <v>46</v>
      </c>
      <c r="P45" s="69">
        <f t="shared" si="1"/>
        <v>2.4000000000000002E-3</v>
      </c>
    </row>
    <row r="46" spans="2:16">
      <c r="B46" s="109">
        <v>9</v>
      </c>
      <c r="C46" s="110" t="s">
        <v>45</v>
      </c>
      <c r="D46" s="93">
        <f t="shared" si="4"/>
        <v>1.0714285714285714E-4</v>
      </c>
      <c r="E46" s="111">
        <v>0.42370000000000002</v>
      </c>
      <c r="F46" s="112">
        <v>4.1749999999999998</v>
      </c>
      <c r="G46" s="108">
        <f t="shared" si="2"/>
        <v>4.5987</v>
      </c>
      <c r="H46" s="109">
        <v>97</v>
      </c>
      <c r="I46" s="110" t="s">
        <v>46</v>
      </c>
      <c r="J46" s="69">
        <f t="shared" si="3"/>
        <v>9.7000000000000003E-3</v>
      </c>
      <c r="K46" s="109">
        <v>34</v>
      </c>
      <c r="L46" s="110" t="s">
        <v>46</v>
      </c>
      <c r="M46" s="69">
        <f t="shared" si="0"/>
        <v>3.4000000000000002E-3</v>
      </c>
      <c r="N46" s="109">
        <v>26</v>
      </c>
      <c r="O46" s="110" t="s">
        <v>46</v>
      </c>
      <c r="P46" s="69">
        <f t="shared" si="1"/>
        <v>2.5999999999999999E-3</v>
      </c>
    </row>
    <row r="47" spans="2:16">
      <c r="B47" s="109">
        <v>10</v>
      </c>
      <c r="C47" s="110" t="s">
        <v>45</v>
      </c>
      <c r="D47" s="93">
        <f t="shared" si="4"/>
        <v>1.1904761904761905E-4</v>
      </c>
      <c r="E47" s="111">
        <v>0.4466</v>
      </c>
      <c r="F47" s="112">
        <v>4.2949999999999999</v>
      </c>
      <c r="G47" s="108">
        <f t="shared" si="2"/>
        <v>4.7416</v>
      </c>
      <c r="H47" s="109">
        <v>103</v>
      </c>
      <c r="I47" s="110" t="s">
        <v>46</v>
      </c>
      <c r="J47" s="69">
        <f t="shared" si="3"/>
        <v>1.03E-2</v>
      </c>
      <c r="K47" s="109">
        <v>36</v>
      </c>
      <c r="L47" s="110" t="s">
        <v>46</v>
      </c>
      <c r="M47" s="69">
        <f t="shared" si="0"/>
        <v>3.5999999999999999E-3</v>
      </c>
      <c r="N47" s="109">
        <v>27</v>
      </c>
      <c r="O47" s="110" t="s">
        <v>46</v>
      </c>
      <c r="P47" s="69">
        <f t="shared" si="1"/>
        <v>2.7000000000000001E-3</v>
      </c>
    </row>
    <row r="48" spans="2:16">
      <c r="B48" s="109">
        <v>11</v>
      </c>
      <c r="C48" s="110" t="s">
        <v>45</v>
      </c>
      <c r="D48" s="93">
        <f t="shared" si="4"/>
        <v>1.3095238095238096E-4</v>
      </c>
      <c r="E48" s="111">
        <v>0.46839999999999998</v>
      </c>
      <c r="F48" s="112">
        <v>4.4020000000000001</v>
      </c>
      <c r="G48" s="108">
        <f t="shared" si="2"/>
        <v>4.8704000000000001</v>
      </c>
      <c r="H48" s="109">
        <v>109</v>
      </c>
      <c r="I48" s="110" t="s">
        <v>46</v>
      </c>
      <c r="J48" s="69">
        <f t="shared" si="3"/>
        <v>1.09E-2</v>
      </c>
      <c r="K48" s="109">
        <v>38</v>
      </c>
      <c r="L48" s="110" t="s">
        <v>46</v>
      </c>
      <c r="M48" s="69">
        <f t="shared" si="0"/>
        <v>3.8E-3</v>
      </c>
      <c r="N48" s="109">
        <v>29</v>
      </c>
      <c r="O48" s="110" t="s">
        <v>46</v>
      </c>
      <c r="P48" s="69">
        <f t="shared" si="1"/>
        <v>2.9000000000000002E-3</v>
      </c>
    </row>
    <row r="49" spans="2:16">
      <c r="B49" s="109">
        <v>12</v>
      </c>
      <c r="C49" s="110" t="s">
        <v>45</v>
      </c>
      <c r="D49" s="93">
        <f t="shared" si="4"/>
        <v>1.4285714285714287E-4</v>
      </c>
      <c r="E49" s="111">
        <v>0.48920000000000002</v>
      </c>
      <c r="F49" s="112">
        <v>4.4989999999999997</v>
      </c>
      <c r="G49" s="108">
        <f t="shared" si="2"/>
        <v>4.9882</v>
      </c>
      <c r="H49" s="109">
        <v>116</v>
      </c>
      <c r="I49" s="110" t="s">
        <v>46</v>
      </c>
      <c r="J49" s="69">
        <f t="shared" si="3"/>
        <v>1.1600000000000001E-2</v>
      </c>
      <c r="K49" s="109">
        <v>40</v>
      </c>
      <c r="L49" s="110" t="s">
        <v>46</v>
      </c>
      <c r="M49" s="69">
        <f t="shared" si="0"/>
        <v>4.0000000000000001E-3</v>
      </c>
      <c r="N49" s="109">
        <v>30</v>
      </c>
      <c r="O49" s="110" t="s">
        <v>46</v>
      </c>
      <c r="P49" s="69">
        <f t="shared" si="1"/>
        <v>3.0000000000000001E-3</v>
      </c>
    </row>
    <row r="50" spans="2:16">
      <c r="B50" s="109">
        <v>13</v>
      </c>
      <c r="C50" s="110" t="s">
        <v>45</v>
      </c>
      <c r="D50" s="93">
        <f t="shared" si="4"/>
        <v>1.5476190476190475E-4</v>
      </c>
      <c r="E50" s="111">
        <v>0.50919999999999999</v>
      </c>
      <c r="F50" s="112">
        <v>4.5869999999999997</v>
      </c>
      <c r="G50" s="108">
        <f t="shared" si="2"/>
        <v>5.0961999999999996</v>
      </c>
      <c r="H50" s="109">
        <v>122</v>
      </c>
      <c r="I50" s="110" t="s">
        <v>46</v>
      </c>
      <c r="J50" s="69">
        <f t="shared" si="3"/>
        <v>1.2199999999999999E-2</v>
      </c>
      <c r="K50" s="109">
        <v>41</v>
      </c>
      <c r="L50" s="110" t="s">
        <v>46</v>
      </c>
      <c r="M50" s="69">
        <f t="shared" si="0"/>
        <v>4.1000000000000003E-3</v>
      </c>
      <c r="N50" s="109">
        <v>32</v>
      </c>
      <c r="O50" s="110" t="s">
        <v>46</v>
      </c>
      <c r="P50" s="69">
        <f t="shared" si="1"/>
        <v>3.2000000000000002E-3</v>
      </c>
    </row>
    <row r="51" spans="2:16">
      <c r="B51" s="109">
        <v>14</v>
      </c>
      <c r="C51" s="110" t="s">
        <v>45</v>
      </c>
      <c r="D51" s="93">
        <f t="shared" si="4"/>
        <v>1.6666666666666666E-4</v>
      </c>
      <c r="E51" s="111">
        <v>0.52839999999999998</v>
      </c>
      <c r="F51" s="112">
        <v>4.6669999999999998</v>
      </c>
      <c r="G51" s="108">
        <f t="shared" si="2"/>
        <v>5.1953999999999994</v>
      </c>
      <c r="H51" s="109">
        <v>127</v>
      </c>
      <c r="I51" s="110" t="s">
        <v>46</v>
      </c>
      <c r="J51" s="69">
        <f t="shared" si="3"/>
        <v>1.2699999999999999E-2</v>
      </c>
      <c r="K51" s="109">
        <v>43</v>
      </c>
      <c r="L51" s="110" t="s">
        <v>46</v>
      </c>
      <c r="M51" s="69">
        <f t="shared" si="0"/>
        <v>4.3E-3</v>
      </c>
      <c r="N51" s="109">
        <v>33</v>
      </c>
      <c r="O51" s="110" t="s">
        <v>46</v>
      </c>
      <c r="P51" s="69">
        <f t="shared" si="1"/>
        <v>3.3E-3</v>
      </c>
    </row>
    <row r="52" spans="2:16">
      <c r="B52" s="109">
        <v>15</v>
      </c>
      <c r="C52" s="110" t="s">
        <v>45</v>
      </c>
      <c r="D52" s="93">
        <f t="shared" si="4"/>
        <v>1.7857142857142857E-4</v>
      </c>
      <c r="E52" s="111">
        <v>0.54700000000000004</v>
      </c>
      <c r="F52" s="112">
        <v>4.74</v>
      </c>
      <c r="G52" s="108">
        <f t="shared" si="2"/>
        <v>5.2869999999999999</v>
      </c>
      <c r="H52" s="109">
        <v>133</v>
      </c>
      <c r="I52" s="110" t="s">
        <v>46</v>
      </c>
      <c r="J52" s="69">
        <f t="shared" si="3"/>
        <v>1.3300000000000001E-2</v>
      </c>
      <c r="K52" s="109">
        <v>45</v>
      </c>
      <c r="L52" s="110" t="s">
        <v>46</v>
      </c>
      <c r="M52" s="69">
        <f t="shared" si="0"/>
        <v>4.4999999999999997E-3</v>
      </c>
      <c r="N52" s="109">
        <v>34</v>
      </c>
      <c r="O52" s="110" t="s">
        <v>46</v>
      </c>
      <c r="P52" s="69">
        <f t="shared" si="1"/>
        <v>3.4000000000000002E-3</v>
      </c>
    </row>
    <row r="53" spans="2:16">
      <c r="B53" s="109">
        <v>16</v>
      </c>
      <c r="C53" s="110" t="s">
        <v>45</v>
      </c>
      <c r="D53" s="93">
        <f t="shared" si="4"/>
        <v>1.9047619047619048E-4</v>
      </c>
      <c r="E53" s="111">
        <v>0.56489999999999996</v>
      </c>
      <c r="F53" s="112">
        <v>4.8070000000000004</v>
      </c>
      <c r="G53" s="108">
        <f t="shared" si="2"/>
        <v>5.3719000000000001</v>
      </c>
      <c r="H53" s="109">
        <v>139</v>
      </c>
      <c r="I53" s="110" t="s">
        <v>46</v>
      </c>
      <c r="J53" s="69">
        <f t="shared" si="3"/>
        <v>1.3900000000000001E-2</v>
      </c>
      <c r="K53" s="109">
        <v>46</v>
      </c>
      <c r="L53" s="110" t="s">
        <v>46</v>
      </c>
      <c r="M53" s="69">
        <f t="shared" si="0"/>
        <v>4.5999999999999999E-3</v>
      </c>
      <c r="N53" s="109">
        <v>36</v>
      </c>
      <c r="O53" s="110" t="s">
        <v>46</v>
      </c>
      <c r="P53" s="69">
        <f t="shared" si="1"/>
        <v>3.5999999999999999E-3</v>
      </c>
    </row>
    <row r="54" spans="2:16">
      <c r="B54" s="109">
        <v>17</v>
      </c>
      <c r="C54" s="110" t="s">
        <v>45</v>
      </c>
      <c r="D54" s="93">
        <f t="shared" si="4"/>
        <v>2.0238095238095239E-4</v>
      </c>
      <c r="E54" s="111">
        <v>0.58230000000000004</v>
      </c>
      <c r="F54" s="112">
        <v>4.8689999999999998</v>
      </c>
      <c r="G54" s="108">
        <f t="shared" si="2"/>
        <v>5.4512999999999998</v>
      </c>
      <c r="H54" s="109">
        <v>145</v>
      </c>
      <c r="I54" s="110" t="s">
        <v>46</v>
      </c>
      <c r="J54" s="69">
        <f t="shared" si="3"/>
        <v>1.4499999999999999E-2</v>
      </c>
      <c r="K54" s="109">
        <v>48</v>
      </c>
      <c r="L54" s="110" t="s">
        <v>46</v>
      </c>
      <c r="M54" s="69">
        <f t="shared" si="0"/>
        <v>4.8000000000000004E-3</v>
      </c>
      <c r="N54" s="109">
        <v>37</v>
      </c>
      <c r="O54" s="110" t="s">
        <v>46</v>
      </c>
      <c r="P54" s="69">
        <f t="shared" si="1"/>
        <v>3.6999999999999997E-3</v>
      </c>
    </row>
    <row r="55" spans="2:16">
      <c r="B55" s="109">
        <v>18</v>
      </c>
      <c r="C55" s="110" t="s">
        <v>45</v>
      </c>
      <c r="D55" s="93">
        <f t="shared" si="4"/>
        <v>2.1428571428571427E-4</v>
      </c>
      <c r="E55" s="111">
        <v>0.59919999999999995</v>
      </c>
      <c r="F55" s="112">
        <v>4.9269999999999996</v>
      </c>
      <c r="G55" s="108">
        <f t="shared" si="2"/>
        <v>5.5261999999999993</v>
      </c>
      <c r="H55" s="109">
        <v>150</v>
      </c>
      <c r="I55" s="110" t="s">
        <v>46</v>
      </c>
      <c r="J55" s="69">
        <f t="shared" si="3"/>
        <v>1.4999999999999999E-2</v>
      </c>
      <c r="K55" s="109">
        <v>49</v>
      </c>
      <c r="L55" s="110" t="s">
        <v>46</v>
      </c>
      <c r="M55" s="69">
        <f t="shared" si="0"/>
        <v>4.8999999999999998E-3</v>
      </c>
      <c r="N55" s="109">
        <v>38</v>
      </c>
      <c r="O55" s="110" t="s">
        <v>46</v>
      </c>
      <c r="P55" s="69">
        <f t="shared" si="1"/>
        <v>3.8E-3</v>
      </c>
    </row>
    <row r="56" spans="2:16">
      <c r="B56" s="109">
        <v>20</v>
      </c>
      <c r="C56" s="110" t="s">
        <v>45</v>
      </c>
      <c r="D56" s="93">
        <f t="shared" si="4"/>
        <v>2.380952380952381E-4</v>
      </c>
      <c r="E56" s="111">
        <v>0.63160000000000005</v>
      </c>
      <c r="F56" s="112">
        <v>5.0289999999999999</v>
      </c>
      <c r="G56" s="108">
        <f t="shared" si="2"/>
        <v>5.6605999999999996</v>
      </c>
      <c r="H56" s="109">
        <v>161</v>
      </c>
      <c r="I56" s="110" t="s">
        <v>46</v>
      </c>
      <c r="J56" s="69">
        <f t="shared" si="3"/>
        <v>1.61E-2</v>
      </c>
      <c r="K56" s="109">
        <v>52</v>
      </c>
      <c r="L56" s="110" t="s">
        <v>46</v>
      </c>
      <c r="M56" s="69">
        <f t="shared" si="0"/>
        <v>5.1999999999999998E-3</v>
      </c>
      <c r="N56" s="109">
        <v>41</v>
      </c>
      <c r="O56" s="110" t="s">
        <v>46</v>
      </c>
      <c r="P56" s="69">
        <f t="shared" si="1"/>
        <v>4.1000000000000003E-3</v>
      </c>
    </row>
    <row r="57" spans="2:16">
      <c r="B57" s="109">
        <v>22.5</v>
      </c>
      <c r="C57" s="110" t="s">
        <v>45</v>
      </c>
      <c r="D57" s="93">
        <f t="shared" si="4"/>
        <v>2.6785714285714287E-4</v>
      </c>
      <c r="E57" s="111">
        <v>0.66990000000000005</v>
      </c>
      <c r="F57" s="112">
        <v>5.1390000000000002</v>
      </c>
      <c r="G57" s="108">
        <f t="shared" si="2"/>
        <v>5.8089000000000004</v>
      </c>
      <c r="H57" s="109">
        <v>175</v>
      </c>
      <c r="I57" s="110" t="s">
        <v>46</v>
      </c>
      <c r="J57" s="69">
        <f t="shared" si="3"/>
        <v>1.7499999999999998E-2</v>
      </c>
      <c r="K57" s="109">
        <v>56</v>
      </c>
      <c r="L57" s="110" t="s">
        <v>46</v>
      </c>
      <c r="M57" s="69">
        <f t="shared" si="0"/>
        <v>5.5999999999999999E-3</v>
      </c>
      <c r="N57" s="109">
        <v>44</v>
      </c>
      <c r="O57" s="110" t="s">
        <v>46</v>
      </c>
      <c r="P57" s="69">
        <f t="shared" si="1"/>
        <v>4.3999999999999994E-3</v>
      </c>
    </row>
    <row r="58" spans="2:16">
      <c r="B58" s="109">
        <v>25</v>
      </c>
      <c r="C58" s="110" t="s">
        <v>45</v>
      </c>
      <c r="D58" s="93">
        <f t="shared" si="4"/>
        <v>2.9761904761904765E-4</v>
      </c>
      <c r="E58" s="111">
        <v>0.70609999999999995</v>
      </c>
      <c r="F58" s="112">
        <v>5.2320000000000002</v>
      </c>
      <c r="G58" s="108">
        <f t="shared" si="2"/>
        <v>5.9381000000000004</v>
      </c>
      <c r="H58" s="109">
        <v>188</v>
      </c>
      <c r="I58" s="110" t="s">
        <v>46</v>
      </c>
      <c r="J58" s="69">
        <f t="shared" si="3"/>
        <v>1.8800000000000001E-2</v>
      </c>
      <c r="K58" s="109">
        <v>60</v>
      </c>
      <c r="L58" s="110" t="s">
        <v>46</v>
      </c>
      <c r="M58" s="69">
        <f t="shared" si="0"/>
        <v>6.0000000000000001E-3</v>
      </c>
      <c r="N58" s="109">
        <v>47</v>
      </c>
      <c r="O58" s="110" t="s">
        <v>46</v>
      </c>
      <c r="P58" s="69">
        <f t="shared" si="1"/>
        <v>4.7000000000000002E-3</v>
      </c>
    </row>
    <row r="59" spans="2:16">
      <c r="B59" s="109">
        <v>27.5</v>
      </c>
      <c r="C59" s="110" t="s">
        <v>45</v>
      </c>
      <c r="D59" s="93">
        <f t="shared" si="4"/>
        <v>3.2738095238095237E-4</v>
      </c>
      <c r="E59" s="111">
        <v>0.74060000000000004</v>
      </c>
      <c r="F59" s="112">
        <v>5.3109999999999999</v>
      </c>
      <c r="G59" s="108">
        <f t="shared" si="2"/>
        <v>6.0515999999999996</v>
      </c>
      <c r="H59" s="109">
        <v>201</v>
      </c>
      <c r="I59" s="110" t="s">
        <v>46</v>
      </c>
      <c r="J59" s="69">
        <f t="shared" si="3"/>
        <v>2.01E-2</v>
      </c>
      <c r="K59" s="109">
        <v>63</v>
      </c>
      <c r="L59" s="110" t="s">
        <v>46</v>
      </c>
      <c r="M59" s="69">
        <f t="shared" si="0"/>
        <v>6.3E-3</v>
      </c>
      <c r="N59" s="109">
        <v>49</v>
      </c>
      <c r="O59" s="110" t="s">
        <v>46</v>
      </c>
      <c r="P59" s="69">
        <f t="shared" si="1"/>
        <v>4.8999999999999998E-3</v>
      </c>
    </row>
    <row r="60" spans="2:16">
      <c r="B60" s="109">
        <v>30</v>
      </c>
      <c r="C60" s="110" t="s">
        <v>45</v>
      </c>
      <c r="D60" s="93">
        <f t="shared" si="4"/>
        <v>3.5714285714285714E-4</v>
      </c>
      <c r="E60" s="111">
        <v>0.77349999999999997</v>
      </c>
      <c r="F60" s="112">
        <v>5.3789999999999996</v>
      </c>
      <c r="G60" s="108">
        <f t="shared" si="2"/>
        <v>6.1524999999999999</v>
      </c>
      <c r="H60" s="109">
        <v>214</v>
      </c>
      <c r="I60" s="110" t="s">
        <v>46</v>
      </c>
      <c r="J60" s="69">
        <f t="shared" si="3"/>
        <v>2.1399999999999999E-2</v>
      </c>
      <c r="K60" s="109">
        <v>66</v>
      </c>
      <c r="L60" s="110" t="s">
        <v>46</v>
      </c>
      <c r="M60" s="69">
        <f t="shared" si="0"/>
        <v>6.6E-3</v>
      </c>
      <c r="N60" s="109">
        <v>52</v>
      </c>
      <c r="O60" s="110" t="s">
        <v>46</v>
      </c>
      <c r="P60" s="69">
        <f t="shared" si="1"/>
        <v>5.1999999999999998E-3</v>
      </c>
    </row>
    <row r="61" spans="2:16">
      <c r="B61" s="109">
        <v>32.5</v>
      </c>
      <c r="C61" s="110" t="s">
        <v>45</v>
      </c>
      <c r="D61" s="93">
        <f t="shared" si="4"/>
        <v>3.8690476190476192E-4</v>
      </c>
      <c r="E61" s="111">
        <v>0.80510000000000004</v>
      </c>
      <c r="F61" s="112">
        <v>5.4379999999999997</v>
      </c>
      <c r="G61" s="108">
        <f t="shared" si="2"/>
        <v>6.2431000000000001</v>
      </c>
      <c r="H61" s="109">
        <v>226</v>
      </c>
      <c r="I61" s="110" t="s">
        <v>46</v>
      </c>
      <c r="J61" s="69">
        <f t="shared" si="3"/>
        <v>2.2600000000000002E-2</v>
      </c>
      <c r="K61" s="109">
        <v>70</v>
      </c>
      <c r="L61" s="110" t="s">
        <v>46</v>
      </c>
      <c r="M61" s="69">
        <f t="shared" si="0"/>
        <v>7.000000000000001E-3</v>
      </c>
      <c r="N61" s="109">
        <v>55</v>
      </c>
      <c r="O61" s="110" t="s">
        <v>46</v>
      </c>
      <c r="P61" s="69">
        <f t="shared" si="1"/>
        <v>5.4999999999999997E-3</v>
      </c>
    </row>
    <row r="62" spans="2:16">
      <c r="B62" s="109">
        <v>35</v>
      </c>
      <c r="C62" s="110" t="s">
        <v>45</v>
      </c>
      <c r="D62" s="93">
        <f t="shared" si="4"/>
        <v>4.1666666666666669E-4</v>
      </c>
      <c r="E62" s="111">
        <v>0.83550000000000002</v>
      </c>
      <c r="F62" s="112">
        <v>5.4889999999999999</v>
      </c>
      <c r="G62" s="108">
        <f t="shared" si="2"/>
        <v>6.3244999999999996</v>
      </c>
      <c r="H62" s="109">
        <v>239</v>
      </c>
      <c r="I62" s="110" t="s">
        <v>46</v>
      </c>
      <c r="J62" s="69">
        <f t="shared" si="3"/>
        <v>2.3899999999999998E-2</v>
      </c>
      <c r="K62" s="109">
        <v>73</v>
      </c>
      <c r="L62" s="110" t="s">
        <v>46</v>
      </c>
      <c r="M62" s="69">
        <f t="shared" si="0"/>
        <v>7.2999999999999992E-3</v>
      </c>
      <c r="N62" s="109">
        <v>58</v>
      </c>
      <c r="O62" s="110" t="s">
        <v>46</v>
      </c>
      <c r="P62" s="69">
        <f t="shared" si="1"/>
        <v>5.8000000000000005E-3</v>
      </c>
    </row>
    <row r="63" spans="2:16">
      <c r="B63" s="109">
        <v>37.5</v>
      </c>
      <c r="C63" s="110" t="s">
        <v>45</v>
      </c>
      <c r="D63" s="93">
        <f t="shared" si="4"/>
        <v>4.4642857142857141E-4</v>
      </c>
      <c r="E63" s="111">
        <v>0.8649</v>
      </c>
      <c r="F63" s="112">
        <v>5.5330000000000004</v>
      </c>
      <c r="G63" s="108">
        <f t="shared" si="2"/>
        <v>6.3978999999999999</v>
      </c>
      <c r="H63" s="109">
        <v>251</v>
      </c>
      <c r="I63" s="110" t="s">
        <v>46</v>
      </c>
      <c r="J63" s="69">
        <f t="shared" si="3"/>
        <v>2.5100000000000001E-2</v>
      </c>
      <c r="K63" s="109">
        <v>76</v>
      </c>
      <c r="L63" s="110" t="s">
        <v>46</v>
      </c>
      <c r="M63" s="69">
        <f t="shared" si="0"/>
        <v>7.6E-3</v>
      </c>
      <c r="N63" s="109">
        <v>60</v>
      </c>
      <c r="O63" s="110" t="s">
        <v>46</v>
      </c>
      <c r="P63" s="69">
        <f t="shared" si="1"/>
        <v>6.0000000000000001E-3</v>
      </c>
    </row>
    <row r="64" spans="2:16">
      <c r="B64" s="109">
        <v>40</v>
      </c>
      <c r="C64" s="110" t="s">
        <v>45</v>
      </c>
      <c r="D64" s="93">
        <f t="shared" si="4"/>
        <v>4.7619047619047619E-4</v>
      </c>
      <c r="E64" s="111">
        <v>0.89319999999999999</v>
      </c>
      <c r="F64" s="112">
        <v>5.5720000000000001</v>
      </c>
      <c r="G64" s="108">
        <f t="shared" si="2"/>
        <v>6.4652000000000003</v>
      </c>
      <c r="H64" s="109">
        <v>263</v>
      </c>
      <c r="I64" s="110" t="s">
        <v>46</v>
      </c>
      <c r="J64" s="69">
        <f t="shared" si="3"/>
        <v>2.63E-2</v>
      </c>
      <c r="K64" s="109">
        <v>79</v>
      </c>
      <c r="L64" s="110" t="s">
        <v>46</v>
      </c>
      <c r="M64" s="69">
        <f t="shared" si="0"/>
        <v>7.9000000000000008E-3</v>
      </c>
      <c r="N64" s="109">
        <v>63</v>
      </c>
      <c r="O64" s="110" t="s">
        <v>46</v>
      </c>
      <c r="P64" s="69">
        <f t="shared" si="1"/>
        <v>6.3E-3</v>
      </c>
    </row>
    <row r="65" spans="2:16">
      <c r="B65" s="109">
        <v>45</v>
      </c>
      <c r="C65" s="110" t="s">
        <v>45</v>
      </c>
      <c r="D65" s="93">
        <f t="shared" si="4"/>
        <v>5.3571428571428574E-4</v>
      </c>
      <c r="E65" s="111">
        <v>0.94740000000000002</v>
      </c>
      <c r="F65" s="112">
        <v>5.6349999999999998</v>
      </c>
      <c r="G65" s="108">
        <f t="shared" si="2"/>
        <v>6.5823999999999998</v>
      </c>
      <c r="H65" s="109">
        <v>287</v>
      </c>
      <c r="I65" s="110" t="s">
        <v>46</v>
      </c>
      <c r="J65" s="69">
        <f t="shared" si="3"/>
        <v>2.8699999999999996E-2</v>
      </c>
      <c r="K65" s="109">
        <v>86</v>
      </c>
      <c r="L65" s="110" t="s">
        <v>46</v>
      </c>
      <c r="M65" s="69">
        <f t="shared" si="0"/>
        <v>8.6E-3</v>
      </c>
      <c r="N65" s="109">
        <v>68</v>
      </c>
      <c r="O65" s="110" t="s">
        <v>46</v>
      </c>
      <c r="P65" s="69">
        <f t="shared" si="1"/>
        <v>6.8000000000000005E-3</v>
      </c>
    </row>
    <row r="66" spans="2:16">
      <c r="B66" s="109">
        <v>50</v>
      </c>
      <c r="C66" s="110" t="s">
        <v>45</v>
      </c>
      <c r="D66" s="93">
        <f t="shared" si="4"/>
        <v>5.9523809523809529E-4</v>
      </c>
      <c r="E66" s="111">
        <v>0.99860000000000004</v>
      </c>
      <c r="F66" s="112">
        <v>5.6820000000000004</v>
      </c>
      <c r="G66" s="108">
        <f t="shared" si="2"/>
        <v>6.6806000000000001</v>
      </c>
      <c r="H66" s="109">
        <v>311</v>
      </c>
      <c r="I66" s="110" t="s">
        <v>46</v>
      </c>
      <c r="J66" s="69">
        <f t="shared" si="3"/>
        <v>3.1099999999999999E-2</v>
      </c>
      <c r="K66" s="109">
        <v>92</v>
      </c>
      <c r="L66" s="110" t="s">
        <v>46</v>
      </c>
      <c r="M66" s="69">
        <f t="shared" si="0"/>
        <v>9.1999999999999998E-3</v>
      </c>
      <c r="N66" s="109">
        <v>72</v>
      </c>
      <c r="O66" s="110" t="s">
        <v>46</v>
      </c>
      <c r="P66" s="69">
        <f t="shared" si="1"/>
        <v>7.1999999999999998E-3</v>
      </c>
    </row>
    <row r="67" spans="2:16">
      <c r="B67" s="109">
        <v>55</v>
      </c>
      <c r="C67" s="110" t="s">
        <v>45</v>
      </c>
      <c r="D67" s="93">
        <f t="shared" si="4"/>
        <v>6.5476190476190473E-4</v>
      </c>
      <c r="E67" s="111">
        <v>1.0469999999999999</v>
      </c>
      <c r="F67" s="112">
        <v>5.7169999999999996</v>
      </c>
      <c r="G67" s="108">
        <f t="shared" si="2"/>
        <v>6.7639999999999993</v>
      </c>
      <c r="H67" s="109">
        <v>335</v>
      </c>
      <c r="I67" s="110" t="s">
        <v>46</v>
      </c>
      <c r="J67" s="69">
        <f t="shared" si="3"/>
        <v>3.3500000000000002E-2</v>
      </c>
      <c r="K67" s="109">
        <v>97</v>
      </c>
      <c r="L67" s="110" t="s">
        <v>46</v>
      </c>
      <c r="M67" s="69">
        <f t="shared" si="0"/>
        <v>9.7000000000000003E-3</v>
      </c>
      <c r="N67" s="109">
        <v>77</v>
      </c>
      <c r="O67" s="110" t="s">
        <v>46</v>
      </c>
      <c r="P67" s="69">
        <f t="shared" si="1"/>
        <v>7.7000000000000002E-3</v>
      </c>
    </row>
    <row r="68" spans="2:16">
      <c r="B68" s="109">
        <v>60</v>
      </c>
      <c r="C68" s="110" t="s">
        <v>45</v>
      </c>
      <c r="D68" s="93">
        <f t="shared" si="4"/>
        <v>7.1428571428571429E-4</v>
      </c>
      <c r="E68" s="111">
        <v>1.0940000000000001</v>
      </c>
      <c r="F68" s="112">
        <v>5.742</v>
      </c>
      <c r="G68" s="108">
        <f t="shared" si="2"/>
        <v>6.8360000000000003</v>
      </c>
      <c r="H68" s="109">
        <v>358</v>
      </c>
      <c r="I68" s="110" t="s">
        <v>46</v>
      </c>
      <c r="J68" s="69">
        <f t="shared" si="3"/>
        <v>3.5799999999999998E-2</v>
      </c>
      <c r="K68" s="109">
        <v>103</v>
      </c>
      <c r="L68" s="110" t="s">
        <v>46</v>
      </c>
      <c r="M68" s="69">
        <f t="shared" si="0"/>
        <v>1.03E-2</v>
      </c>
      <c r="N68" s="109">
        <v>82</v>
      </c>
      <c r="O68" s="110" t="s">
        <v>46</v>
      </c>
      <c r="P68" s="69">
        <f t="shared" si="1"/>
        <v>8.2000000000000007E-3</v>
      </c>
    </row>
    <row r="69" spans="2:16">
      <c r="B69" s="109">
        <v>65</v>
      </c>
      <c r="C69" s="110" t="s">
        <v>45</v>
      </c>
      <c r="D69" s="93">
        <f t="shared" si="4"/>
        <v>7.7380952380952384E-4</v>
      </c>
      <c r="E69" s="111">
        <v>1.139</v>
      </c>
      <c r="F69" s="112">
        <v>5.76</v>
      </c>
      <c r="G69" s="108">
        <f t="shared" si="2"/>
        <v>6.899</v>
      </c>
      <c r="H69" s="109">
        <v>381</v>
      </c>
      <c r="I69" s="110" t="s">
        <v>46</v>
      </c>
      <c r="J69" s="69">
        <f t="shared" si="3"/>
        <v>3.8100000000000002E-2</v>
      </c>
      <c r="K69" s="109">
        <v>109</v>
      </c>
      <c r="L69" s="110" t="s">
        <v>46</v>
      </c>
      <c r="M69" s="69">
        <f t="shared" si="0"/>
        <v>1.09E-2</v>
      </c>
      <c r="N69" s="109">
        <v>86</v>
      </c>
      <c r="O69" s="110" t="s">
        <v>46</v>
      </c>
      <c r="P69" s="69">
        <f t="shared" si="1"/>
        <v>8.6E-3</v>
      </c>
    </row>
    <row r="70" spans="2:16">
      <c r="B70" s="109">
        <v>70</v>
      </c>
      <c r="C70" s="110" t="s">
        <v>45</v>
      </c>
      <c r="D70" s="93">
        <f t="shared" si="4"/>
        <v>8.3333333333333339E-4</v>
      </c>
      <c r="E70" s="111">
        <v>1.1819999999999999</v>
      </c>
      <c r="F70" s="112">
        <v>5.7709999999999999</v>
      </c>
      <c r="G70" s="108">
        <f t="shared" si="2"/>
        <v>6.9529999999999994</v>
      </c>
      <c r="H70" s="109">
        <v>405</v>
      </c>
      <c r="I70" s="110" t="s">
        <v>46</v>
      </c>
      <c r="J70" s="69">
        <f t="shared" si="3"/>
        <v>4.0500000000000001E-2</v>
      </c>
      <c r="K70" s="109">
        <v>115</v>
      </c>
      <c r="L70" s="110" t="s">
        <v>46</v>
      </c>
      <c r="M70" s="69">
        <f t="shared" si="0"/>
        <v>1.15E-2</v>
      </c>
      <c r="N70" s="109">
        <v>91</v>
      </c>
      <c r="O70" s="110" t="s">
        <v>46</v>
      </c>
      <c r="P70" s="69">
        <f t="shared" si="1"/>
        <v>9.1000000000000004E-3</v>
      </c>
    </row>
    <row r="71" spans="2:16">
      <c r="B71" s="109">
        <v>80</v>
      </c>
      <c r="C71" s="110" t="s">
        <v>45</v>
      </c>
      <c r="D71" s="93">
        <f t="shared" si="4"/>
        <v>9.5238095238095238E-4</v>
      </c>
      <c r="E71" s="111">
        <v>1.2629999999999999</v>
      </c>
      <c r="F71" s="112">
        <v>5.7779999999999996</v>
      </c>
      <c r="G71" s="108">
        <f t="shared" si="2"/>
        <v>7.0409999999999995</v>
      </c>
      <c r="H71" s="109">
        <v>450</v>
      </c>
      <c r="I71" s="110" t="s">
        <v>46</v>
      </c>
      <c r="J71" s="69">
        <f t="shared" si="3"/>
        <v>4.4999999999999998E-2</v>
      </c>
      <c r="K71" s="109">
        <v>126</v>
      </c>
      <c r="L71" s="110" t="s">
        <v>46</v>
      </c>
      <c r="M71" s="69">
        <f t="shared" si="0"/>
        <v>1.26E-2</v>
      </c>
      <c r="N71" s="109">
        <v>100</v>
      </c>
      <c r="O71" s="110" t="s">
        <v>46</v>
      </c>
      <c r="P71" s="69">
        <f t="shared" si="1"/>
        <v>0.01</v>
      </c>
    </row>
    <row r="72" spans="2:16">
      <c r="B72" s="109">
        <v>90</v>
      </c>
      <c r="C72" s="110" t="s">
        <v>45</v>
      </c>
      <c r="D72" s="93">
        <f t="shared" si="4"/>
        <v>1.0714285714285715E-3</v>
      </c>
      <c r="E72" s="111">
        <v>1.34</v>
      </c>
      <c r="F72" s="112">
        <v>5.77</v>
      </c>
      <c r="G72" s="108">
        <f t="shared" si="2"/>
        <v>7.1099999999999994</v>
      </c>
      <c r="H72" s="109">
        <v>496</v>
      </c>
      <c r="I72" s="110" t="s">
        <v>46</v>
      </c>
      <c r="J72" s="69">
        <f t="shared" si="3"/>
        <v>4.9599999999999998E-2</v>
      </c>
      <c r="K72" s="109">
        <v>137</v>
      </c>
      <c r="L72" s="110" t="s">
        <v>46</v>
      </c>
      <c r="M72" s="69">
        <f t="shared" si="0"/>
        <v>1.37E-2</v>
      </c>
      <c r="N72" s="109">
        <v>108</v>
      </c>
      <c r="O72" s="110" t="s">
        <v>46</v>
      </c>
      <c r="P72" s="69">
        <f t="shared" si="1"/>
        <v>1.0800000000000001E-2</v>
      </c>
    </row>
    <row r="73" spans="2:16">
      <c r="B73" s="109">
        <v>100</v>
      </c>
      <c r="C73" s="110" t="s">
        <v>45</v>
      </c>
      <c r="D73" s="93">
        <f t="shared" si="4"/>
        <v>1.1904761904761906E-3</v>
      </c>
      <c r="E73" s="111">
        <v>1.4119999999999999</v>
      </c>
      <c r="F73" s="112">
        <v>5.7510000000000003</v>
      </c>
      <c r="G73" s="108">
        <f t="shared" si="2"/>
        <v>7.1630000000000003</v>
      </c>
      <c r="H73" s="109">
        <v>541</v>
      </c>
      <c r="I73" s="110" t="s">
        <v>46</v>
      </c>
      <c r="J73" s="69">
        <f t="shared" si="3"/>
        <v>5.4100000000000002E-2</v>
      </c>
      <c r="K73" s="109">
        <v>147</v>
      </c>
      <c r="L73" s="110" t="s">
        <v>46</v>
      </c>
      <c r="M73" s="69">
        <f t="shared" si="0"/>
        <v>1.47E-2</v>
      </c>
      <c r="N73" s="109">
        <v>117</v>
      </c>
      <c r="O73" s="110" t="s">
        <v>46</v>
      </c>
      <c r="P73" s="69">
        <f t="shared" si="1"/>
        <v>1.17E-2</v>
      </c>
    </row>
    <row r="74" spans="2:16">
      <c r="B74" s="109">
        <v>110</v>
      </c>
      <c r="C74" s="110" t="s">
        <v>45</v>
      </c>
      <c r="D74" s="93">
        <f t="shared" si="4"/>
        <v>1.3095238095238095E-3</v>
      </c>
      <c r="E74" s="111">
        <v>1.4810000000000001</v>
      </c>
      <c r="F74" s="112">
        <v>5.7240000000000002</v>
      </c>
      <c r="G74" s="108">
        <f t="shared" si="2"/>
        <v>7.2050000000000001</v>
      </c>
      <c r="H74" s="109">
        <v>587</v>
      </c>
      <c r="I74" s="110" t="s">
        <v>46</v>
      </c>
      <c r="J74" s="69">
        <f t="shared" si="3"/>
        <v>5.8699999999999995E-2</v>
      </c>
      <c r="K74" s="109">
        <v>158</v>
      </c>
      <c r="L74" s="110" t="s">
        <v>46</v>
      </c>
      <c r="M74" s="69">
        <f t="shared" si="0"/>
        <v>1.5800000000000002E-2</v>
      </c>
      <c r="N74" s="109">
        <v>125</v>
      </c>
      <c r="O74" s="110" t="s">
        <v>46</v>
      </c>
      <c r="P74" s="69">
        <f t="shared" si="1"/>
        <v>1.2500000000000001E-2</v>
      </c>
    </row>
    <row r="75" spans="2:16">
      <c r="B75" s="109">
        <v>120</v>
      </c>
      <c r="C75" s="110" t="s">
        <v>45</v>
      </c>
      <c r="D75" s="93">
        <f t="shared" si="4"/>
        <v>1.4285714285714286E-3</v>
      </c>
      <c r="E75" s="111">
        <v>1.5469999999999999</v>
      </c>
      <c r="F75" s="112">
        <v>5.6920000000000002</v>
      </c>
      <c r="G75" s="108">
        <f t="shared" si="2"/>
        <v>7.2389999999999999</v>
      </c>
      <c r="H75" s="109">
        <v>632</v>
      </c>
      <c r="I75" s="110" t="s">
        <v>46</v>
      </c>
      <c r="J75" s="69">
        <f t="shared" si="3"/>
        <v>6.3200000000000006E-2</v>
      </c>
      <c r="K75" s="109">
        <v>168</v>
      </c>
      <c r="L75" s="110" t="s">
        <v>46</v>
      </c>
      <c r="M75" s="69">
        <f t="shared" si="0"/>
        <v>1.6800000000000002E-2</v>
      </c>
      <c r="N75" s="109">
        <v>133</v>
      </c>
      <c r="O75" s="110" t="s">
        <v>46</v>
      </c>
      <c r="P75" s="69">
        <f t="shared" si="1"/>
        <v>1.3300000000000001E-2</v>
      </c>
    </row>
    <row r="76" spans="2:16">
      <c r="B76" s="109">
        <v>130</v>
      </c>
      <c r="C76" s="110" t="s">
        <v>45</v>
      </c>
      <c r="D76" s="93">
        <f t="shared" si="4"/>
        <v>1.5476190476190477E-3</v>
      </c>
      <c r="E76" s="111">
        <v>1.61</v>
      </c>
      <c r="F76" s="112">
        <v>5.6550000000000002</v>
      </c>
      <c r="G76" s="108">
        <f t="shared" si="2"/>
        <v>7.2650000000000006</v>
      </c>
      <c r="H76" s="109">
        <v>677</v>
      </c>
      <c r="I76" s="110" t="s">
        <v>46</v>
      </c>
      <c r="J76" s="69">
        <f t="shared" si="3"/>
        <v>6.770000000000001E-2</v>
      </c>
      <c r="K76" s="109">
        <v>178</v>
      </c>
      <c r="L76" s="110" t="s">
        <v>46</v>
      </c>
      <c r="M76" s="69">
        <f t="shared" si="0"/>
        <v>1.78E-2</v>
      </c>
      <c r="N76" s="109">
        <v>141</v>
      </c>
      <c r="O76" s="110" t="s">
        <v>46</v>
      </c>
      <c r="P76" s="69">
        <f t="shared" si="1"/>
        <v>1.4099999999999998E-2</v>
      </c>
    </row>
    <row r="77" spans="2:16">
      <c r="B77" s="109">
        <v>140</v>
      </c>
      <c r="C77" s="110" t="s">
        <v>45</v>
      </c>
      <c r="D77" s="93">
        <f t="shared" si="4"/>
        <v>1.6666666666666668E-3</v>
      </c>
      <c r="E77" s="111">
        <v>1.671</v>
      </c>
      <c r="F77" s="112">
        <v>5.6150000000000002</v>
      </c>
      <c r="G77" s="108">
        <f t="shared" si="2"/>
        <v>7.2860000000000005</v>
      </c>
      <c r="H77" s="109">
        <v>722</v>
      </c>
      <c r="I77" s="110" t="s">
        <v>46</v>
      </c>
      <c r="J77" s="69">
        <f t="shared" si="3"/>
        <v>7.22E-2</v>
      </c>
      <c r="K77" s="109">
        <v>188</v>
      </c>
      <c r="L77" s="110" t="s">
        <v>46</v>
      </c>
      <c r="M77" s="69">
        <f t="shared" si="0"/>
        <v>1.8800000000000001E-2</v>
      </c>
      <c r="N77" s="109">
        <v>149</v>
      </c>
      <c r="O77" s="110" t="s">
        <v>46</v>
      </c>
      <c r="P77" s="69">
        <f t="shared" si="1"/>
        <v>1.49E-2</v>
      </c>
    </row>
    <row r="78" spans="2:16">
      <c r="B78" s="109">
        <v>150</v>
      </c>
      <c r="C78" s="110" t="s">
        <v>45</v>
      </c>
      <c r="D78" s="93">
        <f t="shared" si="4"/>
        <v>1.7857142857142857E-3</v>
      </c>
      <c r="E78" s="111">
        <v>1.73</v>
      </c>
      <c r="F78" s="112">
        <v>5.5730000000000004</v>
      </c>
      <c r="G78" s="108">
        <f t="shared" si="2"/>
        <v>7.3030000000000008</v>
      </c>
      <c r="H78" s="109">
        <v>767</v>
      </c>
      <c r="I78" s="110" t="s">
        <v>46</v>
      </c>
      <c r="J78" s="69">
        <f t="shared" si="3"/>
        <v>7.6700000000000004E-2</v>
      </c>
      <c r="K78" s="109">
        <v>198</v>
      </c>
      <c r="L78" s="110" t="s">
        <v>46</v>
      </c>
      <c r="M78" s="69">
        <f t="shared" si="0"/>
        <v>1.9800000000000002E-2</v>
      </c>
      <c r="N78" s="109">
        <v>157</v>
      </c>
      <c r="O78" s="110" t="s">
        <v>46</v>
      </c>
      <c r="P78" s="69">
        <f t="shared" si="1"/>
        <v>1.5699999999999999E-2</v>
      </c>
    </row>
    <row r="79" spans="2:16">
      <c r="B79" s="109">
        <v>160</v>
      </c>
      <c r="C79" s="110" t="s">
        <v>45</v>
      </c>
      <c r="D79" s="93">
        <f t="shared" si="4"/>
        <v>1.9047619047619048E-3</v>
      </c>
      <c r="E79" s="111">
        <v>1.786</v>
      </c>
      <c r="F79" s="112">
        <v>5.53</v>
      </c>
      <c r="G79" s="108">
        <f t="shared" si="2"/>
        <v>7.3160000000000007</v>
      </c>
      <c r="H79" s="109">
        <v>812</v>
      </c>
      <c r="I79" s="110" t="s">
        <v>46</v>
      </c>
      <c r="J79" s="69">
        <f t="shared" si="3"/>
        <v>8.1200000000000008E-2</v>
      </c>
      <c r="K79" s="109">
        <v>208</v>
      </c>
      <c r="L79" s="110" t="s">
        <v>46</v>
      </c>
      <c r="M79" s="69">
        <f t="shared" si="0"/>
        <v>2.0799999999999999E-2</v>
      </c>
      <c r="N79" s="109">
        <v>165</v>
      </c>
      <c r="O79" s="110" t="s">
        <v>46</v>
      </c>
      <c r="P79" s="69">
        <f t="shared" si="1"/>
        <v>1.6500000000000001E-2</v>
      </c>
    </row>
    <row r="80" spans="2:16">
      <c r="B80" s="109">
        <v>170</v>
      </c>
      <c r="C80" s="110" t="s">
        <v>45</v>
      </c>
      <c r="D80" s="93">
        <f t="shared" si="4"/>
        <v>2.0238095238095241E-3</v>
      </c>
      <c r="E80" s="111">
        <v>1.802</v>
      </c>
      <c r="F80" s="112">
        <v>5.4850000000000003</v>
      </c>
      <c r="G80" s="108">
        <f t="shared" si="2"/>
        <v>7.2870000000000008</v>
      </c>
      <c r="H80" s="109">
        <v>857</v>
      </c>
      <c r="I80" s="110" t="s">
        <v>46</v>
      </c>
      <c r="J80" s="69">
        <f t="shared" si="3"/>
        <v>8.5699999999999998E-2</v>
      </c>
      <c r="K80" s="109">
        <v>217</v>
      </c>
      <c r="L80" s="110" t="s">
        <v>46</v>
      </c>
      <c r="M80" s="69">
        <f t="shared" si="0"/>
        <v>2.1700000000000001E-2</v>
      </c>
      <c r="N80" s="109">
        <v>173</v>
      </c>
      <c r="O80" s="110" t="s">
        <v>46</v>
      </c>
      <c r="P80" s="69">
        <f t="shared" si="1"/>
        <v>1.7299999999999999E-2</v>
      </c>
    </row>
    <row r="81" spans="2:16">
      <c r="B81" s="109">
        <v>180</v>
      </c>
      <c r="C81" s="110" t="s">
        <v>45</v>
      </c>
      <c r="D81" s="93">
        <f t="shared" si="4"/>
        <v>2.142857142857143E-3</v>
      </c>
      <c r="E81" s="111">
        <v>1.6859999999999999</v>
      </c>
      <c r="F81" s="112">
        <v>5.44</v>
      </c>
      <c r="G81" s="108">
        <f t="shared" si="2"/>
        <v>7.1260000000000003</v>
      </c>
      <c r="H81" s="109">
        <v>902</v>
      </c>
      <c r="I81" s="110" t="s">
        <v>46</v>
      </c>
      <c r="J81" s="69">
        <f t="shared" si="3"/>
        <v>9.0200000000000002E-2</v>
      </c>
      <c r="K81" s="109">
        <v>227</v>
      </c>
      <c r="L81" s="110" t="s">
        <v>46</v>
      </c>
      <c r="M81" s="69">
        <f t="shared" si="0"/>
        <v>2.2700000000000001E-2</v>
      </c>
      <c r="N81" s="109">
        <v>180</v>
      </c>
      <c r="O81" s="110" t="s">
        <v>46</v>
      </c>
      <c r="P81" s="69">
        <f t="shared" si="1"/>
        <v>1.7999999999999999E-2</v>
      </c>
    </row>
    <row r="82" spans="2:16">
      <c r="B82" s="109">
        <v>200</v>
      </c>
      <c r="C82" s="110" t="s">
        <v>45</v>
      </c>
      <c r="D82" s="93">
        <f t="shared" si="4"/>
        <v>2.3809523809523812E-3</v>
      </c>
      <c r="E82" s="111">
        <v>1.552</v>
      </c>
      <c r="F82" s="112">
        <v>5.3479999999999999</v>
      </c>
      <c r="G82" s="108">
        <f t="shared" si="2"/>
        <v>6.9</v>
      </c>
      <c r="H82" s="109">
        <v>997</v>
      </c>
      <c r="I82" s="110" t="s">
        <v>46</v>
      </c>
      <c r="J82" s="69">
        <f t="shared" si="3"/>
        <v>9.9699999999999997E-2</v>
      </c>
      <c r="K82" s="109">
        <v>248</v>
      </c>
      <c r="L82" s="110" t="s">
        <v>46</v>
      </c>
      <c r="M82" s="69">
        <f t="shared" si="0"/>
        <v>2.4799999999999999E-2</v>
      </c>
      <c r="N82" s="109">
        <v>196</v>
      </c>
      <c r="O82" s="110" t="s">
        <v>46</v>
      </c>
      <c r="P82" s="69">
        <f t="shared" si="1"/>
        <v>1.9599999999999999E-2</v>
      </c>
    </row>
    <row r="83" spans="2:16">
      <c r="B83" s="109">
        <v>225</v>
      </c>
      <c r="C83" s="110" t="s">
        <v>45</v>
      </c>
      <c r="D83" s="93">
        <f t="shared" si="4"/>
        <v>2.6785714285714286E-3</v>
      </c>
      <c r="E83" s="111">
        <v>1.5109999999999999</v>
      </c>
      <c r="F83" s="112">
        <v>5.234</v>
      </c>
      <c r="G83" s="108">
        <f t="shared" si="2"/>
        <v>6.7450000000000001</v>
      </c>
      <c r="H83" s="109">
        <v>1119</v>
      </c>
      <c r="I83" s="110" t="s">
        <v>46</v>
      </c>
      <c r="J83" s="69">
        <f t="shared" si="3"/>
        <v>0.1119</v>
      </c>
      <c r="K83" s="109">
        <v>274</v>
      </c>
      <c r="L83" s="110" t="s">
        <v>46</v>
      </c>
      <c r="M83" s="69">
        <f t="shared" si="0"/>
        <v>2.7400000000000001E-2</v>
      </c>
      <c r="N83" s="109">
        <v>215</v>
      </c>
      <c r="O83" s="110" t="s">
        <v>46</v>
      </c>
      <c r="P83" s="69">
        <f t="shared" si="1"/>
        <v>2.1499999999999998E-2</v>
      </c>
    </row>
    <row r="84" spans="2:16">
      <c r="B84" s="109">
        <v>250</v>
      </c>
      <c r="C84" s="110" t="s">
        <v>45</v>
      </c>
      <c r="D84" s="93">
        <f t="shared" si="4"/>
        <v>2.976190476190476E-3</v>
      </c>
      <c r="E84" s="111">
        <v>1.554</v>
      </c>
      <c r="F84" s="112">
        <v>5.1210000000000004</v>
      </c>
      <c r="G84" s="108">
        <f t="shared" si="2"/>
        <v>6.6750000000000007</v>
      </c>
      <c r="H84" s="109">
        <v>1243</v>
      </c>
      <c r="I84" s="110" t="s">
        <v>46</v>
      </c>
      <c r="J84" s="69">
        <f t="shared" si="3"/>
        <v>0.12430000000000001</v>
      </c>
      <c r="K84" s="109">
        <v>300</v>
      </c>
      <c r="L84" s="110" t="s">
        <v>46</v>
      </c>
      <c r="M84" s="69">
        <f t="shared" ref="M84:M147" si="5">K84/1000/10</f>
        <v>0.03</v>
      </c>
      <c r="N84" s="109">
        <v>235</v>
      </c>
      <c r="O84" s="110" t="s">
        <v>46</v>
      </c>
      <c r="P84" s="69">
        <f t="shared" ref="P84:P147" si="6">N84/1000/10</f>
        <v>2.35E-2</v>
      </c>
    </row>
    <row r="85" spans="2:16">
      <c r="B85" s="109">
        <v>275</v>
      </c>
      <c r="C85" s="110" t="s">
        <v>45</v>
      </c>
      <c r="D85" s="93">
        <f t="shared" si="4"/>
        <v>3.2738095238095239E-3</v>
      </c>
      <c r="E85" s="111">
        <v>1.639</v>
      </c>
      <c r="F85" s="112">
        <v>5.0119999999999996</v>
      </c>
      <c r="G85" s="108">
        <f t="shared" ref="G85:G148" si="7">E85+F85</f>
        <v>6.6509999999999998</v>
      </c>
      <c r="H85" s="109">
        <v>1368</v>
      </c>
      <c r="I85" s="110" t="s">
        <v>46</v>
      </c>
      <c r="J85" s="69">
        <f t="shared" ref="J85:J107" si="8">H85/1000/10</f>
        <v>0.1368</v>
      </c>
      <c r="K85" s="109">
        <v>326</v>
      </c>
      <c r="L85" s="110" t="s">
        <v>46</v>
      </c>
      <c r="M85" s="69">
        <f t="shared" si="5"/>
        <v>3.2600000000000004E-2</v>
      </c>
      <c r="N85" s="109">
        <v>254</v>
      </c>
      <c r="O85" s="110" t="s">
        <v>46</v>
      </c>
      <c r="P85" s="69">
        <f t="shared" si="6"/>
        <v>2.5399999999999999E-2</v>
      </c>
    </row>
    <row r="86" spans="2:16">
      <c r="B86" s="109">
        <v>300</v>
      </c>
      <c r="C86" s="110" t="s">
        <v>45</v>
      </c>
      <c r="D86" s="93">
        <f t="shared" ref="D86:D98" si="9">B86/1000/$C$5</f>
        <v>3.5714285714285713E-3</v>
      </c>
      <c r="E86" s="111">
        <v>1.742</v>
      </c>
      <c r="F86" s="112">
        <v>4.9059999999999997</v>
      </c>
      <c r="G86" s="108">
        <f t="shared" si="7"/>
        <v>6.6479999999999997</v>
      </c>
      <c r="H86" s="109">
        <v>1494</v>
      </c>
      <c r="I86" s="110" t="s">
        <v>46</v>
      </c>
      <c r="J86" s="69">
        <f t="shared" si="8"/>
        <v>0.14940000000000001</v>
      </c>
      <c r="K86" s="109">
        <v>352</v>
      </c>
      <c r="L86" s="110" t="s">
        <v>46</v>
      </c>
      <c r="M86" s="69">
        <f t="shared" si="5"/>
        <v>3.5199999999999995E-2</v>
      </c>
      <c r="N86" s="109">
        <v>274</v>
      </c>
      <c r="O86" s="110" t="s">
        <v>46</v>
      </c>
      <c r="P86" s="69">
        <f t="shared" si="6"/>
        <v>2.7400000000000001E-2</v>
      </c>
    </row>
    <row r="87" spans="2:16">
      <c r="B87" s="109">
        <v>325</v>
      </c>
      <c r="C87" s="110" t="s">
        <v>45</v>
      </c>
      <c r="D87" s="93">
        <f t="shared" si="9"/>
        <v>3.8690476190476192E-3</v>
      </c>
      <c r="E87" s="111">
        <v>1.851</v>
      </c>
      <c r="F87" s="112">
        <v>4.8040000000000003</v>
      </c>
      <c r="G87" s="108">
        <f t="shared" si="7"/>
        <v>6.6550000000000002</v>
      </c>
      <c r="H87" s="109">
        <v>1620</v>
      </c>
      <c r="I87" s="110" t="s">
        <v>46</v>
      </c>
      <c r="J87" s="69">
        <f t="shared" si="8"/>
        <v>0.16200000000000001</v>
      </c>
      <c r="K87" s="109">
        <v>377</v>
      </c>
      <c r="L87" s="110" t="s">
        <v>46</v>
      </c>
      <c r="M87" s="69">
        <f t="shared" si="5"/>
        <v>3.7699999999999997E-2</v>
      </c>
      <c r="N87" s="109">
        <v>294</v>
      </c>
      <c r="O87" s="110" t="s">
        <v>46</v>
      </c>
      <c r="P87" s="69">
        <f t="shared" si="6"/>
        <v>2.9399999999999999E-2</v>
      </c>
    </row>
    <row r="88" spans="2:16">
      <c r="B88" s="109">
        <v>350</v>
      </c>
      <c r="C88" s="110" t="s">
        <v>45</v>
      </c>
      <c r="D88" s="93">
        <f t="shared" si="9"/>
        <v>4.1666666666666666E-3</v>
      </c>
      <c r="E88" s="111">
        <v>1.958</v>
      </c>
      <c r="F88" s="112">
        <v>4.7060000000000004</v>
      </c>
      <c r="G88" s="108">
        <f t="shared" si="7"/>
        <v>6.6640000000000006</v>
      </c>
      <c r="H88" s="109">
        <v>1746</v>
      </c>
      <c r="I88" s="110" t="s">
        <v>46</v>
      </c>
      <c r="J88" s="69">
        <f t="shared" si="8"/>
        <v>0.17460000000000001</v>
      </c>
      <c r="K88" s="109">
        <v>401</v>
      </c>
      <c r="L88" s="110" t="s">
        <v>46</v>
      </c>
      <c r="M88" s="69">
        <f t="shared" si="5"/>
        <v>4.0100000000000004E-2</v>
      </c>
      <c r="N88" s="109">
        <v>314</v>
      </c>
      <c r="O88" s="110" t="s">
        <v>46</v>
      </c>
      <c r="P88" s="69">
        <f t="shared" si="6"/>
        <v>3.1399999999999997E-2</v>
      </c>
    </row>
    <row r="89" spans="2:16">
      <c r="B89" s="109">
        <v>375</v>
      </c>
      <c r="C89" s="110" t="s">
        <v>45</v>
      </c>
      <c r="D89" s="93">
        <f t="shared" si="9"/>
        <v>4.464285714285714E-3</v>
      </c>
      <c r="E89" s="111">
        <v>2.0579999999999998</v>
      </c>
      <c r="F89" s="112">
        <v>4.6130000000000004</v>
      </c>
      <c r="G89" s="108">
        <f t="shared" si="7"/>
        <v>6.6710000000000003</v>
      </c>
      <c r="H89" s="109">
        <v>1873</v>
      </c>
      <c r="I89" s="110" t="s">
        <v>46</v>
      </c>
      <c r="J89" s="69">
        <f t="shared" si="8"/>
        <v>0.18729999999999999</v>
      </c>
      <c r="K89" s="109">
        <v>425</v>
      </c>
      <c r="L89" s="110" t="s">
        <v>46</v>
      </c>
      <c r="M89" s="69">
        <f t="shared" si="5"/>
        <v>4.2499999999999996E-2</v>
      </c>
      <c r="N89" s="109">
        <v>334</v>
      </c>
      <c r="O89" s="110" t="s">
        <v>46</v>
      </c>
      <c r="P89" s="69">
        <f t="shared" si="6"/>
        <v>3.3399999999999999E-2</v>
      </c>
    </row>
    <row r="90" spans="2:16">
      <c r="B90" s="109">
        <v>400</v>
      </c>
      <c r="C90" s="110" t="s">
        <v>45</v>
      </c>
      <c r="D90" s="93">
        <f t="shared" si="9"/>
        <v>4.7619047619047623E-3</v>
      </c>
      <c r="E90" s="111">
        <v>2.15</v>
      </c>
      <c r="F90" s="112">
        <v>4.5229999999999997</v>
      </c>
      <c r="G90" s="108">
        <f t="shared" si="7"/>
        <v>6.673</v>
      </c>
      <c r="H90" s="109">
        <v>1999</v>
      </c>
      <c r="I90" s="110" t="s">
        <v>46</v>
      </c>
      <c r="J90" s="69">
        <f t="shared" si="8"/>
        <v>0.19990000000000002</v>
      </c>
      <c r="K90" s="109">
        <v>449</v>
      </c>
      <c r="L90" s="110" t="s">
        <v>46</v>
      </c>
      <c r="M90" s="69">
        <f t="shared" si="5"/>
        <v>4.4900000000000002E-2</v>
      </c>
      <c r="N90" s="109">
        <v>354</v>
      </c>
      <c r="O90" s="110" t="s">
        <v>46</v>
      </c>
      <c r="P90" s="69">
        <f t="shared" si="6"/>
        <v>3.5400000000000001E-2</v>
      </c>
    </row>
    <row r="91" spans="2:16">
      <c r="B91" s="109">
        <v>450</v>
      </c>
      <c r="C91" s="110" t="s">
        <v>45</v>
      </c>
      <c r="D91" s="93">
        <f t="shared" si="9"/>
        <v>5.3571428571428572E-3</v>
      </c>
      <c r="E91" s="111">
        <v>2.31</v>
      </c>
      <c r="F91" s="112">
        <v>4.3540000000000001</v>
      </c>
      <c r="G91" s="108">
        <f t="shared" si="7"/>
        <v>6.6639999999999997</v>
      </c>
      <c r="H91" s="109">
        <v>2253</v>
      </c>
      <c r="I91" s="110" t="s">
        <v>46</v>
      </c>
      <c r="J91" s="69">
        <f t="shared" si="8"/>
        <v>0.2253</v>
      </c>
      <c r="K91" s="109">
        <v>495</v>
      </c>
      <c r="L91" s="110" t="s">
        <v>46</v>
      </c>
      <c r="M91" s="69">
        <f t="shared" si="5"/>
        <v>4.9500000000000002E-2</v>
      </c>
      <c r="N91" s="109">
        <v>393</v>
      </c>
      <c r="O91" s="110" t="s">
        <v>46</v>
      </c>
      <c r="P91" s="69">
        <f t="shared" si="6"/>
        <v>3.9300000000000002E-2</v>
      </c>
    </row>
    <row r="92" spans="2:16">
      <c r="B92" s="109">
        <v>500</v>
      </c>
      <c r="C92" s="110" t="s">
        <v>45</v>
      </c>
      <c r="D92" s="93">
        <f t="shared" si="9"/>
        <v>5.9523809523809521E-3</v>
      </c>
      <c r="E92" s="111">
        <v>2.44</v>
      </c>
      <c r="F92" s="112">
        <v>4.1980000000000004</v>
      </c>
      <c r="G92" s="108">
        <f t="shared" si="7"/>
        <v>6.6379999999999999</v>
      </c>
      <c r="H92" s="109">
        <v>2508</v>
      </c>
      <c r="I92" s="110" t="s">
        <v>46</v>
      </c>
      <c r="J92" s="69">
        <f t="shared" si="8"/>
        <v>0.25080000000000002</v>
      </c>
      <c r="K92" s="109">
        <v>541</v>
      </c>
      <c r="L92" s="110" t="s">
        <v>46</v>
      </c>
      <c r="M92" s="69">
        <f t="shared" si="5"/>
        <v>5.4100000000000002E-2</v>
      </c>
      <c r="N92" s="109">
        <v>433</v>
      </c>
      <c r="O92" s="110" t="s">
        <v>46</v>
      </c>
      <c r="P92" s="69">
        <f t="shared" si="6"/>
        <v>4.3299999999999998E-2</v>
      </c>
    </row>
    <row r="93" spans="2:16">
      <c r="B93" s="109">
        <v>550</v>
      </c>
      <c r="C93" s="110" t="s">
        <v>45</v>
      </c>
      <c r="D93" s="93">
        <f t="shared" si="9"/>
        <v>6.5476190476190478E-3</v>
      </c>
      <c r="E93" s="111">
        <v>2.548</v>
      </c>
      <c r="F93" s="112">
        <v>4.0549999999999997</v>
      </c>
      <c r="G93" s="108">
        <f t="shared" si="7"/>
        <v>6.6029999999999998</v>
      </c>
      <c r="H93" s="109">
        <v>2765</v>
      </c>
      <c r="I93" s="110" t="s">
        <v>46</v>
      </c>
      <c r="J93" s="69">
        <f t="shared" si="8"/>
        <v>0.27650000000000002</v>
      </c>
      <c r="K93" s="109">
        <v>585</v>
      </c>
      <c r="L93" s="110" t="s">
        <v>46</v>
      </c>
      <c r="M93" s="69">
        <f t="shared" si="5"/>
        <v>5.8499999999999996E-2</v>
      </c>
      <c r="N93" s="109">
        <v>472</v>
      </c>
      <c r="O93" s="110" t="s">
        <v>46</v>
      </c>
      <c r="P93" s="69">
        <f t="shared" si="6"/>
        <v>4.7199999999999999E-2</v>
      </c>
    </row>
    <row r="94" spans="2:16">
      <c r="B94" s="109">
        <v>600</v>
      </c>
      <c r="C94" s="110" t="s">
        <v>45</v>
      </c>
      <c r="D94" s="93">
        <f t="shared" si="9"/>
        <v>7.1428571428571426E-3</v>
      </c>
      <c r="E94" s="111">
        <v>2.6389999999999998</v>
      </c>
      <c r="F94" s="112">
        <v>3.9220000000000002</v>
      </c>
      <c r="G94" s="108">
        <f t="shared" si="7"/>
        <v>6.5609999999999999</v>
      </c>
      <c r="H94" s="109">
        <v>3024</v>
      </c>
      <c r="I94" s="110" t="s">
        <v>46</v>
      </c>
      <c r="J94" s="69">
        <f t="shared" si="8"/>
        <v>0.3024</v>
      </c>
      <c r="K94" s="109">
        <v>628</v>
      </c>
      <c r="L94" s="110" t="s">
        <v>46</v>
      </c>
      <c r="M94" s="69">
        <f t="shared" si="5"/>
        <v>6.2799999999999995E-2</v>
      </c>
      <c r="N94" s="109">
        <v>510</v>
      </c>
      <c r="O94" s="110" t="s">
        <v>46</v>
      </c>
      <c r="P94" s="69">
        <f t="shared" si="6"/>
        <v>5.1000000000000004E-2</v>
      </c>
    </row>
    <row r="95" spans="2:16">
      <c r="B95" s="109">
        <v>650</v>
      </c>
      <c r="C95" s="110" t="s">
        <v>45</v>
      </c>
      <c r="D95" s="93">
        <f t="shared" si="9"/>
        <v>7.7380952380952384E-3</v>
      </c>
      <c r="E95" s="111">
        <v>2.718</v>
      </c>
      <c r="F95" s="112">
        <v>3.7989999999999999</v>
      </c>
      <c r="G95" s="108">
        <f t="shared" si="7"/>
        <v>6.5169999999999995</v>
      </c>
      <c r="H95" s="109">
        <v>3286</v>
      </c>
      <c r="I95" s="110" t="s">
        <v>46</v>
      </c>
      <c r="J95" s="69">
        <f t="shared" si="8"/>
        <v>0.3286</v>
      </c>
      <c r="K95" s="109">
        <v>671</v>
      </c>
      <c r="L95" s="110" t="s">
        <v>46</v>
      </c>
      <c r="M95" s="69">
        <f t="shared" si="5"/>
        <v>6.7100000000000007E-2</v>
      </c>
      <c r="N95" s="109">
        <v>549</v>
      </c>
      <c r="O95" s="110" t="s">
        <v>46</v>
      </c>
      <c r="P95" s="69">
        <f t="shared" si="6"/>
        <v>5.4900000000000004E-2</v>
      </c>
    </row>
    <row r="96" spans="2:16">
      <c r="B96" s="109">
        <v>700</v>
      </c>
      <c r="C96" s="110" t="s">
        <v>45</v>
      </c>
      <c r="D96" s="93">
        <f t="shared" si="9"/>
        <v>8.3333333333333332E-3</v>
      </c>
      <c r="E96" s="111">
        <v>2.79</v>
      </c>
      <c r="F96" s="112">
        <v>3.6850000000000001</v>
      </c>
      <c r="G96" s="108">
        <f t="shared" si="7"/>
        <v>6.4749999999999996</v>
      </c>
      <c r="H96" s="109">
        <v>3550</v>
      </c>
      <c r="I96" s="110" t="s">
        <v>46</v>
      </c>
      <c r="J96" s="69">
        <f t="shared" si="8"/>
        <v>0.35499999999999998</v>
      </c>
      <c r="K96" s="109">
        <v>713</v>
      </c>
      <c r="L96" s="110" t="s">
        <v>46</v>
      </c>
      <c r="M96" s="69">
        <f t="shared" si="5"/>
        <v>7.1300000000000002E-2</v>
      </c>
      <c r="N96" s="109">
        <v>588</v>
      </c>
      <c r="O96" s="110" t="s">
        <v>46</v>
      </c>
      <c r="P96" s="69">
        <f t="shared" si="6"/>
        <v>5.8799999999999998E-2</v>
      </c>
    </row>
    <row r="97" spans="2:16">
      <c r="B97" s="109">
        <v>800</v>
      </c>
      <c r="C97" s="110" t="s">
        <v>45</v>
      </c>
      <c r="D97" s="93">
        <f t="shared" si="9"/>
        <v>9.5238095238095247E-3</v>
      </c>
      <c r="E97" s="111">
        <v>2.9220000000000002</v>
      </c>
      <c r="F97" s="112">
        <v>3.4790000000000001</v>
      </c>
      <c r="G97" s="108">
        <f t="shared" si="7"/>
        <v>6.4009999999999998</v>
      </c>
      <c r="H97" s="109">
        <v>4084</v>
      </c>
      <c r="I97" s="110" t="s">
        <v>46</v>
      </c>
      <c r="J97" s="69">
        <f t="shared" si="8"/>
        <v>0.40839999999999999</v>
      </c>
      <c r="K97" s="109">
        <v>796</v>
      </c>
      <c r="L97" s="110" t="s">
        <v>46</v>
      </c>
      <c r="M97" s="69">
        <f t="shared" si="5"/>
        <v>7.9600000000000004E-2</v>
      </c>
      <c r="N97" s="109">
        <v>664</v>
      </c>
      <c r="O97" s="110" t="s">
        <v>46</v>
      </c>
      <c r="P97" s="69">
        <f t="shared" si="6"/>
        <v>6.6400000000000001E-2</v>
      </c>
    </row>
    <row r="98" spans="2:16">
      <c r="B98" s="109">
        <v>900</v>
      </c>
      <c r="C98" s="110" t="s">
        <v>45</v>
      </c>
      <c r="D98" s="93">
        <f t="shared" si="9"/>
        <v>1.0714285714285714E-2</v>
      </c>
      <c r="E98" s="111">
        <v>3.05</v>
      </c>
      <c r="F98" s="112">
        <v>3.2989999999999999</v>
      </c>
      <c r="G98" s="108">
        <f t="shared" si="7"/>
        <v>6.3490000000000002</v>
      </c>
      <c r="H98" s="109">
        <v>4625</v>
      </c>
      <c r="I98" s="110" t="s">
        <v>46</v>
      </c>
      <c r="J98" s="69">
        <f t="shared" si="8"/>
        <v>0.46250000000000002</v>
      </c>
      <c r="K98" s="109">
        <v>877</v>
      </c>
      <c r="L98" s="110" t="s">
        <v>46</v>
      </c>
      <c r="M98" s="69">
        <f t="shared" si="5"/>
        <v>8.77E-2</v>
      </c>
      <c r="N98" s="109">
        <v>740</v>
      </c>
      <c r="O98" s="110" t="s">
        <v>46</v>
      </c>
      <c r="P98" s="69">
        <f t="shared" si="6"/>
        <v>7.3999999999999996E-2</v>
      </c>
    </row>
    <row r="99" spans="2:16">
      <c r="B99" s="109">
        <v>1</v>
      </c>
      <c r="C99" s="113" t="s">
        <v>47</v>
      </c>
      <c r="D99" s="69">
        <f t="shared" ref="D99:D162" si="10">B99/$C$5</f>
        <v>1.1904761904761904E-2</v>
      </c>
      <c r="E99" s="111">
        <v>3.1789999999999998</v>
      </c>
      <c r="F99" s="112">
        <v>3.1389999999999998</v>
      </c>
      <c r="G99" s="108">
        <f t="shared" si="7"/>
        <v>6.3179999999999996</v>
      </c>
      <c r="H99" s="109">
        <v>5172</v>
      </c>
      <c r="I99" s="110" t="s">
        <v>46</v>
      </c>
      <c r="J99" s="69">
        <f t="shared" si="8"/>
        <v>0.51719999999999999</v>
      </c>
      <c r="K99" s="109">
        <v>955</v>
      </c>
      <c r="L99" s="110" t="s">
        <v>46</v>
      </c>
      <c r="M99" s="69">
        <f t="shared" si="5"/>
        <v>9.5500000000000002E-2</v>
      </c>
      <c r="N99" s="109">
        <v>816</v>
      </c>
      <c r="O99" s="110" t="s">
        <v>46</v>
      </c>
      <c r="P99" s="69">
        <f t="shared" si="6"/>
        <v>8.1599999999999992E-2</v>
      </c>
    </row>
    <row r="100" spans="2:16">
      <c r="B100" s="109">
        <v>1.1000000000000001</v>
      </c>
      <c r="C100" s="110" t="s">
        <v>47</v>
      </c>
      <c r="D100" s="69">
        <f t="shared" si="10"/>
        <v>1.3095238095238096E-2</v>
      </c>
      <c r="E100" s="111">
        <v>3.3140000000000001</v>
      </c>
      <c r="F100" s="112">
        <v>2.9969999999999999</v>
      </c>
      <c r="G100" s="108">
        <f t="shared" si="7"/>
        <v>6.3109999999999999</v>
      </c>
      <c r="H100" s="109">
        <v>5721</v>
      </c>
      <c r="I100" s="110" t="s">
        <v>46</v>
      </c>
      <c r="J100" s="69">
        <f t="shared" si="8"/>
        <v>0.57210000000000005</v>
      </c>
      <c r="K100" s="109">
        <v>1030</v>
      </c>
      <c r="L100" s="110" t="s">
        <v>46</v>
      </c>
      <c r="M100" s="69">
        <f t="shared" si="5"/>
        <v>0.10300000000000001</v>
      </c>
      <c r="N100" s="109">
        <v>891</v>
      </c>
      <c r="O100" s="110" t="s">
        <v>46</v>
      </c>
      <c r="P100" s="69">
        <f t="shared" si="6"/>
        <v>8.9099999999999999E-2</v>
      </c>
    </row>
    <row r="101" spans="2:16">
      <c r="B101" s="109">
        <v>1.2</v>
      </c>
      <c r="C101" s="110" t="s">
        <v>47</v>
      </c>
      <c r="D101" s="69">
        <f t="shared" si="10"/>
        <v>1.4285714285714285E-2</v>
      </c>
      <c r="E101" s="111">
        <v>3.4550000000000001</v>
      </c>
      <c r="F101" s="112">
        <v>2.8690000000000002</v>
      </c>
      <c r="G101" s="108">
        <f t="shared" si="7"/>
        <v>6.3239999999999998</v>
      </c>
      <c r="H101" s="109">
        <v>6272</v>
      </c>
      <c r="I101" s="110" t="s">
        <v>46</v>
      </c>
      <c r="J101" s="69">
        <f t="shared" si="8"/>
        <v>0.62719999999999998</v>
      </c>
      <c r="K101" s="109">
        <v>1102</v>
      </c>
      <c r="L101" s="110" t="s">
        <v>46</v>
      </c>
      <c r="M101" s="69">
        <f t="shared" si="5"/>
        <v>0.11020000000000001</v>
      </c>
      <c r="N101" s="109">
        <v>965</v>
      </c>
      <c r="O101" s="110" t="s">
        <v>46</v>
      </c>
      <c r="P101" s="69">
        <f t="shared" si="6"/>
        <v>9.6500000000000002E-2</v>
      </c>
    </row>
    <row r="102" spans="2:16">
      <c r="B102" s="109">
        <v>1.3</v>
      </c>
      <c r="C102" s="110" t="s">
        <v>47</v>
      </c>
      <c r="D102" s="69">
        <f t="shared" si="10"/>
        <v>1.5476190476190477E-2</v>
      </c>
      <c r="E102" s="111">
        <v>3.6030000000000002</v>
      </c>
      <c r="F102" s="112">
        <v>2.7530000000000001</v>
      </c>
      <c r="G102" s="108">
        <f t="shared" si="7"/>
        <v>6.3559999999999999</v>
      </c>
      <c r="H102" s="109">
        <v>6822</v>
      </c>
      <c r="I102" s="110" t="s">
        <v>46</v>
      </c>
      <c r="J102" s="69">
        <f t="shared" si="8"/>
        <v>0.68220000000000003</v>
      </c>
      <c r="K102" s="109">
        <v>1172</v>
      </c>
      <c r="L102" s="110" t="s">
        <v>46</v>
      </c>
      <c r="M102" s="69">
        <f t="shared" si="5"/>
        <v>0.1172</v>
      </c>
      <c r="N102" s="109">
        <v>1038</v>
      </c>
      <c r="O102" s="110" t="s">
        <v>46</v>
      </c>
      <c r="P102" s="69">
        <f t="shared" si="6"/>
        <v>0.1038</v>
      </c>
    </row>
    <row r="103" spans="2:16">
      <c r="B103" s="109">
        <v>1.4</v>
      </c>
      <c r="C103" s="110" t="s">
        <v>47</v>
      </c>
      <c r="D103" s="69">
        <f t="shared" si="10"/>
        <v>1.6666666666666666E-2</v>
      </c>
      <c r="E103" s="111">
        <v>3.7549999999999999</v>
      </c>
      <c r="F103" s="112">
        <v>2.6480000000000001</v>
      </c>
      <c r="G103" s="108">
        <f t="shared" si="7"/>
        <v>6.4030000000000005</v>
      </c>
      <c r="H103" s="109">
        <v>7369</v>
      </c>
      <c r="I103" s="110" t="s">
        <v>46</v>
      </c>
      <c r="J103" s="69">
        <f t="shared" si="8"/>
        <v>0.7369</v>
      </c>
      <c r="K103" s="109">
        <v>1239</v>
      </c>
      <c r="L103" s="110" t="s">
        <v>46</v>
      </c>
      <c r="M103" s="69">
        <f t="shared" si="5"/>
        <v>0.12390000000000001</v>
      </c>
      <c r="N103" s="109">
        <v>1109</v>
      </c>
      <c r="O103" s="110" t="s">
        <v>46</v>
      </c>
      <c r="P103" s="69">
        <f t="shared" si="6"/>
        <v>0.1109</v>
      </c>
    </row>
    <row r="104" spans="2:16">
      <c r="B104" s="109">
        <v>1.5</v>
      </c>
      <c r="C104" s="110" t="s">
        <v>47</v>
      </c>
      <c r="D104" s="69">
        <f t="shared" si="10"/>
        <v>1.7857142857142856E-2</v>
      </c>
      <c r="E104" s="111">
        <v>3.9119999999999999</v>
      </c>
      <c r="F104" s="112">
        <v>2.5510000000000002</v>
      </c>
      <c r="G104" s="108">
        <f t="shared" si="7"/>
        <v>6.4630000000000001</v>
      </c>
      <c r="H104" s="109">
        <v>7913</v>
      </c>
      <c r="I104" s="110" t="s">
        <v>46</v>
      </c>
      <c r="J104" s="69">
        <f t="shared" si="8"/>
        <v>0.7913</v>
      </c>
      <c r="K104" s="109">
        <v>1303</v>
      </c>
      <c r="L104" s="110" t="s">
        <v>46</v>
      </c>
      <c r="M104" s="69">
        <f t="shared" si="5"/>
        <v>0.1303</v>
      </c>
      <c r="N104" s="109">
        <v>1180</v>
      </c>
      <c r="O104" s="110" t="s">
        <v>46</v>
      </c>
      <c r="P104" s="69">
        <f t="shared" si="6"/>
        <v>0.11799999999999999</v>
      </c>
    </row>
    <row r="105" spans="2:16">
      <c r="B105" s="109">
        <v>1.6</v>
      </c>
      <c r="C105" s="110" t="s">
        <v>47</v>
      </c>
      <c r="D105" s="69">
        <f t="shared" si="10"/>
        <v>1.9047619047619049E-2</v>
      </c>
      <c r="E105" s="111">
        <v>4.0720000000000001</v>
      </c>
      <c r="F105" s="112">
        <v>2.4630000000000001</v>
      </c>
      <c r="G105" s="108">
        <f t="shared" si="7"/>
        <v>6.5350000000000001</v>
      </c>
      <c r="H105" s="109">
        <v>8453</v>
      </c>
      <c r="I105" s="110" t="s">
        <v>46</v>
      </c>
      <c r="J105" s="69">
        <f t="shared" si="8"/>
        <v>0.84529999999999994</v>
      </c>
      <c r="K105" s="109">
        <v>1364</v>
      </c>
      <c r="L105" s="110" t="s">
        <v>46</v>
      </c>
      <c r="M105" s="69">
        <f t="shared" si="5"/>
        <v>0.13640000000000002</v>
      </c>
      <c r="N105" s="109">
        <v>1249</v>
      </c>
      <c r="O105" s="110" t="s">
        <v>46</v>
      </c>
      <c r="P105" s="69">
        <f t="shared" si="6"/>
        <v>0.12490000000000001</v>
      </c>
    </row>
    <row r="106" spans="2:16">
      <c r="B106" s="109">
        <v>1.7</v>
      </c>
      <c r="C106" s="110" t="s">
        <v>47</v>
      </c>
      <c r="D106" s="69">
        <f t="shared" si="10"/>
        <v>2.0238095238095239E-2</v>
      </c>
      <c r="E106" s="111">
        <v>4.2350000000000003</v>
      </c>
      <c r="F106" s="112">
        <v>2.3809999999999998</v>
      </c>
      <c r="G106" s="108">
        <f t="shared" si="7"/>
        <v>6.6159999999999997</v>
      </c>
      <c r="H106" s="109">
        <v>8987</v>
      </c>
      <c r="I106" s="110" t="s">
        <v>46</v>
      </c>
      <c r="J106" s="69">
        <f t="shared" si="8"/>
        <v>0.89870000000000005</v>
      </c>
      <c r="K106" s="109">
        <v>1422</v>
      </c>
      <c r="L106" s="110" t="s">
        <v>46</v>
      </c>
      <c r="M106" s="69">
        <f t="shared" si="5"/>
        <v>0.14219999999999999</v>
      </c>
      <c r="N106" s="109">
        <v>1316</v>
      </c>
      <c r="O106" s="110" t="s">
        <v>46</v>
      </c>
      <c r="P106" s="69">
        <f t="shared" si="6"/>
        <v>0.13159999999999999</v>
      </c>
    </row>
    <row r="107" spans="2:16">
      <c r="B107" s="109">
        <v>1.8</v>
      </c>
      <c r="C107" s="110" t="s">
        <v>47</v>
      </c>
      <c r="D107" s="69">
        <f t="shared" si="10"/>
        <v>2.1428571428571429E-2</v>
      </c>
      <c r="E107" s="111">
        <v>4.4000000000000004</v>
      </c>
      <c r="F107" s="112">
        <v>2.306</v>
      </c>
      <c r="G107" s="108">
        <f t="shared" si="7"/>
        <v>6.7060000000000004</v>
      </c>
      <c r="H107" s="109">
        <v>9515</v>
      </c>
      <c r="I107" s="110" t="s">
        <v>46</v>
      </c>
      <c r="J107" s="69">
        <f t="shared" si="8"/>
        <v>0.95150000000000001</v>
      </c>
      <c r="K107" s="109">
        <v>1478</v>
      </c>
      <c r="L107" s="110" t="s">
        <v>46</v>
      </c>
      <c r="M107" s="69">
        <f t="shared" si="5"/>
        <v>0.14779999999999999</v>
      </c>
      <c r="N107" s="109">
        <v>1382</v>
      </c>
      <c r="O107" s="110" t="s">
        <v>46</v>
      </c>
      <c r="P107" s="69">
        <f t="shared" si="6"/>
        <v>0.13819999999999999</v>
      </c>
    </row>
    <row r="108" spans="2:16">
      <c r="B108" s="109">
        <v>2</v>
      </c>
      <c r="C108" s="110" t="s">
        <v>47</v>
      </c>
      <c r="D108" s="69">
        <f t="shared" si="10"/>
        <v>2.3809523809523808E-2</v>
      </c>
      <c r="E108" s="111">
        <v>4.7329999999999997</v>
      </c>
      <c r="F108" s="112">
        <v>2.1709999999999998</v>
      </c>
      <c r="G108" s="108">
        <f t="shared" si="7"/>
        <v>6.9039999999999999</v>
      </c>
      <c r="H108" s="109">
        <v>1.06</v>
      </c>
      <c r="I108" s="113" t="s">
        <v>48</v>
      </c>
      <c r="J108" s="71">
        <f t="shared" ref="J108:J171" si="11">H108</f>
        <v>1.06</v>
      </c>
      <c r="K108" s="109">
        <v>1585</v>
      </c>
      <c r="L108" s="110" t="s">
        <v>46</v>
      </c>
      <c r="M108" s="69">
        <f t="shared" si="5"/>
        <v>0.1585</v>
      </c>
      <c r="N108" s="109">
        <v>1509</v>
      </c>
      <c r="O108" s="110" t="s">
        <v>46</v>
      </c>
      <c r="P108" s="69">
        <f t="shared" si="6"/>
        <v>0.15089999999999998</v>
      </c>
    </row>
    <row r="109" spans="2:16">
      <c r="B109" s="109">
        <v>2.25</v>
      </c>
      <c r="C109" s="110" t="s">
        <v>47</v>
      </c>
      <c r="D109" s="69">
        <f t="shared" si="10"/>
        <v>2.6785714285714284E-2</v>
      </c>
      <c r="E109" s="111">
        <v>5.1479999999999997</v>
      </c>
      <c r="F109" s="112">
        <v>2.0249999999999999</v>
      </c>
      <c r="G109" s="108">
        <f t="shared" si="7"/>
        <v>7.173</v>
      </c>
      <c r="H109" s="109">
        <v>1.18</v>
      </c>
      <c r="I109" s="110" t="s">
        <v>48</v>
      </c>
      <c r="J109" s="71">
        <f t="shared" si="11"/>
        <v>1.18</v>
      </c>
      <c r="K109" s="109">
        <v>1707</v>
      </c>
      <c r="L109" s="110" t="s">
        <v>46</v>
      </c>
      <c r="M109" s="69">
        <f t="shared" si="5"/>
        <v>0.17070000000000002</v>
      </c>
      <c r="N109" s="109">
        <v>1658</v>
      </c>
      <c r="O109" s="110" t="s">
        <v>46</v>
      </c>
      <c r="P109" s="69">
        <f t="shared" si="6"/>
        <v>0.1658</v>
      </c>
    </row>
    <row r="110" spans="2:16">
      <c r="B110" s="109">
        <v>2.5</v>
      </c>
      <c r="C110" s="110" t="s">
        <v>47</v>
      </c>
      <c r="D110" s="69">
        <f t="shared" si="10"/>
        <v>2.976190476190476E-2</v>
      </c>
      <c r="E110" s="111">
        <v>5.5570000000000004</v>
      </c>
      <c r="F110" s="112">
        <v>1.901</v>
      </c>
      <c r="G110" s="108">
        <f t="shared" si="7"/>
        <v>7.4580000000000002</v>
      </c>
      <c r="H110" s="109">
        <v>1.3</v>
      </c>
      <c r="I110" s="110" t="s">
        <v>48</v>
      </c>
      <c r="J110" s="71">
        <f t="shared" si="11"/>
        <v>1.3</v>
      </c>
      <c r="K110" s="109">
        <v>1816</v>
      </c>
      <c r="L110" s="110" t="s">
        <v>46</v>
      </c>
      <c r="M110" s="69">
        <f t="shared" si="5"/>
        <v>0.18160000000000001</v>
      </c>
      <c r="N110" s="109">
        <v>1797</v>
      </c>
      <c r="O110" s="110" t="s">
        <v>46</v>
      </c>
      <c r="P110" s="69">
        <f t="shared" si="6"/>
        <v>0.1797</v>
      </c>
    </row>
    <row r="111" spans="2:16">
      <c r="B111" s="109">
        <v>2.75</v>
      </c>
      <c r="C111" s="110" t="s">
        <v>47</v>
      </c>
      <c r="D111" s="69">
        <f t="shared" si="10"/>
        <v>3.273809523809524E-2</v>
      </c>
      <c r="E111" s="111">
        <v>5.9560000000000004</v>
      </c>
      <c r="F111" s="112">
        <v>1.7929999999999999</v>
      </c>
      <c r="G111" s="108">
        <f t="shared" si="7"/>
        <v>7.7490000000000006</v>
      </c>
      <c r="H111" s="109">
        <v>1.42</v>
      </c>
      <c r="I111" s="110" t="s">
        <v>48</v>
      </c>
      <c r="J111" s="71">
        <f t="shared" si="11"/>
        <v>1.42</v>
      </c>
      <c r="K111" s="109">
        <v>1913</v>
      </c>
      <c r="L111" s="110" t="s">
        <v>46</v>
      </c>
      <c r="M111" s="69">
        <f t="shared" si="5"/>
        <v>0.1913</v>
      </c>
      <c r="N111" s="109">
        <v>1926</v>
      </c>
      <c r="O111" s="110" t="s">
        <v>46</v>
      </c>
      <c r="P111" s="69">
        <f t="shared" si="6"/>
        <v>0.19259999999999999</v>
      </c>
    </row>
    <row r="112" spans="2:16">
      <c r="B112" s="109">
        <v>3</v>
      </c>
      <c r="C112" s="110" t="s">
        <v>47</v>
      </c>
      <c r="D112" s="69">
        <f t="shared" si="10"/>
        <v>3.5714285714285712E-2</v>
      </c>
      <c r="E112" s="111">
        <v>6.3419999999999996</v>
      </c>
      <c r="F112" s="112">
        <v>1.698</v>
      </c>
      <c r="G112" s="108">
        <f t="shared" si="7"/>
        <v>8.0399999999999991</v>
      </c>
      <c r="H112" s="109">
        <v>1.53</v>
      </c>
      <c r="I112" s="110" t="s">
        <v>48</v>
      </c>
      <c r="J112" s="71">
        <f t="shared" si="11"/>
        <v>1.53</v>
      </c>
      <c r="K112" s="109">
        <v>2001</v>
      </c>
      <c r="L112" s="110" t="s">
        <v>46</v>
      </c>
      <c r="M112" s="69">
        <f t="shared" si="5"/>
        <v>0.2001</v>
      </c>
      <c r="N112" s="109">
        <v>2047</v>
      </c>
      <c r="O112" s="110" t="s">
        <v>46</v>
      </c>
      <c r="P112" s="69">
        <f t="shared" si="6"/>
        <v>0.20470000000000002</v>
      </c>
    </row>
    <row r="113" spans="1:16">
      <c r="B113" s="109">
        <v>3.25</v>
      </c>
      <c r="C113" s="110" t="s">
        <v>47</v>
      </c>
      <c r="D113" s="69">
        <f t="shared" si="10"/>
        <v>3.8690476190476192E-2</v>
      </c>
      <c r="E113" s="111">
        <v>6.7140000000000004</v>
      </c>
      <c r="F113" s="112">
        <v>1.6140000000000001</v>
      </c>
      <c r="G113" s="108">
        <f t="shared" si="7"/>
        <v>8.3280000000000012</v>
      </c>
      <c r="H113" s="109">
        <v>1.64</v>
      </c>
      <c r="I113" s="110" t="s">
        <v>48</v>
      </c>
      <c r="J113" s="71">
        <f t="shared" si="11"/>
        <v>1.64</v>
      </c>
      <c r="K113" s="109">
        <v>2080</v>
      </c>
      <c r="L113" s="110" t="s">
        <v>46</v>
      </c>
      <c r="M113" s="69">
        <f t="shared" si="5"/>
        <v>0.20800000000000002</v>
      </c>
      <c r="N113" s="109">
        <v>2159</v>
      </c>
      <c r="O113" s="110" t="s">
        <v>46</v>
      </c>
      <c r="P113" s="69">
        <f t="shared" si="6"/>
        <v>0.21589999999999998</v>
      </c>
    </row>
    <row r="114" spans="1:16">
      <c r="B114" s="109">
        <v>3.5</v>
      </c>
      <c r="C114" s="110" t="s">
        <v>47</v>
      </c>
      <c r="D114" s="69">
        <f t="shared" si="10"/>
        <v>4.1666666666666664E-2</v>
      </c>
      <c r="E114" s="111">
        <v>7.0730000000000004</v>
      </c>
      <c r="F114" s="112">
        <v>1.54</v>
      </c>
      <c r="G114" s="108">
        <f t="shared" si="7"/>
        <v>8.6129999999999995</v>
      </c>
      <c r="H114" s="109">
        <v>1.75</v>
      </c>
      <c r="I114" s="110" t="s">
        <v>48</v>
      </c>
      <c r="J114" s="71">
        <f t="shared" si="11"/>
        <v>1.75</v>
      </c>
      <c r="K114" s="109">
        <v>2152</v>
      </c>
      <c r="L114" s="110" t="s">
        <v>46</v>
      </c>
      <c r="M114" s="69">
        <f t="shared" si="5"/>
        <v>0.2152</v>
      </c>
      <c r="N114" s="109">
        <v>2264</v>
      </c>
      <c r="O114" s="110" t="s">
        <v>46</v>
      </c>
      <c r="P114" s="69">
        <f t="shared" si="6"/>
        <v>0.22639999999999999</v>
      </c>
    </row>
    <row r="115" spans="1:16">
      <c r="B115" s="109">
        <v>3.75</v>
      </c>
      <c r="C115" s="110" t="s">
        <v>47</v>
      </c>
      <c r="D115" s="69">
        <f t="shared" si="10"/>
        <v>4.4642857142857144E-2</v>
      </c>
      <c r="E115" s="111">
        <v>7.4189999999999996</v>
      </c>
      <c r="F115" s="112">
        <v>1.472</v>
      </c>
      <c r="G115" s="108">
        <f t="shared" si="7"/>
        <v>8.891</v>
      </c>
      <c r="H115" s="109">
        <v>1.85</v>
      </c>
      <c r="I115" s="110" t="s">
        <v>48</v>
      </c>
      <c r="J115" s="71">
        <f t="shared" si="11"/>
        <v>1.85</v>
      </c>
      <c r="K115" s="109">
        <v>2219</v>
      </c>
      <c r="L115" s="110" t="s">
        <v>46</v>
      </c>
      <c r="M115" s="69">
        <f t="shared" si="5"/>
        <v>0.22189999999999999</v>
      </c>
      <c r="N115" s="109">
        <v>2363</v>
      </c>
      <c r="O115" s="110" t="s">
        <v>46</v>
      </c>
      <c r="P115" s="69">
        <f t="shared" si="6"/>
        <v>0.23630000000000001</v>
      </c>
    </row>
    <row r="116" spans="1:16">
      <c r="B116" s="109">
        <v>4</v>
      </c>
      <c r="C116" s="110" t="s">
        <v>47</v>
      </c>
      <c r="D116" s="69">
        <f t="shared" si="10"/>
        <v>4.7619047619047616E-2</v>
      </c>
      <c r="E116" s="111">
        <v>7.7510000000000003</v>
      </c>
      <c r="F116" s="112">
        <v>1.411</v>
      </c>
      <c r="G116" s="108">
        <f t="shared" si="7"/>
        <v>9.1620000000000008</v>
      </c>
      <c r="H116" s="109">
        <v>1.95</v>
      </c>
      <c r="I116" s="110" t="s">
        <v>48</v>
      </c>
      <c r="J116" s="71">
        <f t="shared" si="11"/>
        <v>1.95</v>
      </c>
      <c r="K116" s="109">
        <v>2279</v>
      </c>
      <c r="L116" s="110" t="s">
        <v>46</v>
      </c>
      <c r="M116" s="69">
        <f t="shared" si="5"/>
        <v>0.22789999999999999</v>
      </c>
      <c r="N116" s="109">
        <v>2455</v>
      </c>
      <c r="O116" s="110" t="s">
        <v>46</v>
      </c>
      <c r="P116" s="69">
        <f t="shared" si="6"/>
        <v>0.2455</v>
      </c>
    </row>
    <row r="117" spans="1:16">
      <c r="B117" s="109">
        <v>4.5</v>
      </c>
      <c r="C117" s="110" t="s">
        <v>47</v>
      </c>
      <c r="D117" s="69">
        <f t="shared" si="10"/>
        <v>5.3571428571428568E-2</v>
      </c>
      <c r="E117" s="111">
        <v>8.3810000000000002</v>
      </c>
      <c r="F117" s="112">
        <v>1.3049999999999999</v>
      </c>
      <c r="G117" s="108">
        <f t="shared" si="7"/>
        <v>9.6859999999999999</v>
      </c>
      <c r="H117" s="109">
        <v>2.14</v>
      </c>
      <c r="I117" s="110" t="s">
        <v>48</v>
      </c>
      <c r="J117" s="71">
        <f t="shared" si="11"/>
        <v>2.14</v>
      </c>
      <c r="K117" s="109">
        <v>2395</v>
      </c>
      <c r="L117" s="110" t="s">
        <v>46</v>
      </c>
      <c r="M117" s="69">
        <f t="shared" si="5"/>
        <v>0.23949999999999999</v>
      </c>
      <c r="N117" s="109">
        <v>2625</v>
      </c>
      <c r="O117" s="110" t="s">
        <v>46</v>
      </c>
      <c r="P117" s="69">
        <f t="shared" si="6"/>
        <v>0.26250000000000001</v>
      </c>
    </row>
    <row r="118" spans="1:16">
      <c r="B118" s="109">
        <v>5</v>
      </c>
      <c r="C118" s="110" t="s">
        <v>47</v>
      </c>
      <c r="D118" s="69">
        <f t="shared" si="10"/>
        <v>5.9523809523809521E-2</v>
      </c>
      <c r="E118" s="111">
        <v>8.9689999999999994</v>
      </c>
      <c r="F118" s="112">
        <v>1.216</v>
      </c>
      <c r="G118" s="108">
        <f t="shared" si="7"/>
        <v>10.184999999999999</v>
      </c>
      <c r="H118" s="109">
        <v>2.3199999999999998</v>
      </c>
      <c r="I118" s="110" t="s">
        <v>48</v>
      </c>
      <c r="J118" s="71">
        <f t="shared" si="11"/>
        <v>2.3199999999999998</v>
      </c>
      <c r="K118" s="109">
        <v>2494</v>
      </c>
      <c r="L118" s="110" t="s">
        <v>46</v>
      </c>
      <c r="M118" s="69">
        <f t="shared" si="5"/>
        <v>0.24940000000000001</v>
      </c>
      <c r="N118" s="109">
        <v>2777</v>
      </c>
      <c r="O118" s="110" t="s">
        <v>46</v>
      </c>
      <c r="P118" s="69">
        <f t="shared" si="6"/>
        <v>0.2777</v>
      </c>
    </row>
    <row r="119" spans="1:16">
      <c r="B119" s="109">
        <v>5.5</v>
      </c>
      <c r="C119" s="110" t="s">
        <v>47</v>
      </c>
      <c r="D119" s="69">
        <f t="shared" si="10"/>
        <v>6.5476190476190479E-2</v>
      </c>
      <c r="E119" s="111">
        <v>9.5229999999999997</v>
      </c>
      <c r="F119" s="112">
        <v>1.139</v>
      </c>
      <c r="G119" s="108">
        <f t="shared" si="7"/>
        <v>10.661999999999999</v>
      </c>
      <c r="H119" s="109">
        <v>2.4900000000000002</v>
      </c>
      <c r="I119" s="110" t="s">
        <v>48</v>
      </c>
      <c r="J119" s="71">
        <f t="shared" si="11"/>
        <v>2.4900000000000002</v>
      </c>
      <c r="K119" s="109">
        <v>2582</v>
      </c>
      <c r="L119" s="110" t="s">
        <v>46</v>
      </c>
      <c r="M119" s="69">
        <f t="shared" si="5"/>
        <v>0.25819999999999999</v>
      </c>
      <c r="N119" s="109">
        <v>2914</v>
      </c>
      <c r="O119" s="110" t="s">
        <v>46</v>
      </c>
      <c r="P119" s="69">
        <f t="shared" si="6"/>
        <v>0.29139999999999999</v>
      </c>
    </row>
    <row r="120" spans="1:16">
      <c r="B120" s="109">
        <v>6</v>
      </c>
      <c r="C120" s="110" t="s">
        <v>47</v>
      </c>
      <c r="D120" s="69">
        <f t="shared" si="10"/>
        <v>7.1428571428571425E-2</v>
      </c>
      <c r="E120" s="111">
        <v>10.050000000000001</v>
      </c>
      <c r="F120" s="112">
        <v>1.073</v>
      </c>
      <c r="G120" s="108">
        <f t="shared" si="7"/>
        <v>11.123000000000001</v>
      </c>
      <c r="H120" s="109">
        <v>2.66</v>
      </c>
      <c r="I120" s="110" t="s">
        <v>48</v>
      </c>
      <c r="J120" s="71">
        <f t="shared" si="11"/>
        <v>2.66</v>
      </c>
      <c r="K120" s="109">
        <v>2659</v>
      </c>
      <c r="L120" s="110" t="s">
        <v>46</v>
      </c>
      <c r="M120" s="69">
        <f t="shared" si="5"/>
        <v>0.26589999999999997</v>
      </c>
      <c r="N120" s="109">
        <v>3038</v>
      </c>
      <c r="O120" s="110" t="s">
        <v>46</v>
      </c>
      <c r="P120" s="69">
        <f t="shared" si="6"/>
        <v>0.30379999999999996</v>
      </c>
    </row>
    <row r="121" spans="1:16">
      <c r="B121" s="109">
        <v>6.5</v>
      </c>
      <c r="C121" s="110" t="s">
        <v>47</v>
      </c>
      <c r="D121" s="69">
        <f t="shared" si="10"/>
        <v>7.7380952380952384E-2</v>
      </c>
      <c r="E121" s="111">
        <v>10.55</v>
      </c>
      <c r="F121" s="112">
        <v>1.014</v>
      </c>
      <c r="G121" s="108">
        <f t="shared" si="7"/>
        <v>11.564</v>
      </c>
      <c r="H121" s="109">
        <v>2.82</v>
      </c>
      <c r="I121" s="110" t="s">
        <v>48</v>
      </c>
      <c r="J121" s="71">
        <f t="shared" si="11"/>
        <v>2.82</v>
      </c>
      <c r="K121" s="109">
        <v>2728</v>
      </c>
      <c r="L121" s="110" t="s">
        <v>46</v>
      </c>
      <c r="M121" s="69">
        <f t="shared" si="5"/>
        <v>0.27280000000000004</v>
      </c>
      <c r="N121" s="109">
        <v>3152</v>
      </c>
      <c r="O121" s="110" t="s">
        <v>46</v>
      </c>
      <c r="P121" s="69">
        <f t="shared" si="6"/>
        <v>0.31520000000000004</v>
      </c>
    </row>
    <row r="122" spans="1:16">
      <c r="B122" s="109">
        <v>7</v>
      </c>
      <c r="C122" s="110" t="s">
        <v>47</v>
      </c>
      <c r="D122" s="69">
        <f t="shared" si="10"/>
        <v>8.3333333333333329E-2</v>
      </c>
      <c r="E122" s="111">
        <v>11.03</v>
      </c>
      <c r="F122" s="112">
        <v>0.96279999999999999</v>
      </c>
      <c r="G122" s="108">
        <f t="shared" si="7"/>
        <v>11.992799999999999</v>
      </c>
      <c r="H122" s="109">
        <v>2.97</v>
      </c>
      <c r="I122" s="110" t="s">
        <v>48</v>
      </c>
      <c r="J122" s="71">
        <f t="shared" si="11"/>
        <v>2.97</v>
      </c>
      <c r="K122" s="109">
        <v>2790</v>
      </c>
      <c r="L122" s="110" t="s">
        <v>46</v>
      </c>
      <c r="M122" s="69">
        <f t="shared" si="5"/>
        <v>0.27900000000000003</v>
      </c>
      <c r="N122" s="109">
        <v>3257</v>
      </c>
      <c r="O122" s="110" t="s">
        <v>46</v>
      </c>
      <c r="P122" s="69">
        <f t="shared" si="6"/>
        <v>0.32569999999999999</v>
      </c>
    </row>
    <row r="123" spans="1:16">
      <c r="B123" s="109">
        <v>8</v>
      </c>
      <c r="C123" s="110" t="s">
        <v>47</v>
      </c>
      <c r="D123" s="69">
        <f t="shared" si="10"/>
        <v>9.5238095238095233E-2</v>
      </c>
      <c r="E123" s="111">
        <v>11.96</v>
      </c>
      <c r="F123" s="112">
        <v>0.87560000000000004</v>
      </c>
      <c r="G123" s="108">
        <f t="shared" si="7"/>
        <v>12.835600000000001</v>
      </c>
      <c r="H123" s="109">
        <v>3.27</v>
      </c>
      <c r="I123" s="110" t="s">
        <v>48</v>
      </c>
      <c r="J123" s="71">
        <f t="shared" si="11"/>
        <v>3.27</v>
      </c>
      <c r="K123" s="109">
        <v>2912</v>
      </c>
      <c r="L123" s="110" t="s">
        <v>46</v>
      </c>
      <c r="M123" s="69">
        <f t="shared" si="5"/>
        <v>0.29120000000000001</v>
      </c>
      <c r="N123" s="109">
        <v>3443</v>
      </c>
      <c r="O123" s="110" t="s">
        <v>46</v>
      </c>
      <c r="P123" s="69">
        <f t="shared" si="6"/>
        <v>0.34429999999999999</v>
      </c>
    </row>
    <row r="124" spans="1:16">
      <c r="B124" s="109">
        <v>9</v>
      </c>
      <c r="C124" s="110" t="s">
        <v>47</v>
      </c>
      <c r="D124" s="69">
        <f t="shared" si="10"/>
        <v>0.10714285714285714</v>
      </c>
      <c r="E124" s="111">
        <v>12.84</v>
      </c>
      <c r="F124" s="112">
        <v>0.80430000000000001</v>
      </c>
      <c r="G124" s="108">
        <f t="shared" si="7"/>
        <v>13.644299999999999</v>
      </c>
      <c r="H124" s="109">
        <v>3.54</v>
      </c>
      <c r="I124" s="110" t="s">
        <v>48</v>
      </c>
      <c r="J124" s="71">
        <f t="shared" si="11"/>
        <v>3.54</v>
      </c>
      <c r="K124" s="109">
        <v>3014</v>
      </c>
      <c r="L124" s="110" t="s">
        <v>46</v>
      </c>
      <c r="M124" s="69">
        <f t="shared" si="5"/>
        <v>0.3014</v>
      </c>
      <c r="N124" s="109">
        <v>3604</v>
      </c>
      <c r="O124" s="110" t="s">
        <v>46</v>
      </c>
      <c r="P124" s="69">
        <f t="shared" si="6"/>
        <v>0.3604</v>
      </c>
    </row>
    <row r="125" spans="1:16">
      <c r="B125" s="72">
        <v>10</v>
      </c>
      <c r="C125" s="73" t="s">
        <v>47</v>
      </c>
      <c r="D125" s="69">
        <f t="shared" si="10"/>
        <v>0.11904761904761904</v>
      </c>
      <c r="E125" s="111">
        <v>13.68</v>
      </c>
      <c r="F125" s="112">
        <v>0.74490000000000001</v>
      </c>
      <c r="G125" s="108">
        <f t="shared" si="7"/>
        <v>14.424899999999999</v>
      </c>
      <c r="H125" s="109">
        <v>3.8</v>
      </c>
      <c r="I125" s="110" t="s">
        <v>48</v>
      </c>
      <c r="J125" s="71">
        <f t="shared" si="11"/>
        <v>3.8</v>
      </c>
      <c r="K125" s="109">
        <v>3100</v>
      </c>
      <c r="L125" s="110" t="s">
        <v>46</v>
      </c>
      <c r="M125" s="69">
        <f t="shared" si="5"/>
        <v>0.31</v>
      </c>
      <c r="N125" s="109">
        <v>3745</v>
      </c>
      <c r="O125" s="110" t="s">
        <v>46</v>
      </c>
      <c r="P125" s="69">
        <f t="shared" si="6"/>
        <v>0.3745</v>
      </c>
    </row>
    <row r="126" spans="1:16">
      <c r="B126" s="72">
        <v>11</v>
      </c>
      <c r="C126" s="73" t="s">
        <v>47</v>
      </c>
      <c r="D126" s="69">
        <f t="shared" si="10"/>
        <v>0.13095238095238096</v>
      </c>
      <c r="E126" s="111">
        <v>14.49</v>
      </c>
      <c r="F126" s="112">
        <v>0.69450000000000001</v>
      </c>
      <c r="G126" s="108">
        <f t="shared" si="7"/>
        <v>15.1845</v>
      </c>
      <c r="H126" s="72">
        <v>4.05</v>
      </c>
      <c r="I126" s="73" t="s">
        <v>48</v>
      </c>
      <c r="J126" s="71">
        <f t="shared" si="11"/>
        <v>4.05</v>
      </c>
      <c r="K126" s="72">
        <v>3175</v>
      </c>
      <c r="L126" s="73" t="s">
        <v>46</v>
      </c>
      <c r="M126" s="69">
        <f t="shared" si="5"/>
        <v>0.3175</v>
      </c>
      <c r="N126" s="72">
        <v>3870</v>
      </c>
      <c r="O126" s="73" t="s">
        <v>46</v>
      </c>
      <c r="P126" s="69">
        <f t="shared" si="6"/>
        <v>0.38700000000000001</v>
      </c>
    </row>
    <row r="127" spans="1:16">
      <c r="B127" s="72">
        <v>12</v>
      </c>
      <c r="C127" s="73" t="s">
        <v>47</v>
      </c>
      <c r="D127" s="69">
        <f t="shared" si="10"/>
        <v>0.14285714285714285</v>
      </c>
      <c r="E127" s="111">
        <v>15.28</v>
      </c>
      <c r="F127" s="112">
        <v>0.6512</v>
      </c>
      <c r="G127" s="108">
        <f t="shared" si="7"/>
        <v>15.931199999999999</v>
      </c>
      <c r="H127" s="72">
        <v>4.29</v>
      </c>
      <c r="I127" s="73" t="s">
        <v>48</v>
      </c>
      <c r="J127" s="71">
        <f t="shared" si="11"/>
        <v>4.29</v>
      </c>
      <c r="K127" s="72">
        <v>3241</v>
      </c>
      <c r="L127" s="73" t="s">
        <v>46</v>
      </c>
      <c r="M127" s="69">
        <f t="shared" si="5"/>
        <v>0.3241</v>
      </c>
      <c r="N127" s="72">
        <v>3982</v>
      </c>
      <c r="O127" s="73" t="s">
        <v>46</v>
      </c>
      <c r="P127" s="69">
        <f t="shared" si="6"/>
        <v>0.3982</v>
      </c>
    </row>
    <row r="128" spans="1:16">
      <c r="A128" s="114"/>
      <c r="B128" s="109">
        <v>13</v>
      </c>
      <c r="C128" s="110" t="s">
        <v>47</v>
      </c>
      <c r="D128" s="69">
        <f t="shared" si="10"/>
        <v>0.15476190476190477</v>
      </c>
      <c r="E128" s="111">
        <v>16.05</v>
      </c>
      <c r="F128" s="112">
        <v>0.61339999999999995</v>
      </c>
      <c r="G128" s="108">
        <f t="shared" si="7"/>
        <v>16.663399999999999</v>
      </c>
      <c r="H128" s="109">
        <v>4.51</v>
      </c>
      <c r="I128" s="110" t="s">
        <v>48</v>
      </c>
      <c r="J128" s="71">
        <f t="shared" si="11"/>
        <v>4.51</v>
      </c>
      <c r="K128" s="72">
        <v>3299</v>
      </c>
      <c r="L128" s="73" t="s">
        <v>46</v>
      </c>
      <c r="M128" s="69">
        <f t="shared" si="5"/>
        <v>0.32989999999999997</v>
      </c>
      <c r="N128" s="72">
        <v>4083</v>
      </c>
      <c r="O128" s="73" t="s">
        <v>46</v>
      </c>
      <c r="P128" s="69">
        <f t="shared" si="6"/>
        <v>0.4083</v>
      </c>
    </row>
    <row r="129" spans="1:16">
      <c r="A129" s="114"/>
      <c r="B129" s="109">
        <v>14</v>
      </c>
      <c r="C129" s="110" t="s">
        <v>47</v>
      </c>
      <c r="D129" s="69">
        <f t="shared" si="10"/>
        <v>0.16666666666666666</v>
      </c>
      <c r="E129" s="111">
        <v>16.78</v>
      </c>
      <c r="F129" s="112">
        <v>0.58020000000000005</v>
      </c>
      <c r="G129" s="108">
        <f t="shared" si="7"/>
        <v>17.360200000000003</v>
      </c>
      <c r="H129" s="109">
        <v>4.7300000000000004</v>
      </c>
      <c r="I129" s="110" t="s">
        <v>48</v>
      </c>
      <c r="J129" s="71">
        <f t="shared" si="11"/>
        <v>4.7300000000000004</v>
      </c>
      <c r="K129" s="72">
        <v>3350</v>
      </c>
      <c r="L129" s="73" t="s">
        <v>46</v>
      </c>
      <c r="M129" s="69">
        <f t="shared" si="5"/>
        <v>0.33500000000000002</v>
      </c>
      <c r="N129" s="72">
        <v>4174</v>
      </c>
      <c r="O129" s="73" t="s">
        <v>46</v>
      </c>
      <c r="P129" s="69">
        <f t="shared" si="6"/>
        <v>0.41740000000000005</v>
      </c>
    </row>
    <row r="130" spans="1:16">
      <c r="A130" s="114"/>
      <c r="B130" s="109">
        <v>15</v>
      </c>
      <c r="C130" s="110" t="s">
        <v>47</v>
      </c>
      <c r="D130" s="69">
        <f t="shared" si="10"/>
        <v>0.17857142857142858</v>
      </c>
      <c r="E130" s="111">
        <v>17.5</v>
      </c>
      <c r="F130" s="112">
        <v>0.55079999999999996</v>
      </c>
      <c r="G130" s="108">
        <f t="shared" si="7"/>
        <v>18.050799999999999</v>
      </c>
      <c r="H130" s="109">
        <v>4.93</v>
      </c>
      <c r="I130" s="110" t="s">
        <v>48</v>
      </c>
      <c r="J130" s="71">
        <f t="shared" si="11"/>
        <v>4.93</v>
      </c>
      <c r="K130" s="72">
        <v>3397</v>
      </c>
      <c r="L130" s="73" t="s">
        <v>46</v>
      </c>
      <c r="M130" s="69">
        <f t="shared" si="5"/>
        <v>0.3397</v>
      </c>
      <c r="N130" s="72">
        <v>4257</v>
      </c>
      <c r="O130" s="73" t="s">
        <v>46</v>
      </c>
      <c r="P130" s="69">
        <f t="shared" si="6"/>
        <v>0.42569999999999997</v>
      </c>
    </row>
    <row r="131" spans="1:16">
      <c r="A131" s="114"/>
      <c r="B131" s="109">
        <v>16</v>
      </c>
      <c r="C131" s="110" t="s">
        <v>47</v>
      </c>
      <c r="D131" s="69">
        <f t="shared" si="10"/>
        <v>0.19047619047619047</v>
      </c>
      <c r="E131" s="111">
        <v>18.190000000000001</v>
      </c>
      <c r="F131" s="112">
        <v>0.52449999999999997</v>
      </c>
      <c r="G131" s="108">
        <f t="shared" si="7"/>
        <v>18.714500000000001</v>
      </c>
      <c r="H131" s="109">
        <v>5.13</v>
      </c>
      <c r="I131" s="110" t="s">
        <v>48</v>
      </c>
      <c r="J131" s="71">
        <f t="shared" si="11"/>
        <v>5.13</v>
      </c>
      <c r="K131" s="72">
        <v>3439</v>
      </c>
      <c r="L131" s="73" t="s">
        <v>46</v>
      </c>
      <c r="M131" s="69">
        <f t="shared" si="5"/>
        <v>0.34389999999999998</v>
      </c>
      <c r="N131" s="72">
        <v>4333</v>
      </c>
      <c r="O131" s="73" t="s">
        <v>46</v>
      </c>
      <c r="P131" s="69">
        <f t="shared" si="6"/>
        <v>0.43330000000000002</v>
      </c>
    </row>
    <row r="132" spans="1:16">
      <c r="A132" s="114"/>
      <c r="B132" s="109">
        <v>17</v>
      </c>
      <c r="C132" s="110" t="s">
        <v>47</v>
      </c>
      <c r="D132" s="69">
        <f t="shared" si="10"/>
        <v>0.20238095238095238</v>
      </c>
      <c r="E132" s="111">
        <v>18.86</v>
      </c>
      <c r="F132" s="112">
        <v>0.50080000000000002</v>
      </c>
      <c r="G132" s="108">
        <f t="shared" si="7"/>
        <v>19.360800000000001</v>
      </c>
      <c r="H132" s="109">
        <v>5.33</v>
      </c>
      <c r="I132" s="110" t="s">
        <v>48</v>
      </c>
      <c r="J132" s="71">
        <f t="shared" si="11"/>
        <v>5.33</v>
      </c>
      <c r="K132" s="72">
        <v>3477</v>
      </c>
      <c r="L132" s="73" t="s">
        <v>46</v>
      </c>
      <c r="M132" s="69">
        <f t="shared" si="5"/>
        <v>0.34770000000000001</v>
      </c>
      <c r="N132" s="72">
        <v>4404</v>
      </c>
      <c r="O132" s="73" t="s">
        <v>46</v>
      </c>
      <c r="P132" s="69">
        <f t="shared" si="6"/>
        <v>0.44040000000000001</v>
      </c>
    </row>
    <row r="133" spans="1:16">
      <c r="A133" s="114"/>
      <c r="B133" s="109">
        <v>18</v>
      </c>
      <c r="C133" s="110" t="s">
        <v>47</v>
      </c>
      <c r="D133" s="69">
        <f t="shared" si="10"/>
        <v>0.21428571428571427</v>
      </c>
      <c r="E133" s="111">
        <v>19.5</v>
      </c>
      <c r="F133" s="112">
        <v>0.47939999999999999</v>
      </c>
      <c r="G133" s="108">
        <f t="shared" si="7"/>
        <v>19.979399999999998</v>
      </c>
      <c r="H133" s="109">
        <v>5.51</v>
      </c>
      <c r="I133" s="110" t="s">
        <v>48</v>
      </c>
      <c r="J133" s="71">
        <f t="shared" si="11"/>
        <v>5.51</v>
      </c>
      <c r="K133" s="72">
        <v>3512</v>
      </c>
      <c r="L133" s="73" t="s">
        <v>46</v>
      </c>
      <c r="M133" s="69">
        <f t="shared" si="5"/>
        <v>0.35120000000000001</v>
      </c>
      <c r="N133" s="72">
        <v>4469</v>
      </c>
      <c r="O133" s="73" t="s">
        <v>46</v>
      </c>
      <c r="P133" s="69">
        <f t="shared" si="6"/>
        <v>0.44690000000000002</v>
      </c>
    </row>
    <row r="134" spans="1:16">
      <c r="A134" s="114"/>
      <c r="B134" s="109">
        <v>20</v>
      </c>
      <c r="C134" s="110" t="s">
        <v>47</v>
      </c>
      <c r="D134" s="69">
        <f t="shared" si="10"/>
        <v>0.23809523809523808</v>
      </c>
      <c r="E134" s="111">
        <v>20.72</v>
      </c>
      <c r="F134" s="112">
        <v>0.44209999999999999</v>
      </c>
      <c r="G134" s="108">
        <f t="shared" si="7"/>
        <v>21.162099999999999</v>
      </c>
      <c r="H134" s="109">
        <v>5.87</v>
      </c>
      <c r="I134" s="110" t="s">
        <v>48</v>
      </c>
      <c r="J134" s="71">
        <f t="shared" si="11"/>
        <v>5.87</v>
      </c>
      <c r="K134" s="72">
        <v>3591</v>
      </c>
      <c r="L134" s="73" t="s">
        <v>46</v>
      </c>
      <c r="M134" s="69">
        <f t="shared" si="5"/>
        <v>0.35910000000000003</v>
      </c>
      <c r="N134" s="72">
        <v>4586</v>
      </c>
      <c r="O134" s="73" t="s">
        <v>46</v>
      </c>
      <c r="P134" s="69">
        <f t="shared" si="6"/>
        <v>0.45860000000000001</v>
      </c>
    </row>
    <row r="135" spans="1:16">
      <c r="A135" s="114"/>
      <c r="B135" s="109">
        <v>22.5</v>
      </c>
      <c r="C135" s="110" t="s">
        <v>47</v>
      </c>
      <c r="D135" s="69">
        <f t="shared" si="10"/>
        <v>0.26785714285714285</v>
      </c>
      <c r="E135" s="111">
        <v>22.12</v>
      </c>
      <c r="F135" s="112">
        <v>0.40350000000000003</v>
      </c>
      <c r="G135" s="108">
        <f t="shared" si="7"/>
        <v>22.523500000000002</v>
      </c>
      <c r="H135" s="109">
        <v>6.29</v>
      </c>
      <c r="I135" s="110" t="s">
        <v>48</v>
      </c>
      <c r="J135" s="71">
        <f t="shared" si="11"/>
        <v>6.29</v>
      </c>
      <c r="K135" s="72">
        <v>3685</v>
      </c>
      <c r="L135" s="73" t="s">
        <v>46</v>
      </c>
      <c r="M135" s="69">
        <f t="shared" si="5"/>
        <v>0.36849999999999999</v>
      </c>
      <c r="N135" s="72">
        <v>4712</v>
      </c>
      <c r="O135" s="73" t="s">
        <v>46</v>
      </c>
      <c r="P135" s="69">
        <f t="shared" si="6"/>
        <v>0.47119999999999995</v>
      </c>
    </row>
    <row r="136" spans="1:16">
      <c r="A136" s="114"/>
      <c r="B136" s="109">
        <v>25</v>
      </c>
      <c r="C136" s="110" t="s">
        <v>47</v>
      </c>
      <c r="D136" s="69">
        <f t="shared" si="10"/>
        <v>0.29761904761904762</v>
      </c>
      <c r="E136" s="111">
        <v>23.38</v>
      </c>
      <c r="F136" s="112">
        <v>0.37169999999999997</v>
      </c>
      <c r="G136" s="108">
        <f t="shared" si="7"/>
        <v>23.7517</v>
      </c>
      <c r="H136" s="109">
        <v>6.69</v>
      </c>
      <c r="I136" s="110" t="s">
        <v>48</v>
      </c>
      <c r="J136" s="71">
        <f t="shared" si="11"/>
        <v>6.69</v>
      </c>
      <c r="K136" s="72">
        <v>3766</v>
      </c>
      <c r="L136" s="73" t="s">
        <v>46</v>
      </c>
      <c r="M136" s="69">
        <f t="shared" si="5"/>
        <v>0.37659999999999999</v>
      </c>
      <c r="N136" s="72">
        <v>4821</v>
      </c>
      <c r="O136" s="73" t="s">
        <v>46</v>
      </c>
      <c r="P136" s="69">
        <f t="shared" si="6"/>
        <v>0.48209999999999997</v>
      </c>
    </row>
    <row r="137" spans="1:16">
      <c r="A137" s="114"/>
      <c r="B137" s="109">
        <v>27.5</v>
      </c>
      <c r="C137" s="110" t="s">
        <v>47</v>
      </c>
      <c r="D137" s="69">
        <f t="shared" si="10"/>
        <v>0.32738095238095238</v>
      </c>
      <c r="E137" s="111">
        <v>24.54</v>
      </c>
      <c r="F137" s="112">
        <v>0.34489999999999998</v>
      </c>
      <c r="G137" s="108">
        <f t="shared" si="7"/>
        <v>24.884899999999998</v>
      </c>
      <c r="H137" s="109">
        <v>7.07</v>
      </c>
      <c r="I137" s="110" t="s">
        <v>48</v>
      </c>
      <c r="J137" s="71">
        <f t="shared" si="11"/>
        <v>7.07</v>
      </c>
      <c r="K137" s="72">
        <v>3836</v>
      </c>
      <c r="L137" s="73" t="s">
        <v>46</v>
      </c>
      <c r="M137" s="69">
        <f t="shared" si="5"/>
        <v>0.3836</v>
      </c>
      <c r="N137" s="72">
        <v>4917</v>
      </c>
      <c r="O137" s="73" t="s">
        <v>46</v>
      </c>
      <c r="P137" s="69">
        <f t="shared" si="6"/>
        <v>0.49169999999999997</v>
      </c>
    </row>
    <row r="138" spans="1:16">
      <c r="A138" s="114"/>
      <c r="B138" s="109">
        <v>30</v>
      </c>
      <c r="C138" s="110" t="s">
        <v>47</v>
      </c>
      <c r="D138" s="69">
        <f t="shared" si="10"/>
        <v>0.35714285714285715</v>
      </c>
      <c r="E138" s="111">
        <v>25.59</v>
      </c>
      <c r="F138" s="112">
        <v>0.32200000000000001</v>
      </c>
      <c r="G138" s="108">
        <f t="shared" si="7"/>
        <v>25.911999999999999</v>
      </c>
      <c r="H138" s="109">
        <v>7.43</v>
      </c>
      <c r="I138" s="110" t="s">
        <v>48</v>
      </c>
      <c r="J138" s="71">
        <f t="shared" si="11"/>
        <v>7.43</v>
      </c>
      <c r="K138" s="72">
        <v>3898</v>
      </c>
      <c r="L138" s="73" t="s">
        <v>46</v>
      </c>
      <c r="M138" s="69">
        <f t="shared" si="5"/>
        <v>0.38980000000000004</v>
      </c>
      <c r="N138" s="72">
        <v>5003</v>
      </c>
      <c r="O138" s="73" t="s">
        <v>46</v>
      </c>
      <c r="P138" s="69">
        <f t="shared" si="6"/>
        <v>0.50029999999999997</v>
      </c>
    </row>
    <row r="139" spans="1:16">
      <c r="A139" s="114"/>
      <c r="B139" s="109">
        <v>32.5</v>
      </c>
      <c r="C139" s="110" t="s">
        <v>47</v>
      </c>
      <c r="D139" s="69">
        <f t="shared" si="10"/>
        <v>0.38690476190476192</v>
      </c>
      <c r="E139" s="111">
        <v>26.55</v>
      </c>
      <c r="F139" s="112">
        <v>0.30220000000000002</v>
      </c>
      <c r="G139" s="108">
        <f t="shared" si="7"/>
        <v>26.8522</v>
      </c>
      <c r="H139" s="109">
        <v>7.78</v>
      </c>
      <c r="I139" s="110" t="s">
        <v>48</v>
      </c>
      <c r="J139" s="71">
        <f t="shared" si="11"/>
        <v>7.78</v>
      </c>
      <c r="K139" s="72">
        <v>3954</v>
      </c>
      <c r="L139" s="73" t="s">
        <v>46</v>
      </c>
      <c r="M139" s="69">
        <f t="shared" si="5"/>
        <v>0.39540000000000003</v>
      </c>
      <c r="N139" s="72">
        <v>5080</v>
      </c>
      <c r="O139" s="73" t="s">
        <v>46</v>
      </c>
      <c r="P139" s="69">
        <f t="shared" si="6"/>
        <v>0.50800000000000001</v>
      </c>
    </row>
    <row r="140" spans="1:16">
      <c r="A140" s="114"/>
      <c r="B140" s="109">
        <v>35</v>
      </c>
      <c r="C140" s="115" t="s">
        <v>47</v>
      </c>
      <c r="D140" s="69">
        <f t="shared" si="10"/>
        <v>0.41666666666666669</v>
      </c>
      <c r="E140" s="111">
        <v>27.42</v>
      </c>
      <c r="F140" s="112">
        <v>0.28489999999999999</v>
      </c>
      <c r="G140" s="108">
        <f t="shared" si="7"/>
        <v>27.704900000000002</v>
      </c>
      <c r="H140" s="109">
        <v>8.1199999999999992</v>
      </c>
      <c r="I140" s="110" t="s">
        <v>48</v>
      </c>
      <c r="J140" s="71">
        <f t="shared" si="11"/>
        <v>8.1199999999999992</v>
      </c>
      <c r="K140" s="72">
        <v>4005</v>
      </c>
      <c r="L140" s="73" t="s">
        <v>46</v>
      </c>
      <c r="M140" s="69">
        <f t="shared" si="5"/>
        <v>0.40049999999999997</v>
      </c>
      <c r="N140" s="72">
        <v>5150</v>
      </c>
      <c r="O140" s="73" t="s">
        <v>46</v>
      </c>
      <c r="P140" s="69">
        <f t="shared" si="6"/>
        <v>0.51500000000000001</v>
      </c>
    </row>
    <row r="141" spans="1:16">
      <c r="B141" s="109">
        <v>37.5</v>
      </c>
      <c r="C141" s="73" t="s">
        <v>47</v>
      </c>
      <c r="D141" s="69">
        <f t="shared" si="10"/>
        <v>0.44642857142857145</v>
      </c>
      <c r="E141" s="111">
        <v>28.22</v>
      </c>
      <c r="F141" s="112">
        <v>0.26960000000000001</v>
      </c>
      <c r="G141" s="108">
        <f t="shared" si="7"/>
        <v>28.489599999999999</v>
      </c>
      <c r="H141" s="72">
        <v>8.4499999999999993</v>
      </c>
      <c r="I141" s="73" t="s">
        <v>48</v>
      </c>
      <c r="J141" s="71">
        <f t="shared" si="11"/>
        <v>8.4499999999999993</v>
      </c>
      <c r="K141" s="72">
        <v>4052</v>
      </c>
      <c r="L141" s="73" t="s">
        <v>46</v>
      </c>
      <c r="M141" s="69">
        <f t="shared" si="5"/>
        <v>0.40519999999999995</v>
      </c>
      <c r="N141" s="72">
        <v>5214</v>
      </c>
      <c r="O141" s="73" t="s">
        <v>46</v>
      </c>
      <c r="P141" s="69">
        <f t="shared" si="6"/>
        <v>0.52140000000000009</v>
      </c>
    </row>
    <row r="142" spans="1:16">
      <c r="B142" s="109">
        <v>40</v>
      </c>
      <c r="C142" s="73" t="s">
        <v>47</v>
      </c>
      <c r="D142" s="69">
        <f t="shared" si="10"/>
        <v>0.47619047619047616</v>
      </c>
      <c r="E142" s="111">
        <v>28.96</v>
      </c>
      <c r="F142" s="112">
        <v>0.25600000000000001</v>
      </c>
      <c r="G142" s="108">
        <f t="shared" si="7"/>
        <v>29.216000000000001</v>
      </c>
      <c r="H142" s="72">
        <v>8.77</v>
      </c>
      <c r="I142" s="73" t="s">
        <v>48</v>
      </c>
      <c r="J142" s="71">
        <f t="shared" si="11"/>
        <v>8.77</v>
      </c>
      <c r="K142" s="72">
        <v>4095</v>
      </c>
      <c r="L142" s="73" t="s">
        <v>46</v>
      </c>
      <c r="M142" s="69">
        <f t="shared" si="5"/>
        <v>0.40949999999999998</v>
      </c>
      <c r="N142" s="72">
        <v>5273</v>
      </c>
      <c r="O142" s="73" t="s">
        <v>46</v>
      </c>
      <c r="P142" s="69">
        <f t="shared" si="6"/>
        <v>0.52729999999999999</v>
      </c>
    </row>
    <row r="143" spans="1:16">
      <c r="B143" s="109">
        <v>45</v>
      </c>
      <c r="C143" s="73" t="s">
        <v>47</v>
      </c>
      <c r="D143" s="69">
        <f t="shared" si="10"/>
        <v>0.5357142857142857</v>
      </c>
      <c r="E143" s="111">
        <v>30.27</v>
      </c>
      <c r="F143" s="112">
        <v>0.2329</v>
      </c>
      <c r="G143" s="108">
        <f t="shared" si="7"/>
        <v>30.5029</v>
      </c>
      <c r="H143" s="72">
        <v>9.39</v>
      </c>
      <c r="I143" s="73" t="s">
        <v>48</v>
      </c>
      <c r="J143" s="71">
        <f t="shared" si="11"/>
        <v>9.39</v>
      </c>
      <c r="K143" s="72">
        <v>4219</v>
      </c>
      <c r="L143" s="73" t="s">
        <v>46</v>
      </c>
      <c r="M143" s="69">
        <f t="shared" si="5"/>
        <v>0.42190000000000005</v>
      </c>
      <c r="N143" s="72">
        <v>5379</v>
      </c>
      <c r="O143" s="73" t="s">
        <v>46</v>
      </c>
      <c r="P143" s="69">
        <f t="shared" si="6"/>
        <v>0.53789999999999993</v>
      </c>
    </row>
    <row r="144" spans="1:16">
      <c r="B144" s="109">
        <v>50</v>
      </c>
      <c r="C144" s="73" t="s">
        <v>47</v>
      </c>
      <c r="D144" s="69">
        <f t="shared" si="10"/>
        <v>0.59523809523809523</v>
      </c>
      <c r="E144" s="111">
        <v>31.39</v>
      </c>
      <c r="F144" s="112">
        <v>0.21379999999999999</v>
      </c>
      <c r="G144" s="108">
        <f t="shared" si="7"/>
        <v>31.6038</v>
      </c>
      <c r="H144" s="72">
        <v>9.98</v>
      </c>
      <c r="I144" s="73" t="s">
        <v>48</v>
      </c>
      <c r="J144" s="71">
        <f t="shared" si="11"/>
        <v>9.98</v>
      </c>
      <c r="K144" s="72">
        <v>4329</v>
      </c>
      <c r="L144" s="73" t="s">
        <v>46</v>
      </c>
      <c r="M144" s="69">
        <f t="shared" si="5"/>
        <v>0.43289999999999995</v>
      </c>
      <c r="N144" s="72">
        <v>5473</v>
      </c>
      <c r="O144" s="73" t="s">
        <v>46</v>
      </c>
      <c r="P144" s="69">
        <f t="shared" si="6"/>
        <v>0.54730000000000001</v>
      </c>
    </row>
    <row r="145" spans="2:16">
      <c r="B145" s="109">
        <v>55</v>
      </c>
      <c r="C145" s="73" t="s">
        <v>47</v>
      </c>
      <c r="D145" s="69">
        <f t="shared" si="10"/>
        <v>0.65476190476190477</v>
      </c>
      <c r="E145" s="111">
        <v>32.36</v>
      </c>
      <c r="F145" s="112">
        <v>0.19789999999999999</v>
      </c>
      <c r="G145" s="108">
        <f t="shared" si="7"/>
        <v>32.557899999999997</v>
      </c>
      <c r="H145" s="72">
        <v>10.56</v>
      </c>
      <c r="I145" s="73" t="s">
        <v>48</v>
      </c>
      <c r="J145" s="71">
        <f t="shared" si="11"/>
        <v>10.56</v>
      </c>
      <c r="K145" s="72">
        <v>4428</v>
      </c>
      <c r="L145" s="73" t="s">
        <v>46</v>
      </c>
      <c r="M145" s="69">
        <f t="shared" si="5"/>
        <v>0.44279999999999997</v>
      </c>
      <c r="N145" s="72">
        <v>5556</v>
      </c>
      <c r="O145" s="73" t="s">
        <v>46</v>
      </c>
      <c r="P145" s="69">
        <f t="shared" si="6"/>
        <v>0.55559999999999998</v>
      </c>
    </row>
    <row r="146" spans="2:16">
      <c r="B146" s="109">
        <v>60</v>
      </c>
      <c r="C146" s="73" t="s">
        <v>47</v>
      </c>
      <c r="D146" s="69">
        <f t="shared" si="10"/>
        <v>0.7142857142857143</v>
      </c>
      <c r="E146" s="111">
        <v>33.22</v>
      </c>
      <c r="F146" s="112">
        <v>0.18429999999999999</v>
      </c>
      <c r="G146" s="108">
        <f t="shared" si="7"/>
        <v>33.404299999999999</v>
      </c>
      <c r="H146" s="72">
        <v>11.12</v>
      </c>
      <c r="I146" s="73" t="s">
        <v>48</v>
      </c>
      <c r="J146" s="71">
        <f t="shared" si="11"/>
        <v>11.12</v>
      </c>
      <c r="K146" s="72">
        <v>4519</v>
      </c>
      <c r="L146" s="73" t="s">
        <v>46</v>
      </c>
      <c r="M146" s="69">
        <f t="shared" si="5"/>
        <v>0.45190000000000002</v>
      </c>
      <c r="N146" s="72">
        <v>5632</v>
      </c>
      <c r="O146" s="73" t="s">
        <v>46</v>
      </c>
      <c r="P146" s="69">
        <f t="shared" si="6"/>
        <v>0.56319999999999992</v>
      </c>
    </row>
    <row r="147" spans="2:16">
      <c r="B147" s="109">
        <v>65</v>
      </c>
      <c r="C147" s="73" t="s">
        <v>47</v>
      </c>
      <c r="D147" s="69">
        <f t="shared" si="10"/>
        <v>0.77380952380952384</v>
      </c>
      <c r="E147" s="111">
        <v>33.97</v>
      </c>
      <c r="F147" s="112">
        <v>0.1726</v>
      </c>
      <c r="G147" s="108">
        <f t="shared" si="7"/>
        <v>34.142600000000002</v>
      </c>
      <c r="H147" s="72">
        <v>11.66</v>
      </c>
      <c r="I147" s="73" t="s">
        <v>48</v>
      </c>
      <c r="J147" s="71">
        <f t="shared" si="11"/>
        <v>11.66</v>
      </c>
      <c r="K147" s="72">
        <v>4603</v>
      </c>
      <c r="L147" s="73" t="s">
        <v>46</v>
      </c>
      <c r="M147" s="69">
        <f t="shared" si="5"/>
        <v>0.46029999999999999</v>
      </c>
      <c r="N147" s="72">
        <v>5702</v>
      </c>
      <c r="O147" s="73" t="s">
        <v>46</v>
      </c>
      <c r="P147" s="69">
        <f t="shared" si="6"/>
        <v>0.57020000000000004</v>
      </c>
    </row>
    <row r="148" spans="2:16">
      <c r="B148" s="109">
        <v>70</v>
      </c>
      <c r="C148" s="73" t="s">
        <v>47</v>
      </c>
      <c r="D148" s="69">
        <f t="shared" si="10"/>
        <v>0.83333333333333337</v>
      </c>
      <c r="E148" s="111">
        <v>34.630000000000003</v>
      </c>
      <c r="F148" s="112">
        <v>0.16250000000000001</v>
      </c>
      <c r="G148" s="108">
        <f t="shared" si="7"/>
        <v>34.792500000000004</v>
      </c>
      <c r="H148" s="72">
        <v>12.2</v>
      </c>
      <c r="I148" s="73" t="s">
        <v>48</v>
      </c>
      <c r="J148" s="71">
        <f t="shared" si="11"/>
        <v>12.2</v>
      </c>
      <c r="K148" s="72">
        <v>4682</v>
      </c>
      <c r="L148" s="73" t="s">
        <v>46</v>
      </c>
      <c r="M148" s="69">
        <f t="shared" ref="M148:M164" si="12">K148/1000/10</f>
        <v>0.46820000000000006</v>
      </c>
      <c r="N148" s="72">
        <v>5766</v>
      </c>
      <c r="O148" s="73" t="s">
        <v>46</v>
      </c>
      <c r="P148" s="69">
        <f t="shared" ref="P148:P176" si="13">N148/1000/10</f>
        <v>0.5766</v>
      </c>
    </row>
    <row r="149" spans="2:16">
      <c r="B149" s="109">
        <v>80</v>
      </c>
      <c r="C149" s="73" t="s">
        <v>47</v>
      </c>
      <c r="D149" s="69">
        <f t="shared" si="10"/>
        <v>0.95238095238095233</v>
      </c>
      <c r="E149" s="111">
        <v>35.76</v>
      </c>
      <c r="F149" s="112">
        <v>0.14549999999999999</v>
      </c>
      <c r="G149" s="108">
        <f t="shared" ref="G149:G212" si="14">E149+F149</f>
        <v>35.905499999999996</v>
      </c>
      <c r="H149" s="72">
        <v>13.25</v>
      </c>
      <c r="I149" s="73" t="s">
        <v>48</v>
      </c>
      <c r="J149" s="71">
        <f t="shared" si="11"/>
        <v>13.25</v>
      </c>
      <c r="K149" s="72">
        <v>4939</v>
      </c>
      <c r="L149" s="73" t="s">
        <v>46</v>
      </c>
      <c r="M149" s="69">
        <f t="shared" si="12"/>
        <v>0.49390000000000001</v>
      </c>
      <c r="N149" s="72">
        <v>5882</v>
      </c>
      <c r="O149" s="73" t="s">
        <v>46</v>
      </c>
      <c r="P149" s="69">
        <f t="shared" si="13"/>
        <v>0.58819999999999995</v>
      </c>
    </row>
    <row r="150" spans="2:16">
      <c r="B150" s="109">
        <v>90</v>
      </c>
      <c r="C150" s="73" t="s">
        <v>47</v>
      </c>
      <c r="D150" s="69">
        <f t="shared" si="10"/>
        <v>1.0714285714285714</v>
      </c>
      <c r="E150" s="111">
        <v>36.67</v>
      </c>
      <c r="F150" s="112">
        <v>0.13200000000000001</v>
      </c>
      <c r="G150" s="108">
        <f t="shared" si="14"/>
        <v>36.802</v>
      </c>
      <c r="H150" s="72">
        <v>14.26</v>
      </c>
      <c r="I150" s="73" t="s">
        <v>48</v>
      </c>
      <c r="J150" s="71">
        <f t="shared" si="11"/>
        <v>14.26</v>
      </c>
      <c r="K150" s="72">
        <v>5169</v>
      </c>
      <c r="L150" s="73" t="s">
        <v>46</v>
      </c>
      <c r="M150" s="69">
        <f t="shared" si="12"/>
        <v>0.51689999999999992</v>
      </c>
      <c r="N150" s="72">
        <v>5985</v>
      </c>
      <c r="O150" s="73" t="s">
        <v>46</v>
      </c>
      <c r="P150" s="69">
        <f t="shared" si="13"/>
        <v>0.59850000000000003</v>
      </c>
    </row>
    <row r="151" spans="2:16">
      <c r="B151" s="109">
        <v>100</v>
      </c>
      <c r="C151" s="73" t="s">
        <v>47</v>
      </c>
      <c r="D151" s="69">
        <f t="shared" si="10"/>
        <v>1.1904761904761905</v>
      </c>
      <c r="E151" s="111">
        <v>37.42</v>
      </c>
      <c r="F151" s="112">
        <v>0.12089999999999999</v>
      </c>
      <c r="G151" s="108">
        <f t="shared" si="14"/>
        <v>37.540900000000001</v>
      </c>
      <c r="H151" s="72">
        <v>15.26</v>
      </c>
      <c r="I151" s="73" t="s">
        <v>48</v>
      </c>
      <c r="J151" s="71">
        <f t="shared" si="11"/>
        <v>15.26</v>
      </c>
      <c r="K151" s="72">
        <v>5378</v>
      </c>
      <c r="L151" s="73" t="s">
        <v>46</v>
      </c>
      <c r="M151" s="69">
        <f t="shared" si="12"/>
        <v>0.53780000000000006</v>
      </c>
      <c r="N151" s="72">
        <v>6078</v>
      </c>
      <c r="O151" s="73" t="s">
        <v>46</v>
      </c>
      <c r="P151" s="69">
        <f t="shared" si="13"/>
        <v>0.60780000000000001</v>
      </c>
    </row>
    <row r="152" spans="2:16">
      <c r="B152" s="109">
        <v>110</v>
      </c>
      <c r="C152" s="73" t="s">
        <v>47</v>
      </c>
      <c r="D152" s="69">
        <f t="shared" si="10"/>
        <v>1.3095238095238095</v>
      </c>
      <c r="E152" s="111">
        <v>38.04</v>
      </c>
      <c r="F152" s="112">
        <v>0.11169999999999999</v>
      </c>
      <c r="G152" s="108">
        <f t="shared" si="14"/>
        <v>38.151699999999998</v>
      </c>
      <c r="H152" s="72">
        <v>16.23</v>
      </c>
      <c r="I152" s="73" t="s">
        <v>48</v>
      </c>
      <c r="J152" s="71">
        <f t="shared" si="11"/>
        <v>16.23</v>
      </c>
      <c r="K152" s="72">
        <v>5572</v>
      </c>
      <c r="L152" s="73" t="s">
        <v>46</v>
      </c>
      <c r="M152" s="69">
        <f t="shared" si="12"/>
        <v>0.55720000000000003</v>
      </c>
      <c r="N152" s="72">
        <v>6163</v>
      </c>
      <c r="O152" s="73" t="s">
        <v>46</v>
      </c>
      <c r="P152" s="69">
        <f t="shared" si="13"/>
        <v>0.61630000000000007</v>
      </c>
    </row>
    <row r="153" spans="2:16">
      <c r="B153" s="109">
        <v>120</v>
      </c>
      <c r="C153" s="73" t="s">
        <v>47</v>
      </c>
      <c r="D153" s="69">
        <f t="shared" si="10"/>
        <v>1.4285714285714286</v>
      </c>
      <c r="E153" s="111">
        <v>38.56</v>
      </c>
      <c r="F153" s="112">
        <v>0.1038</v>
      </c>
      <c r="G153" s="108">
        <f t="shared" si="14"/>
        <v>38.663800000000002</v>
      </c>
      <c r="H153" s="72">
        <v>17.2</v>
      </c>
      <c r="I153" s="73" t="s">
        <v>48</v>
      </c>
      <c r="J153" s="71">
        <f t="shared" si="11"/>
        <v>17.2</v>
      </c>
      <c r="K153" s="72">
        <v>5753</v>
      </c>
      <c r="L153" s="73" t="s">
        <v>46</v>
      </c>
      <c r="M153" s="69">
        <f t="shared" si="12"/>
        <v>0.57530000000000003</v>
      </c>
      <c r="N153" s="72">
        <v>6243</v>
      </c>
      <c r="O153" s="73" t="s">
        <v>46</v>
      </c>
      <c r="P153" s="69">
        <f t="shared" si="13"/>
        <v>0.62430000000000008</v>
      </c>
    </row>
    <row r="154" spans="2:16">
      <c r="B154" s="109">
        <v>130</v>
      </c>
      <c r="C154" s="73" t="s">
        <v>47</v>
      </c>
      <c r="D154" s="69">
        <f t="shared" si="10"/>
        <v>1.5476190476190477</v>
      </c>
      <c r="E154" s="111">
        <v>39</v>
      </c>
      <c r="F154" s="112">
        <v>9.7089999999999996E-2</v>
      </c>
      <c r="G154" s="108">
        <f t="shared" si="14"/>
        <v>39.097090000000001</v>
      </c>
      <c r="H154" s="72">
        <v>18.149999999999999</v>
      </c>
      <c r="I154" s="73" t="s">
        <v>48</v>
      </c>
      <c r="J154" s="71">
        <f t="shared" si="11"/>
        <v>18.149999999999999</v>
      </c>
      <c r="K154" s="72">
        <v>5923</v>
      </c>
      <c r="L154" s="73" t="s">
        <v>46</v>
      </c>
      <c r="M154" s="69">
        <f t="shared" si="12"/>
        <v>0.59230000000000005</v>
      </c>
      <c r="N154" s="72">
        <v>6317</v>
      </c>
      <c r="O154" s="73" t="s">
        <v>46</v>
      </c>
      <c r="P154" s="69">
        <f t="shared" si="13"/>
        <v>0.63170000000000004</v>
      </c>
    </row>
    <row r="155" spans="2:16">
      <c r="B155" s="109">
        <v>140</v>
      </c>
      <c r="C155" s="73" t="s">
        <v>47</v>
      </c>
      <c r="D155" s="69">
        <f t="shared" si="10"/>
        <v>1.6666666666666667</v>
      </c>
      <c r="E155" s="111">
        <v>39.36</v>
      </c>
      <c r="F155" s="112">
        <v>9.1219999999999996E-2</v>
      </c>
      <c r="G155" s="108">
        <f t="shared" si="14"/>
        <v>39.451219999999999</v>
      </c>
      <c r="H155" s="72">
        <v>19.09</v>
      </c>
      <c r="I155" s="73" t="s">
        <v>48</v>
      </c>
      <c r="J155" s="71">
        <f t="shared" si="11"/>
        <v>19.09</v>
      </c>
      <c r="K155" s="72">
        <v>6086</v>
      </c>
      <c r="L155" s="73" t="s">
        <v>46</v>
      </c>
      <c r="M155" s="69">
        <f t="shared" si="12"/>
        <v>0.60860000000000003</v>
      </c>
      <c r="N155" s="72">
        <v>6387</v>
      </c>
      <c r="O155" s="73" t="s">
        <v>46</v>
      </c>
      <c r="P155" s="69">
        <f t="shared" si="13"/>
        <v>0.63869999999999993</v>
      </c>
    </row>
    <row r="156" spans="2:16">
      <c r="B156" s="109">
        <v>150</v>
      </c>
      <c r="C156" s="73" t="s">
        <v>47</v>
      </c>
      <c r="D156" s="69">
        <f t="shared" si="10"/>
        <v>1.7857142857142858</v>
      </c>
      <c r="E156" s="111">
        <v>39.67</v>
      </c>
      <c r="F156" s="112">
        <v>8.6069999999999994E-2</v>
      </c>
      <c r="G156" s="108">
        <f t="shared" si="14"/>
        <v>39.756070000000001</v>
      </c>
      <c r="H156" s="72">
        <v>20.02</v>
      </c>
      <c r="I156" s="73" t="s">
        <v>48</v>
      </c>
      <c r="J156" s="71">
        <f t="shared" si="11"/>
        <v>20.02</v>
      </c>
      <c r="K156" s="72">
        <v>6241</v>
      </c>
      <c r="L156" s="73" t="s">
        <v>46</v>
      </c>
      <c r="M156" s="69">
        <f t="shared" si="12"/>
        <v>0.62409999999999999</v>
      </c>
      <c r="N156" s="72">
        <v>6453</v>
      </c>
      <c r="O156" s="73" t="s">
        <v>46</v>
      </c>
      <c r="P156" s="69">
        <f t="shared" si="13"/>
        <v>0.64529999999999998</v>
      </c>
    </row>
    <row r="157" spans="2:16">
      <c r="B157" s="109">
        <v>160</v>
      </c>
      <c r="C157" s="73" t="s">
        <v>47</v>
      </c>
      <c r="D157" s="69">
        <f t="shared" si="10"/>
        <v>1.9047619047619047</v>
      </c>
      <c r="E157" s="111">
        <v>39.92</v>
      </c>
      <c r="F157" s="112">
        <v>8.1500000000000003E-2</v>
      </c>
      <c r="G157" s="108">
        <f t="shared" si="14"/>
        <v>40.0015</v>
      </c>
      <c r="H157" s="72">
        <v>20.95</v>
      </c>
      <c r="I157" s="73" t="s">
        <v>48</v>
      </c>
      <c r="J157" s="71">
        <f t="shared" si="11"/>
        <v>20.95</v>
      </c>
      <c r="K157" s="72">
        <v>6390</v>
      </c>
      <c r="L157" s="73" t="s">
        <v>46</v>
      </c>
      <c r="M157" s="69">
        <f t="shared" si="12"/>
        <v>0.63900000000000001</v>
      </c>
      <c r="N157" s="72">
        <v>6517</v>
      </c>
      <c r="O157" s="73" t="s">
        <v>46</v>
      </c>
      <c r="P157" s="69">
        <f t="shared" si="13"/>
        <v>0.65170000000000006</v>
      </c>
    </row>
    <row r="158" spans="2:16">
      <c r="B158" s="109">
        <v>170</v>
      </c>
      <c r="C158" s="73" t="s">
        <v>47</v>
      </c>
      <c r="D158" s="69">
        <f t="shared" si="10"/>
        <v>2.0238095238095237</v>
      </c>
      <c r="E158" s="111">
        <v>40.15</v>
      </c>
      <c r="F158" s="112">
        <v>7.7420000000000003E-2</v>
      </c>
      <c r="G158" s="108">
        <f t="shared" si="14"/>
        <v>40.227419999999995</v>
      </c>
      <c r="H158" s="72">
        <v>21.87</v>
      </c>
      <c r="I158" s="73" t="s">
        <v>48</v>
      </c>
      <c r="J158" s="71">
        <f t="shared" si="11"/>
        <v>21.87</v>
      </c>
      <c r="K158" s="72">
        <v>6533</v>
      </c>
      <c r="L158" s="73" t="s">
        <v>46</v>
      </c>
      <c r="M158" s="69">
        <f t="shared" si="12"/>
        <v>0.65329999999999999</v>
      </c>
      <c r="N158" s="72">
        <v>6577</v>
      </c>
      <c r="O158" s="73" t="s">
        <v>46</v>
      </c>
      <c r="P158" s="69">
        <f t="shared" si="13"/>
        <v>0.65769999999999995</v>
      </c>
    </row>
    <row r="159" spans="2:16">
      <c r="B159" s="109">
        <v>180</v>
      </c>
      <c r="C159" s="73" t="s">
        <v>47</v>
      </c>
      <c r="D159" s="69">
        <f t="shared" si="10"/>
        <v>2.1428571428571428</v>
      </c>
      <c r="E159" s="111">
        <v>40.32</v>
      </c>
      <c r="F159" s="112">
        <v>7.3760000000000006E-2</v>
      </c>
      <c r="G159" s="108">
        <f t="shared" si="14"/>
        <v>40.39376</v>
      </c>
      <c r="H159" s="72">
        <v>22.79</v>
      </c>
      <c r="I159" s="73" t="s">
        <v>48</v>
      </c>
      <c r="J159" s="71">
        <f t="shared" si="11"/>
        <v>22.79</v>
      </c>
      <c r="K159" s="72">
        <v>6672</v>
      </c>
      <c r="L159" s="73" t="s">
        <v>46</v>
      </c>
      <c r="M159" s="69">
        <f t="shared" si="12"/>
        <v>0.66720000000000002</v>
      </c>
      <c r="N159" s="72">
        <v>6636</v>
      </c>
      <c r="O159" s="73" t="s">
        <v>46</v>
      </c>
      <c r="P159" s="69">
        <f t="shared" si="13"/>
        <v>0.66359999999999997</v>
      </c>
    </row>
    <row r="160" spans="2:16">
      <c r="B160" s="109">
        <v>200</v>
      </c>
      <c r="C160" s="73" t="s">
        <v>47</v>
      </c>
      <c r="D160" s="69">
        <f t="shared" si="10"/>
        <v>2.3809523809523809</v>
      </c>
      <c r="E160" s="111">
        <v>40.159999999999997</v>
      </c>
      <c r="F160" s="112">
        <v>6.7449999999999996E-2</v>
      </c>
      <c r="G160" s="108">
        <f t="shared" si="14"/>
        <v>40.227449999999997</v>
      </c>
      <c r="H160" s="72">
        <v>24.63</v>
      </c>
      <c r="I160" s="73" t="s">
        <v>48</v>
      </c>
      <c r="J160" s="71">
        <f t="shared" si="11"/>
        <v>24.63</v>
      </c>
      <c r="K160" s="72">
        <v>7179</v>
      </c>
      <c r="L160" s="73" t="s">
        <v>46</v>
      </c>
      <c r="M160" s="69">
        <f t="shared" si="12"/>
        <v>0.71789999999999998</v>
      </c>
      <c r="N160" s="72">
        <v>6747</v>
      </c>
      <c r="O160" s="73" t="s">
        <v>46</v>
      </c>
      <c r="P160" s="69">
        <f t="shared" si="13"/>
        <v>0.67469999999999997</v>
      </c>
    </row>
    <row r="161" spans="2:16">
      <c r="B161" s="109">
        <v>225</v>
      </c>
      <c r="C161" s="73" t="s">
        <v>47</v>
      </c>
      <c r="D161" s="69">
        <f t="shared" si="10"/>
        <v>2.6785714285714284</v>
      </c>
      <c r="E161" s="111">
        <v>40.08</v>
      </c>
      <c r="F161" s="112">
        <v>6.1010000000000002E-2</v>
      </c>
      <c r="G161" s="108">
        <f t="shared" si="14"/>
        <v>40.141010000000001</v>
      </c>
      <c r="H161" s="72">
        <v>26.93</v>
      </c>
      <c r="I161" s="73" t="s">
        <v>48</v>
      </c>
      <c r="J161" s="71">
        <f t="shared" si="11"/>
        <v>26.93</v>
      </c>
      <c r="K161" s="72">
        <v>7904</v>
      </c>
      <c r="L161" s="73" t="s">
        <v>46</v>
      </c>
      <c r="M161" s="69">
        <f t="shared" si="12"/>
        <v>0.79039999999999999</v>
      </c>
      <c r="N161" s="72">
        <v>6879</v>
      </c>
      <c r="O161" s="73" t="s">
        <v>46</v>
      </c>
      <c r="P161" s="69">
        <f t="shared" si="13"/>
        <v>0.68789999999999996</v>
      </c>
    </row>
    <row r="162" spans="2:16">
      <c r="B162" s="109">
        <v>250</v>
      </c>
      <c r="C162" s="73" t="s">
        <v>47</v>
      </c>
      <c r="D162" s="69">
        <f t="shared" si="10"/>
        <v>2.9761904761904763</v>
      </c>
      <c r="E162" s="111">
        <v>39.94</v>
      </c>
      <c r="F162" s="112">
        <v>5.5759999999999997E-2</v>
      </c>
      <c r="G162" s="108">
        <f t="shared" si="14"/>
        <v>39.995759999999997</v>
      </c>
      <c r="H162" s="72">
        <v>29.24</v>
      </c>
      <c r="I162" s="73" t="s">
        <v>48</v>
      </c>
      <c r="J162" s="71">
        <f t="shared" si="11"/>
        <v>29.24</v>
      </c>
      <c r="K162" s="72">
        <v>8571</v>
      </c>
      <c r="L162" s="73" t="s">
        <v>46</v>
      </c>
      <c r="M162" s="69">
        <f t="shared" si="12"/>
        <v>0.85709999999999997</v>
      </c>
      <c r="N162" s="72">
        <v>7005</v>
      </c>
      <c r="O162" s="73" t="s">
        <v>46</v>
      </c>
      <c r="P162" s="69">
        <f t="shared" si="13"/>
        <v>0.70050000000000001</v>
      </c>
    </row>
    <row r="163" spans="2:16">
      <c r="B163" s="109">
        <v>275</v>
      </c>
      <c r="C163" s="73" t="s">
        <v>47</v>
      </c>
      <c r="D163" s="69">
        <f t="shared" ref="D163:D176" si="15">B163/$C$5</f>
        <v>3.2738095238095237</v>
      </c>
      <c r="E163" s="111">
        <v>39.72</v>
      </c>
      <c r="F163" s="112">
        <v>5.1380000000000002E-2</v>
      </c>
      <c r="G163" s="108">
        <f t="shared" si="14"/>
        <v>39.771380000000001</v>
      </c>
      <c r="H163" s="72">
        <v>31.56</v>
      </c>
      <c r="I163" s="73" t="s">
        <v>48</v>
      </c>
      <c r="J163" s="71">
        <f t="shared" si="11"/>
        <v>31.56</v>
      </c>
      <c r="K163" s="72">
        <v>9195</v>
      </c>
      <c r="L163" s="73" t="s">
        <v>46</v>
      </c>
      <c r="M163" s="69">
        <f t="shared" si="12"/>
        <v>0.91949999999999998</v>
      </c>
      <c r="N163" s="72">
        <v>7125</v>
      </c>
      <c r="O163" s="73" t="s">
        <v>46</v>
      </c>
      <c r="P163" s="69">
        <f t="shared" si="13"/>
        <v>0.71250000000000002</v>
      </c>
    </row>
    <row r="164" spans="2:16">
      <c r="B164" s="109">
        <v>300</v>
      </c>
      <c r="C164" s="73" t="s">
        <v>47</v>
      </c>
      <c r="D164" s="69">
        <f t="shared" si="15"/>
        <v>3.5714285714285716</v>
      </c>
      <c r="E164" s="111">
        <v>39.44</v>
      </c>
      <c r="F164" s="112">
        <v>4.768E-2</v>
      </c>
      <c r="G164" s="108">
        <f t="shared" si="14"/>
        <v>39.487679999999997</v>
      </c>
      <c r="H164" s="72">
        <v>33.89</v>
      </c>
      <c r="I164" s="73" t="s">
        <v>48</v>
      </c>
      <c r="J164" s="71">
        <f t="shared" si="11"/>
        <v>33.89</v>
      </c>
      <c r="K164" s="72">
        <v>9786</v>
      </c>
      <c r="L164" s="73" t="s">
        <v>46</v>
      </c>
      <c r="M164" s="69">
        <f t="shared" si="12"/>
        <v>0.97859999999999991</v>
      </c>
      <c r="N164" s="72">
        <v>7242</v>
      </c>
      <c r="O164" s="73" t="s">
        <v>46</v>
      </c>
      <c r="P164" s="69">
        <f t="shared" si="13"/>
        <v>0.72419999999999995</v>
      </c>
    </row>
    <row r="165" spans="2:16">
      <c r="B165" s="109">
        <v>325</v>
      </c>
      <c r="C165" s="73" t="s">
        <v>47</v>
      </c>
      <c r="D165" s="69">
        <f t="shared" si="15"/>
        <v>3.8690476190476191</v>
      </c>
      <c r="E165" s="111">
        <v>39.119999999999997</v>
      </c>
      <c r="F165" s="112">
        <v>4.4510000000000001E-2</v>
      </c>
      <c r="G165" s="108">
        <f t="shared" si="14"/>
        <v>39.16451</v>
      </c>
      <c r="H165" s="72">
        <v>36.24</v>
      </c>
      <c r="I165" s="73" t="s">
        <v>48</v>
      </c>
      <c r="J165" s="71">
        <f t="shared" si="11"/>
        <v>36.24</v>
      </c>
      <c r="K165" s="72">
        <v>1.04</v>
      </c>
      <c r="L165" s="116" t="s">
        <v>48</v>
      </c>
      <c r="M165" s="71">
        <f t="shared" ref="M165:M217" si="16">K165</f>
        <v>1.04</v>
      </c>
      <c r="N165" s="72">
        <v>7355</v>
      </c>
      <c r="O165" s="73" t="s">
        <v>46</v>
      </c>
      <c r="P165" s="69">
        <f t="shared" si="13"/>
        <v>0.73550000000000004</v>
      </c>
    </row>
    <row r="166" spans="2:16">
      <c r="B166" s="109">
        <v>350</v>
      </c>
      <c r="C166" s="73" t="s">
        <v>47</v>
      </c>
      <c r="D166" s="69">
        <f t="shared" si="15"/>
        <v>4.166666666666667</v>
      </c>
      <c r="E166" s="111">
        <v>38.76</v>
      </c>
      <c r="F166" s="112">
        <v>4.1759999999999999E-2</v>
      </c>
      <c r="G166" s="108">
        <f t="shared" si="14"/>
        <v>38.801759999999994</v>
      </c>
      <c r="H166" s="72">
        <v>38.619999999999997</v>
      </c>
      <c r="I166" s="73" t="s">
        <v>48</v>
      </c>
      <c r="J166" s="71">
        <f t="shared" si="11"/>
        <v>38.619999999999997</v>
      </c>
      <c r="K166" s="72">
        <v>1.0900000000000001</v>
      </c>
      <c r="L166" s="73" t="s">
        <v>48</v>
      </c>
      <c r="M166" s="71">
        <f t="shared" si="16"/>
        <v>1.0900000000000001</v>
      </c>
      <c r="N166" s="72">
        <v>7467</v>
      </c>
      <c r="O166" s="73" t="s">
        <v>46</v>
      </c>
      <c r="P166" s="69">
        <f t="shared" si="13"/>
        <v>0.74669999999999992</v>
      </c>
    </row>
    <row r="167" spans="2:16">
      <c r="B167" s="109">
        <v>375</v>
      </c>
      <c r="C167" s="73" t="s">
        <v>47</v>
      </c>
      <c r="D167" s="69">
        <f t="shared" si="15"/>
        <v>4.4642857142857144</v>
      </c>
      <c r="E167" s="111">
        <v>38.369999999999997</v>
      </c>
      <c r="F167" s="112">
        <v>3.934E-2</v>
      </c>
      <c r="G167" s="108">
        <f t="shared" si="14"/>
        <v>38.40934</v>
      </c>
      <c r="H167" s="72">
        <v>41.01</v>
      </c>
      <c r="I167" s="73" t="s">
        <v>48</v>
      </c>
      <c r="J167" s="71">
        <f t="shared" si="11"/>
        <v>41.01</v>
      </c>
      <c r="K167" s="72">
        <v>1.1399999999999999</v>
      </c>
      <c r="L167" s="73" t="s">
        <v>48</v>
      </c>
      <c r="M167" s="71">
        <f t="shared" si="16"/>
        <v>1.1399999999999999</v>
      </c>
      <c r="N167" s="72">
        <v>7577</v>
      </c>
      <c r="O167" s="73" t="s">
        <v>46</v>
      </c>
      <c r="P167" s="69">
        <f t="shared" si="13"/>
        <v>0.75770000000000004</v>
      </c>
    </row>
    <row r="168" spans="2:16">
      <c r="B168" s="109">
        <v>400</v>
      </c>
      <c r="C168" s="73" t="s">
        <v>47</v>
      </c>
      <c r="D168" s="69">
        <f t="shared" si="15"/>
        <v>4.7619047619047619</v>
      </c>
      <c r="E168" s="111">
        <v>37.97</v>
      </c>
      <c r="F168" s="112">
        <v>3.721E-2</v>
      </c>
      <c r="G168" s="108">
        <f t="shared" si="14"/>
        <v>38.007210000000001</v>
      </c>
      <c r="H168" s="72">
        <v>43.43</v>
      </c>
      <c r="I168" s="73" t="s">
        <v>48</v>
      </c>
      <c r="J168" s="71">
        <f t="shared" si="11"/>
        <v>43.43</v>
      </c>
      <c r="K168" s="72">
        <v>1.19</v>
      </c>
      <c r="L168" s="73" t="s">
        <v>48</v>
      </c>
      <c r="M168" s="71">
        <f t="shared" si="16"/>
        <v>1.19</v>
      </c>
      <c r="N168" s="72">
        <v>7685</v>
      </c>
      <c r="O168" s="73" t="s">
        <v>46</v>
      </c>
      <c r="P168" s="69">
        <f t="shared" si="13"/>
        <v>0.76849999999999996</v>
      </c>
    </row>
    <row r="169" spans="2:16">
      <c r="B169" s="109">
        <v>450</v>
      </c>
      <c r="C169" s="73" t="s">
        <v>47</v>
      </c>
      <c r="D169" s="69">
        <f t="shared" si="15"/>
        <v>5.3571428571428568</v>
      </c>
      <c r="E169" s="111">
        <v>37.11</v>
      </c>
      <c r="F169" s="112">
        <v>3.3599999999999998E-2</v>
      </c>
      <c r="G169" s="108">
        <f t="shared" si="14"/>
        <v>37.143599999999999</v>
      </c>
      <c r="H169" s="72">
        <v>48.36</v>
      </c>
      <c r="I169" s="73" t="s">
        <v>48</v>
      </c>
      <c r="J169" s="71">
        <f t="shared" si="11"/>
        <v>48.36</v>
      </c>
      <c r="K169" s="72">
        <v>1.38</v>
      </c>
      <c r="L169" s="73" t="s">
        <v>48</v>
      </c>
      <c r="M169" s="71">
        <f t="shared" si="16"/>
        <v>1.38</v>
      </c>
      <c r="N169" s="72">
        <v>7900</v>
      </c>
      <c r="O169" s="73" t="s">
        <v>46</v>
      </c>
      <c r="P169" s="69">
        <f t="shared" si="13"/>
        <v>0.79</v>
      </c>
    </row>
    <row r="170" spans="2:16">
      <c r="B170" s="109">
        <v>500</v>
      </c>
      <c r="C170" s="73" t="s">
        <v>47</v>
      </c>
      <c r="D170" s="69">
        <f t="shared" si="15"/>
        <v>5.9523809523809526</v>
      </c>
      <c r="E170" s="111">
        <v>36.229999999999997</v>
      </c>
      <c r="F170" s="112">
        <v>3.066E-2</v>
      </c>
      <c r="G170" s="108">
        <f t="shared" si="14"/>
        <v>36.260659999999994</v>
      </c>
      <c r="H170" s="72">
        <v>53.4</v>
      </c>
      <c r="I170" s="73" t="s">
        <v>48</v>
      </c>
      <c r="J170" s="71">
        <f t="shared" si="11"/>
        <v>53.4</v>
      </c>
      <c r="K170" s="72">
        <v>1.56</v>
      </c>
      <c r="L170" s="73" t="s">
        <v>48</v>
      </c>
      <c r="M170" s="71">
        <f t="shared" si="16"/>
        <v>1.56</v>
      </c>
      <c r="N170" s="72">
        <v>8113</v>
      </c>
      <c r="O170" s="73" t="s">
        <v>46</v>
      </c>
      <c r="P170" s="69">
        <f t="shared" si="13"/>
        <v>0.81129999999999991</v>
      </c>
    </row>
    <row r="171" spans="2:16">
      <c r="B171" s="109">
        <v>550</v>
      </c>
      <c r="C171" s="73" t="s">
        <v>47</v>
      </c>
      <c r="D171" s="69">
        <f t="shared" si="15"/>
        <v>6.5476190476190474</v>
      </c>
      <c r="E171" s="111">
        <v>35.35</v>
      </c>
      <c r="F171" s="112">
        <v>2.8219999999999999E-2</v>
      </c>
      <c r="G171" s="108">
        <f t="shared" si="14"/>
        <v>35.378219999999999</v>
      </c>
      <c r="H171" s="72">
        <v>58.57</v>
      </c>
      <c r="I171" s="73" t="s">
        <v>48</v>
      </c>
      <c r="J171" s="71">
        <f t="shared" si="11"/>
        <v>58.57</v>
      </c>
      <c r="K171" s="72">
        <v>1.72</v>
      </c>
      <c r="L171" s="73" t="s">
        <v>48</v>
      </c>
      <c r="M171" s="71">
        <f t="shared" si="16"/>
        <v>1.72</v>
      </c>
      <c r="N171" s="72">
        <v>8326</v>
      </c>
      <c r="O171" s="73" t="s">
        <v>46</v>
      </c>
      <c r="P171" s="69">
        <f t="shared" si="13"/>
        <v>0.83260000000000001</v>
      </c>
    </row>
    <row r="172" spans="2:16">
      <c r="B172" s="109">
        <v>600</v>
      </c>
      <c r="C172" s="73" t="s">
        <v>47</v>
      </c>
      <c r="D172" s="69">
        <f t="shared" si="15"/>
        <v>7.1428571428571432</v>
      </c>
      <c r="E172" s="111">
        <v>34.46</v>
      </c>
      <c r="F172" s="112">
        <v>2.6159999999999999E-2</v>
      </c>
      <c r="G172" s="108">
        <f t="shared" si="14"/>
        <v>34.486159999999998</v>
      </c>
      <c r="H172" s="72">
        <v>63.87</v>
      </c>
      <c r="I172" s="73" t="s">
        <v>48</v>
      </c>
      <c r="J172" s="71">
        <f t="shared" ref="J172:J195" si="17">H172</f>
        <v>63.87</v>
      </c>
      <c r="K172" s="72">
        <v>1.88</v>
      </c>
      <c r="L172" s="73" t="s">
        <v>48</v>
      </c>
      <c r="M172" s="71">
        <f t="shared" si="16"/>
        <v>1.88</v>
      </c>
      <c r="N172" s="72">
        <v>8541</v>
      </c>
      <c r="O172" s="73" t="s">
        <v>46</v>
      </c>
      <c r="P172" s="69">
        <f t="shared" si="13"/>
        <v>0.85410000000000008</v>
      </c>
    </row>
    <row r="173" spans="2:16">
      <c r="B173" s="109">
        <v>650</v>
      </c>
      <c r="C173" s="73" t="s">
        <v>47</v>
      </c>
      <c r="D173" s="69">
        <f t="shared" si="15"/>
        <v>7.7380952380952381</v>
      </c>
      <c r="E173" s="111">
        <v>33.6</v>
      </c>
      <c r="F173" s="112">
        <v>2.4400000000000002E-2</v>
      </c>
      <c r="G173" s="108">
        <f t="shared" si="14"/>
        <v>33.624400000000001</v>
      </c>
      <c r="H173" s="72">
        <v>69.3</v>
      </c>
      <c r="I173" s="73" t="s">
        <v>48</v>
      </c>
      <c r="J173" s="71">
        <f t="shared" si="17"/>
        <v>69.3</v>
      </c>
      <c r="K173" s="72">
        <v>2.0299999999999998</v>
      </c>
      <c r="L173" s="73" t="s">
        <v>48</v>
      </c>
      <c r="M173" s="71">
        <f t="shared" si="16"/>
        <v>2.0299999999999998</v>
      </c>
      <c r="N173" s="72">
        <v>8758</v>
      </c>
      <c r="O173" s="73" t="s">
        <v>46</v>
      </c>
      <c r="P173" s="69">
        <f t="shared" si="13"/>
        <v>0.87579999999999991</v>
      </c>
    </row>
    <row r="174" spans="2:16">
      <c r="B174" s="109">
        <v>700</v>
      </c>
      <c r="C174" s="73" t="s">
        <v>47</v>
      </c>
      <c r="D174" s="69">
        <f t="shared" si="15"/>
        <v>8.3333333333333339</v>
      </c>
      <c r="E174" s="111">
        <v>32.75</v>
      </c>
      <c r="F174" s="112">
        <v>2.2870000000000001E-2</v>
      </c>
      <c r="G174" s="108">
        <f t="shared" si="14"/>
        <v>32.772869999999998</v>
      </c>
      <c r="H174" s="72">
        <v>74.88</v>
      </c>
      <c r="I174" s="73" t="s">
        <v>48</v>
      </c>
      <c r="J174" s="71">
        <f t="shared" si="17"/>
        <v>74.88</v>
      </c>
      <c r="K174" s="72">
        <v>2.1800000000000002</v>
      </c>
      <c r="L174" s="73" t="s">
        <v>48</v>
      </c>
      <c r="M174" s="71">
        <f t="shared" si="16"/>
        <v>2.1800000000000002</v>
      </c>
      <c r="N174" s="72">
        <v>8978</v>
      </c>
      <c r="O174" s="73" t="s">
        <v>46</v>
      </c>
      <c r="P174" s="69">
        <f t="shared" si="13"/>
        <v>0.89779999999999993</v>
      </c>
    </row>
    <row r="175" spans="2:16">
      <c r="B175" s="109">
        <v>800</v>
      </c>
      <c r="C175" s="73" t="s">
        <v>47</v>
      </c>
      <c r="D175" s="69">
        <f t="shared" si="15"/>
        <v>9.5238095238095237</v>
      </c>
      <c r="E175" s="111">
        <v>31.12</v>
      </c>
      <c r="F175" s="112">
        <v>2.034E-2</v>
      </c>
      <c r="G175" s="108">
        <f t="shared" si="14"/>
        <v>31.140340000000002</v>
      </c>
      <c r="H175" s="72">
        <v>86.47</v>
      </c>
      <c r="I175" s="73" t="s">
        <v>48</v>
      </c>
      <c r="J175" s="71">
        <f t="shared" si="17"/>
        <v>86.47</v>
      </c>
      <c r="K175" s="72">
        <v>2.73</v>
      </c>
      <c r="L175" s="73" t="s">
        <v>48</v>
      </c>
      <c r="M175" s="71">
        <f t="shared" si="16"/>
        <v>2.73</v>
      </c>
      <c r="N175" s="72">
        <v>9431</v>
      </c>
      <c r="O175" s="73" t="s">
        <v>46</v>
      </c>
      <c r="P175" s="69">
        <f t="shared" si="13"/>
        <v>0.94309999999999994</v>
      </c>
    </row>
    <row r="176" spans="2:16">
      <c r="B176" s="109">
        <v>900</v>
      </c>
      <c r="C176" s="73" t="s">
        <v>47</v>
      </c>
      <c r="D176" s="69">
        <f t="shared" si="15"/>
        <v>10.714285714285714</v>
      </c>
      <c r="E176" s="111">
        <v>29.61</v>
      </c>
      <c r="F176" s="112">
        <v>1.8339999999999999E-2</v>
      </c>
      <c r="G176" s="108">
        <f t="shared" si="14"/>
        <v>29.628339999999998</v>
      </c>
      <c r="H176" s="72">
        <v>98.65</v>
      </c>
      <c r="I176" s="73" t="s">
        <v>48</v>
      </c>
      <c r="J176" s="71">
        <f t="shared" si="17"/>
        <v>98.65</v>
      </c>
      <c r="K176" s="72">
        <v>3.23</v>
      </c>
      <c r="L176" s="73" t="s">
        <v>48</v>
      </c>
      <c r="M176" s="71">
        <f t="shared" si="16"/>
        <v>3.23</v>
      </c>
      <c r="N176" s="72">
        <v>9901</v>
      </c>
      <c r="O176" s="73" t="s">
        <v>46</v>
      </c>
      <c r="P176" s="69">
        <f t="shared" si="13"/>
        <v>0.99009999999999998</v>
      </c>
    </row>
    <row r="177" spans="1:16">
      <c r="A177" s="4"/>
      <c r="B177" s="109">
        <v>1</v>
      </c>
      <c r="C177" s="116" t="s">
        <v>49</v>
      </c>
      <c r="D177" s="69">
        <f>B177*1000/$C$5</f>
        <v>11.904761904761905</v>
      </c>
      <c r="E177" s="111">
        <v>28.2</v>
      </c>
      <c r="F177" s="112">
        <v>1.6719999999999999E-2</v>
      </c>
      <c r="G177" s="108">
        <f t="shared" si="14"/>
        <v>28.216719999999999</v>
      </c>
      <c r="H177" s="72">
        <v>111.46</v>
      </c>
      <c r="I177" s="73" t="s">
        <v>48</v>
      </c>
      <c r="J177" s="71">
        <f t="shared" si="17"/>
        <v>111.46</v>
      </c>
      <c r="K177" s="72">
        <v>3.71</v>
      </c>
      <c r="L177" s="73" t="s">
        <v>48</v>
      </c>
      <c r="M177" s="71">
        <f t="shared" si="16"/>
        <v>3.71</v>
      </c>
      <c r="N177" s="72">
        <v>1.04</v>
      </c>
      <c r="O177" s="116" t="s">
        <v>48</v>
      </c>
      <c r="P177" s="71">
        <f t="shared" ref="P177:P228" si="18">N177</f>
        <v>1.04</v>
      </c>
    </row>
    <row r="178" spans="1:16">
      <c r="B178" s="72">
        <v>1.1000000000000001</v>
      </c>
      <c r="C178" s="73" t="s">
        <v>49</v>
      </c>
      <c r="D178" s="69">
        <f t="shared" ref="D178:D228" si="19">B178*1000/$C$5</f>
        <v>13.095238095238095</v>
      </c>
      <c r="E178" s="111">
        <v>26.89</v>
      </c>
      <c r="F178" s="112">
        <v>1.537E-2</v>
      </c>
      <c r="G178" s="108">
        <f t="shared" si="14"/>
        <v>26.905370000000001</v>
      </c>
      <c r="H178" s="72">
        <v>124.9</v>
      </c>
      <c r="I178" s="73" t="s">
        <v>48</v>
      </c>
      <c r="J178" s="71">
        <f t="shared" si="17"/>
        <v>124.9</v>
      </c>
      <c r="K178" s="72">
        <v>4.17</v>
      </c>
      <c r="L178" s="73" t="s">
        <v>48</v>
      </c>
      <c r="M178" s="71">
        <f t="shared" si="16"/>
        <v>4.17</v>
      </c>
      <c r="N178" s="72">
        <v>1.0900000000000001</v>
      </c>
      <c r="O178" s="73" t="s">
        <v>48</v>
      </c>
      <c r="P178" s="71">
        <f t="shared" si="18"/>
        <v>1.0900000000000001</v>
      </c>
    </row>
    <row r="179" spans="1:16">
      <c r="B179" s="109">
        <v>1.2</v>
      </c>
      <c r="C179" s="110" t="s">
        <v>49</v>
      </c>
      <c r="D179" s="69">
        <f t="shared" si="19"/>
        <v>14.285714285714286</v>
      </c>
      <c r="E179" s="111">
        <v>25.68</v>
      </c>
      <c r="F179" s="112">
        <v>1.4239999999999999E-2</v>
      </c>
      <c r="G179" s="108">
        <f t="shared" si="14"/>
        <v>25.694240000000001</v>
      </c>
      <c r="H179" s="72">
        <v>138.97999999999999</v>
      </c>
      <c r="I179" s="73" t="s">
        <v>48</v>
      </c>
      <c r="J179" s="71">
        <f t="shared" si="17"/>
        <v>138.97999999999999</v>
      </c>
      <c r="K179" s="72">
        <v>4.62</v>
      </c>
      <c r="L179" s="73" t="s">
        <v>48</v>
      </c>
      <c r="M179" s="71">
        <f t="shared" si="16"/>
        <v>4.62</v>
      </c>
      <c r="N179" s="72">
        <v>1.1399999999999999</v>
      </c>
      <c r="O179" s="73" t="s">
        <v>48</v>
      </c>
      <c r="P179" s="71">
        <f t="shared" si="18"/>
        <v>1.1399999999999999</v>
      </c>
    </row>
    <row r="180" spans="1:16">
      <c r="B180" s="109">
        <v>1.3</v>
      </c>
      <c r="C180" s="110" t="s">
        <v>49</v>
      </c>
      <c r="D180" s="69">
        <f t="shared" si="19"/>
        <v>15.476190476190476</v>
      </c>
      <c r="E180" s="111">
        <v>24.56</v>
      </c>
      <c r="F180" s="112">
        <v>1.3270000000000001E-2</v>
      </c>
      <c r="G180" s="108">
        <f t="shared" si="14"/>
        <v>24.573269999999997</v>
      </c>
      <c r="H180" s="72">
        <v>153.71</v>
      </c>
      <c r="I180" s="73" t="s">
        <v>48</v>
      </c>
      <c r="J180" s="71">
        <f t="shared" si="17"/>
        <v>153.71</v>
      </c>
      <c r="K180" s="72">
        <v>5.07</v>
      </c>
      <c r="L180" s="73" t="s">
        <v>48</v>
      </c>
      <c r="M180" s="71">
        <f t="shared" si="16"/>
        <v>5.07</v>
      </c>
      <c r="N180" s="72">
        <v>1.2</v>
      </c>
      <c r="O180" s="73" t="s">
        <v>48</v>
      </c>
      <c r="P180" s="71">
        <f t="shared" si="18"/>
        <v>1.2</v>
      </c>
    </row>
    <row r="181" spans="1:16">
      <c r="B181" s="109">
        <v>1.4</v>
      </c>
      <c r="C181" s="110" t="s">
        <v>49</v>
      </c>
      <c r="D181" s="69">
        <f t="shared" si="19"/>
        <v>16.666666666666668</v>
      </c>
      <c r="E181" s="111">
        <v>23.53</v>
      </c>
      <c r="F181" s="112">
        <v>1.242E-2</v>
      </c>
      <c r="G181" s="108">
        <f t="shared" si="14"/>
        <v>23.54242</v>
      </c>
      <c r="H181" s="72">
        <v>169.1</v>
      </c>
      <c r="I181" s="73" t="s">
        <v>48</v>
      </c>
      <c r="J181" s="71">
        <f t="shared" si="17"/>
        <v>169.1</v>
      </c>
      <c r="K181" s="72">
        <v>5.52</v>
      </c>
      <c r="L181" s="73" t="s">
        <v>48</v>
      </c>
      <c r="M181" s="71">
        <f t="shared" si="16"/>
        <v>5.52</v>
      </c>
      <c r="N181" s="72">
        <v>1.26</v>
      </c>
      <c r="O181" s="73" t="s">
        <v>48</v>
      </c>
      <c r="P181" s="71">
        <f t="shared" si="18"/>
        <v>1.26</v>
      </c>
    </row>
    <row r="182" spans="1:16">
      <c r="B182" s="109">
        <v>1.5</v>
      </c>
      <c r="C182" s="110" t="s">
        <v>49</v>
      </c>
      <c r="D182" s="69">
        <f t="shared" si="19"/>
        <v>17.857142857142858</v>
      </c>
      <c r="E182" s="111">
        <v>22.57</v>
      </c>
      <c r="F182" s="112">
        <v>1.1690000000000001E-2</v>
      </c>
      <c r="G182" s="108">
        <f t="shared" si="14"/>
        <v>22.581690000000002</v>
      </c>
      <c r="H182" s="72">
        <v>185.15</v>
      </c>
      <c r="I182" s="73" t="s">
        <v>48</v>
      </c>
      <c r="J182" s="71">
        <f t="shared" si="17"/>
        <v>185.15</v>
      </c>
      <c r="K182" s="72">
        <v>5.98</v>
      </c>
      <c r="L182" s="73" t="s">
        <v>48</v>
      </c>
      <c r="M182" s="71">
        <f t="shared" si="16"/>
        <v>5.98</v>
      </c>
      <c r="N182" s="72">
        <v>1.32</v>
      </c>
      <c r="O182" s="73" t="s">
        <v>48</v>
      </c>
      <c r="P182" s="71">
        <f t="shared" si="18"/>
        <v>1.32</v>
      </c>
    </row>
    <row r="183" spans="1:16">
      <c r="B183" s="109">
        <v>1.6</v>
      </c>
      <c r="C183" s="110" t="s">
        <v>49</v>
      </c>
      <c r="D183" s="69">
        <f t="shared" si="19"/>
        <v>19.047619047619047</v>
      </c>
      <c r="E183" s="111">
        <v>21.69</v>
      </c>
      <c r="F183" s="112">
        <v>1.1039999999999999E-2</v>
      </c>
      <c r="G183" s="108">
        <f t="shared" si="14"/>
        <v>21.701040000000003</v>
      </c>
      <c r="H183" s="72">
        <v>201.87</v>
      </c>
      <c r="I183" s="73" t="s">
        <v>48</v>
      </c>
      <c r="J183" s="71">
        <f t="shared" si="17"/>
        <v>201.87</v>
      </c>
      <c r="K183" s="72">
        <v>6.43</v>
      </c>
      <c r="L183" s="73" t="s">
        <v>48</v>
      </c>
      <c r="M183" s="71">
        <f t="shared" si="16"/>
        <v>6.43</v>
      </c>
      <c r="N183" s="72">
        <v>1.39</v>
      </c>
      <c r="O183" s="73" t="s">
        <v>48</v>
      </c>
      <c r="P183" s="71">
        <f t="shared" si="18"/>
        <v>1.39</v>
      </c>
    </row>
    <row r="184" spans="1:16">
      <c r="B184" s="109">
        <v>1.7</v>
      </c>
      <c r="C184" s="110" t="s">
        <v>49</v>
      </c>
      <c r="D184" s="69">
        <f t="shared" si="19"/>
        <v>20.238095238095237</v>
      </c>
      <c r="E184" s="111">
        <v>20.88</v>
      </c>
      <c r="F184" s="112">
        <v>1.0460000000000001E-2</v>
      </c>
      <c r="G184" s="108">
        <f t="shared" si="14"/>
        <v>20.890459999999997</v>
      </c>
      <c r="H184" s="72">
        <v>219.26</v>
      </c>
      <c r="I184" s="73" t="s">
        <v>48</v>
      </c>
      <c r="J184" s="71">
        <f t="shared" si="17"/>
        <v>219.26</v>
      </c>
      <c r="K184" s="72">
        <v>6.89</v>
      </c>
      <c r="L184" s="73" t="s">
        <v>48</v>
      </c>
      <c r="M184" s="71">
        <f t="shared" si="16"/>
        <v>6.89</v>
      </c>
      <c r="N184" s="72">
        <v>1.45</v>
      </c>
      <c r="O184" s="73" t="s">
        <v>48</v>
      </c>
      <c r="P184" s="71">
        <f t="shared" si="18"/>
        <v>1.45</v>
      </c>
    </row>
    <row r="185" spans="1:16">
      <c r="B185" s="109">
        <v>1.8</v>
      </c>
      <c r="C185" s="110" t="s">
        <v>49</v>
      </c>
      <c r="D185" s="69">
        <f t="shared" si="19"/>
        <v>21.428571428571427</v>
      </c>
      <c r="E185" s="111">
        <v>20.13</v>
      </c>
      <c r="F185" s="112">
        <v>9.9430000000000004E-3</v>
      </c>
      <c r="G185" s="108">
        <f t="shared" si="14"/>
        <v>20.139942999999999</v>
      </c>
      <c r="H185" s="72">
        <v>237.3</v>
      </c>
      <c r="I185" s="73" t="s">
        <v>48</v>
      </c>
      <c r="J185" s="71">
        <f t="shared" si="17"/>
        <v>237.3</v>
      </c>
      <c r="K185" s="72">
        <v>7.35</v>
      </c>
      <c r="L185" s="73" t="s">
        <v>48</v>
      </c>
      <c r="M185" s="71">
        <f t="shared" si="16"/>
        <v>7.35</v>
      </c>
      <c r="N185" s="72">
        <v>1.52</v>
      </c>
      <c r="O185" s="73" t="s">
        <v>48</v>
      </c>
      <c r="P185" s="71">
        <f t="shared" si="18"/>
        <v>1.52</v>
      </c>
    </row>
    <row r="186" spans="1:16">
      <c r="B186" s="109">
        <v>2</v>
      </c>
      <c r="C186" s="110" t="s">
        <v>49</v>
      </c>
      <c r="D186" s="69">
        <f t="shared" si="19"/>
        <v>23.80952380952381</v>
      </c>
      <c r="E186" s="111">
        <v>18.82</v>
      </c>
      <c r="F186" s="112">
        <v>9.0539999999999995E-3</v>
      </c>
      <c r="G186" s="108">
        <f t="shared" si="14"/>
        <v>18.829053999999999</v>
      </c>
      <c r="H186" s="72">
        <v>275.33</v>
      </c>
      <c r="I186" s="73" t="s">
        <v>48</v>
      </c>
      <c r="J186" s="71">
        <f t="shared" si="17"/>
        <v>275.33</v>
      </c>
      <c r="K186" s="72">
        <v>9.11</v>
      </c>
      <c r="L186" s="73" t="s">
        <v>48</v>
      </c>
      <c r="M186" s="71">
        <f t="shared" si="16"/>
        <v>9.11</v>
      </c>
      <c r="N186" s="72">
        <v>1.67</v>
      </c>
      <c r="O186" s="73" t="s">
        <v>48</v>
      </c>
      <c r="P186" s="71">
        <f t="shared" si="18"/>
        <v>1.67</v>
      </c>
    </row>
    <row r="187" spans="1:16">
      <c r="B187" s="109">
        <v>2.25</v>
      </c>
      <c r="C187" s="110" t="s">
        <v>49</v>
      </c>
      <c r="D187" s="69">
        <f t="shared" si="19"/>
        <v>26.785714285714285</v>
      </c>
      <c r="E187" s="111">
        <v>17.47</v>
      </c>
      <c r="F187" s="112">
        <v>8.1519999999999995E-3</v>
      </c>
      <c r="G187" s="108">
        <f t="shared" si="14"/>
        <v>17.478151999999998</v>
      </c>
      <c r="H187" s="72">
        <v>326.35000000000002</v>
      </c>
      <c r="I187" s="73" t="s">
        <v>48</v>
      </c>
      <c r="J187" s="71">
        <f t="shared" si="17"/>
        <v>326.35000000000002</v>
      </c>
      <c r="K187" s="72">
        <v>11.63</v>
      </c>
      <c r="L187" s="73" t="s">
        <v>48</v>
      </c>
      <c r="M187" s="71">
        <f t="shared" si="16"/>
        <v>11.63</v>
      </c>
      <c r="N187" s="72">
        <v>1.87</v>
      </c>
      <c r="O187" s="73" t="s">
        <v>48</v>
      </c>
      <c r="P187" s="71">
        <f t="shared" si="18"/>
        <v>1.87</v>
      </c>
    </row>
    <row r="188" spans="1:16">
      <c r="B188" s="109">
        <v>2.5</v>
      </c>
      <c r="C188" s="110" t="s">
        <v>49</v>
      </c>
      <c r="D188" s="69">
        <f t="shared" si="19"/>
        <v>29.761904761904763</v>
      </c>
      <c r="E188" s="111">
        <v>16.43</v>
      </c>
      <c r="F188" s="112">
        <v>7.4209999999999996E-3</v>
      </c>
      <c r="G188" s="108">
        <f t="shared" si="14"/>
        <v>16.437421000000001</v>
      </c>
      <c r="H188" s="72">
        <v>380.95</v>
      </c>
      <c r="I188" s="73" t="s">
        <v>48</v>
      </c>
      <c r="J188" s="71">
        <f t="shared" si="17"/>
        <v>380.95</v>
      </c>
      <c r="K188" s="72">
        <v>13.97</v>
      </c>
      <c r="L188" s="73" t="s">
        <v>48</v>
      </c>
      <c r="M188" s="71">
        <f t="shared" si="16"/>
        <v>13.97</v>
      </c>
      <c r="N188" s="72">
        <v>2.08</v>
      </c>
      <c r="O188" s="73" t="s">
        <v>48</v>
      </c>
      <c r="P188" s="71">
        <f t="shared" si="18"/>
        <v>2.08</v>
      </c>
    </row>
    <row r="189" spans="1:16">
      <c r="B189" s="109">
        <v>2.75</v>
      </c>
      <c r="C189" s="110" t="s">
        <v>49</v>
      </c>
      <c r="D189" s="69">
        <f t="shared" si="19"/>
        <v>32.738095238095241</v>
      </c>
      <c r="E189" s="111">
        <v>15.45</v>
      </c>
      <c r="F189" s="112">
        <v>6.816E-3</v>
      </c>
      <c r="G189" s="108">
        <f t="shared" si="14"/>
        <v>15.456816</v>
      </c>
      <c r="H189" s="72">
        <v>439.03</v>
      </c>
      <c r="I189" s="73" t="s">
        <v>48</v>
      </c>
      <c r="J189" s="71">
        <f t="shared" si="17"/>
        <v>439.03</v>
      </c>
      <c r="K189" s="72">
        <v>16.21</v>
      </c>
      <c r="L189" s="73" t="s">
        <v>48</v>
      </c>
      <c r="M189" s="71">
        <f t="shared" si="16"/>
        <v>16.21</v>
      </c>
      <c r="N189" s="72">
        <v>2.31</v>
      </c>
      <c r="O189" s="73" t="s">
        <v>48</v>
      </c>
      <c r="P189" s="71">
        <f t="shared" si="18"/>
        <v>2.31</v>
      </c>
    </row>
    <row r="190" spans="1:16">
      <c r="B190" s="109">
        <v>3</v>
      </c>
      <c r="C190" s="110" t="s">
        <v>49</v>
      </c>
      <c r="D190" s="69">
        <f t="shared" si="19"/>
        <v>35.714285714285715</v>
      </c>
      <c r="E190" s="111">
        <v>14.59</v>
      </c>
      <c r="F190" s="112">
        <v>6.306E-3</v>
      </c>
      <c r="G190" s="108">
        <f t="shared" si="14"/>
        <v>14.596306</v>
      </c>
      <c r="H190" s="72">
        <v>500.66</v>
      </c>
      <c r="I190" s="73" t="s">
        <v>48</v>
      </c>
      <c r="J190" s="71">
        <f t="shared" si="17"/>
        <v>500.66</v>
      </c>
      <c r="K190" s="72">
        <v>18.41</v>
      </c>
      <c r="L190" s="73" t="s">
        <v>48</v>
      </c>
      <c r="M190" s="71">
        <f t="shared" si="16"/>
        <v>18.41</v>
      </c>
      <c r="N190" s="72">
        <v>2.5499999999999998</v>
      </c>
      <c r="O190" s="73" t="s">
        <v>48</v>
      </c>
      <c r="P190" s="71">
        <f t="shared" si="18"/>
        <v>2.5499999999999998</v>
      </c>
    </row>
    <row r="191" spans="1:16">
      <c r="B191" s="109">
        <v>3.25</v>
      </c>
      <c r="C191" s="110" t="s">
        <v>49</v>
      </c>
      <c r="D191" s="69">
        <f t="shared" si="19"/>
        <v>38.69047619047619</v>
      </c>
      <c r="E191" s="111">
        <v>13.82</v>
      </c>
      <c r="F191" s="112">
        <v>5.8700000000000002E-3</v>
      </c>
      <c r="G191" s="108">
        <f t="shared" si="14"/>
        <v>13.82587</v>
      </c>
      <c r="H191" s="72">
        <v>565.82000000000005</v>
      </c>
      <c r="I191" s="73" t="s">
        <v>48</v>
      </c>
      <c r="J191" s="71">
        <f t="shared" si="17"/>
        <v>565.82000000000005</v>
      </c>
      <c r="K191" s="72">
        <v>20.6</v>
      </c>
      <c r="L191" s="73" t="s">
        <v>48</v>
      </c>
      <c r="M191" s="71">
        <f t="shared" si="16"/>
        <v>20.6</v>
      </c>
      <c r="N191" s="72">
        <v>2.8</v>
      </c>
      <c r="O191" s="73" t="s">
        <v>48</v>
      </c>
      <c r="P191" s="71">
        <f t="shared" si="18"/>
        <v>2.8</v>
      </c>
    </row>
    <row r="192" spans="1:16">
      <c r="B192" s="109">
        <v>3.5</v>
      </c>
      <c r="C192" s="110" t="s">
        <v>49</v>
      </c>
      <c r="D192" s="69">
        <f t="shared" si="19"/>
        <v>41.666666666666664</v>
      </c>
      <c r="E192" s="111">
        <v>13.15</v>
      </c>
      <c r="F192" s="112">
        <v>5.4929999999999996E-3</v>
      </c>
      <c r="G192" s="108">
        <f t="shared" si="14"/>
        <v>13.155493</v>
      </c>
      <c r="H192" s="72">
        <v>634.44000000000005</v>
      </c>
      <c r="I192" s="73" t="s">
        <v>48</v>
      </c>
      <c r="J192" s="71">
        <f t="shared" si="17"/>
        <v>634.44000000000005</v>
      </c>
      <c r="K192" s="72">
        <v>22.77</v>
      </c>
      <c r="L192" s="73" t="s">
        <v>48</v>
      </c>
      <c r="M192" s="71">
        <f t="shared" si="16"/>
        <v>22.77</v>
      </c>
      <c r="N192" s="72">
        <v>3.07</v>
      </c>
      <c r="O192" s="73" t="s">
        <v>48</v>
      </c>
      <c r="P192" s="71">
        <f t="shared" si="18"/>
        <v>3.07</v>
      </c>
    </row>
    <row r="193" spans="2:16">
      <c r="B193" s="109">
        <v>3.75</v>
      </c>
      <c r="C193" s="110" t="s">
        <v>49</v>
      </c>
      <c r="D193" s="69">
        <f t="shared" si="19"/>
        <v>44.642857142857146</v>
      </c>
      <c r="E193" s="111">
        <v>12.55</v>
      </c>
      <c r="F193" s="112">
        <v>5.1630000000000001E-3</v>
      </c>
      <c r="G193" s="108">
        <f t="shared" si="14"/>
        <v>12.555163</v>
      </c>
      <c r="H193" s="72">
        <v>706.47</v>
      </c>
      <c r="I193" s="73" t="s">
        <v>48</v>
      </c>
      <c r="J193" s="71">
        <f t="shared" si="17"/>
        <v>706.47</v>
      </c>
      <c r="K193" s="72">
        <v>24.96</v>
      </c>
      <c r="L193" s="73" t="s">
        <v>48</v>
      </c>
      <c r="M193" s="71">
        <f t="shared" si="16"/>
        <v>24.96</v>
      </c>
      <c r="N193" s="72">
        <v>3.35</v>
      </c>
      <c r="O193" s="73" t="s">
        <v>48</v>
      </c>
      <c r="P193" s="71">
        <f t="shared" si="18"/>
        <v>3.35</v>
      </c>
    </row>
    <row r="194" spans="2:16">
      <c r="B194" s="109">
        <v>4</v>
      </c>
      <c r="C194" s="110" t="s">
        <v>49</v>
      </c>
      <c r="D194" s="69">
        <f t="shared" si="19"/>
        <v>47.61904761904762</v>
      </c>
      <c r="E194" s="111">
        <v>12</v>
      </c>
      <c r="F194" s="112">
        <v>4.8729999999999997E-3</v>
      </c>
      <c r="G194" s="108">
        <f t="shared" si="14"/>
        <v>12.004873</v>
      </c>
      <c r="H194" s="72">
        <v>781.86</v>
      </c>
      <c r="I194" s="73" t="s">
        <v>48</v>
      </c>
      <c r="J194" s="71">
        <f t="shared" si="17"/>
        <v>781.86</v>
      </c>
      <c r="K194" s="72">
        <v>27.15</v>
      </c>
      <c r="L194" s="73" t="s">
        <v>48</v>
      </c>
      <c r="M194" s="71">
        <f t="shared" si="16"/>
        <v>27.15</v>
      </c>
      <c r="N194" s="72">
        <v>3.64</v>
      </c>
      <c r="O194" s="73" t="s">
        <v>48</v>
      </c>
      <c r="P194" s="71">
        <f t="shared" si="18"/>
        <v>3.64</v>
      </c>
    </row>
    <row r="195" spans="2:16">
      <c r="B195" s="109">
        <v>4.5</v>
      </c>
      <c r="C195" s="110" t="s">
        <v>49</v>
      </c>
      <c r="D195" s="69">
        <f t="shared" si="19"/>
        <v>53.571428571428569</v>
      </c>
      <c r="E195" s="111">
        <v>11.07</v>
      </c>
      <c r="F195" s="112">
        <v>4.3839999999999999E-3</v>
      </c>
      <c r="G195" s="108">
        <f t="shared" si="14"/>
        <v>11.074384</v>
      </c>
      <c r="H195" s="72">
        <v>942.42</v>
      </c>
      <c r="I195" s="73" t="s">
        <v>48</v>
      </c>
      <c r="J195" s="71">
        <f t="shared" si="17"/>
        <v>942.42</v>
      </c>
      <c r="K195" s="72">
        <v>35.409999999999997</v>
      </c>
      <c r="L195" s="73" t="s">
        <v>48</v>
      </c>
      <c r="M195" s="71">
        <f t="shared" si="16"/>
        <v>35.409999999999997</v>
      </c>
      <c r="N195" s="72">
        <v>4.26</v>
      </c>
      <c r="O195" s="73" t="s">
        <v>48</v>
      </c>
      <c r="P195" s="71">
        <f t="shared" si="18"/>
        <v>4.26</v>
      </c>
    </row>
    <row r="196" spans="2:16">
      <c r="B196" s="109">
        <v>5</v>
      </c>
      <c r="C196" s="110" t="s">
        <v>49</v>
      </c>
      <c r="D196" s="69">
        <f t="shared" si="19"/>
        <v>59.523809523809526</v>
      </c>
      <c r="E196" s="111">
        <v>10.29</v>
      </c>
      <c r="F196" s="112">
        <v>3.9870000000000001E-3</v>
      </c>
      <c r="G196" s="108">
        <f t="shared" si="14"/>
        <v>10.293987</v>
      </c>
      <c r="H196" s="72">
        <v>1.1200000000000001</v>
      </c>
      <c r="I196" s="116" t="s">
        <v>12</v>
      </c>
      <c r="J196" s="74">
        <f t="shared" ref="J196:J228" si="20">H196*1000</f>
        <v>1120</v>
      </c>
      <c r="K196" s="72">
        <v>43.09</v>
      </c>
      <c r="L196" s="73" t="s">
        <v>48</v>
      </c>
      <c r="M196" s="71">
        <f t="shared" si="16"/>
        <v>43.09</v>
      </c>
      <c r="N196" s="72">
        <v>4.92</v>
      </c>
      <c r="O196" s="73" t="s">
        <v>48</v>
      </c>
      <c r="P196" s="71">
        <f t="shared" si="18"/>
        <v>4.92</v>
      </c>
    </row>
    <row r="197" spans="2:16">
      <c r="B197" s="109">
        <v>5.5</v>
      </c>
      <c r="C197" s="110" t="s">
        <v>49</v>
      </c>
      <c r="D197" s="69">
        <f t="shared" si="19"/>
        <v>65.476190476190482</v>
      </c>
      <c r="E197" s="111">
        <v>9.6310000000000002</v>
      </c>
      <c r="F197" s="112">
        <v>3.6589999999999999E-3</v>
      </c>
      <c r="G197" s="108">
        <f t="shared" si="14"/>
        <v>9.634659000000001</v>
      </c>
      <c r="H197" s="72">
        <v>1.3</v>
      </c>
      <c r="I197" s="73" t="s">
        <v>12</v>
      </c>
      <c r="J197" s="74">
        <f t="shared" si="20"/>
        <v>1300</v>
      </c>
      <c r="K197" s="72">
        <v>50.49</v>
      </c>
      <c r="L197" s="73" t="s">
        <v>48</v>
      </c>
      <c r="M197" s="71">
        <f t="shared" si="16"/>
        <v>50.49</v>
      </c>
      <c r="N197" s="72">
        <v>5.63</v>
      </c>
      <c r="O197" s="73" t="s">
        <v>48</v>
      </c>
      <c r="P197" s="71">
        <f t="shared" si="18"/>
        <v>5.63</v>
      </c>
    </row>
    <row r="198" spans="2:16">
      <c r="B198" s="109">
        <v>6</v>
      </c>
      <c r="C198" s="110" t="s">
        <v>49</v>
      </c>
      <c r="D198" s="69">
        <f t="shared" si="19"/>
        <v>71.428571428571431</v>
      </c>
      <c r="E198" s="111">
        <v>9.0660000000000007</v>
      </c>
      <c r="F198" s="112">
        <v>3.3830000000000002E-3</v>
      </c>
      <c r="G198" s="108">
        <f t="shared" si="14"/>
        <v>9.0693830000000002</v>
      </c>
      <c r="H198" s="72">
        <v>1.5</v>
      </c>
      <c r="I198" s="73" t="s">
        <v>12</v>
      </c>
      <c r="J198" s="74">
        <f t="shared" si="20"/>
        <v>1500</v>
      </c>
      <c r="K198" s="72">
        <v>57.76</v>
      </c>
      <c r="L198" s="73" t="s">
        <v>48</v>
      </c>
      <c r="M198" s="71">
        <f t="shared" si="16"/>
        <v>57.76</v>
      </c>
      <c r="N198" s="72">
        <v>6.38</v>
      </c>
      <c r="O198" s="73" t="s">
        <v>48</v>
      </c>
      <c r="P198" s="71">
        <f t="shared" si="18"/>
        <v>6.38</v>
      </c>
    </row>
    <row r="199" spans="2:16">
      <c r="B199" s="109">
        <v>6.5</v>
      </c>
      <c r="C199" s="110" t="s">
        <v>49</v>
      </c>
      <c r="D199" s="69">
        <f t="shared" si="19"/>
        <v>77.38095238095238</v>
      </c>
      <c r="E199" s="111">
        <v>8.577</v>
      </c>
      <c r="F199" s="112">
        <v>3.1480000000000002E-3</v>
      </c>
      <c r="G199" s="108">
        <f t="shared" si="14"/>
        <v>8.5801479999999994</v>
      </c>
      <c r="H199" s="72">
        <v>1.71</v>
      </c>
      <c r="I199" s="73" t="s">
        <v>12</v>
      </c>
      <c r="J199" s="74">
        <f t="shared" si="20"/>
        <v>1710</v>
      </c>
      <c r="K199" s="72">
        <v>64.95</v>
      </c>
      <c r="L199" s="73" t="s">
        <v>48</v>
      </c>
      <c r="M199" s="71">
        <f t="shared" si="16"/>
        <v>64.95</v>
      </c>
      <c r="N199" s="72">
        <v>7.17</v>
      </c>
      <c r="O199" s="73" t="s">
        <v>48</v>
      </c>
      <c r="P199" s="71">
        <f t="shared" si="18"/>
        <v>7.17</v>
      </c>
    </row>
    <row r="200" spans="2:16">
      <c r="B200" s="109">
        <v>7</v>
      </c>
      <c r="C200" s="110" t="s">
        <v>49</v>
      </c>
      <c r="D200" s="69">
        <f t="shared" si="19"/>
        <v>83.333333333333329</v>
      </c>
      <c r="E200" s="111">
        <v>8.1479999999999997</v>
      </c>
      <c r="F200" s="112">
        <v>2.944E-3</v>
      </c>
      <c r="G200" s="108">
        <f t="shared" si="14"/>
        <v>8.1509439999999991</v>
      </c>
      <c r="H200" s="72">
        <v>1.93</v>
      </c>
      <c r="I200" s="73" t="s">
        <v>12</v>
      </c>
      <c r="J200" s="74">
        <f t="shared" si="20"/>
        <v>1930</v>
      </c>
      <c r="K200" s="72">
        <v>72.12</v>
      </c>
      <c r="L200" s="73" t="s">
        <v>48</v>
      </c>
      <c r="M200" s="71">
        <f t="shared" si="16"/>
        <v>72.12</v>
      </c>
      <c r="N200" s="72">
        <v>7.99</v>
      </c>
      <c r="O200" s="73" t="s">
        <v>48</v>
      </c>
      <c r="P200" s="71">
        <f t="shared" si="18"/>
        <v>7.99</v>
      </c>
    </row>
    <row r="201" spans="2:16">
      <c r="B201" s="109">
        <v>8</v>
      </c>
      <c r="C201" s="110" t="s">
        <v>49</v>
      </c>
      <c r="D201" s="69">
        <f t="shared" si="19"/>
        <v>95.238095238095241</v>
      </c>
      <c r="E201" s="111">
        <v>7.4329999999999998</v>
      </c>
      <c r="F201" s="112">
        <v>2.6090000000000002E-3</v>
      </c>
      <c r="G201" s="108">
        <f t="shared" si="14"/>
        <v>7.4356089999999995</v>
      </c>
      <c r="H201" s="72">
        <v>2.41</v>
      </c>
      <c r="I201" s="73" t="s">
        <v>12</v>
      </c>
      <c r="J201" s="74">
        <f t="shared" si="20"/>
        <v>2410</v>
      </c>
      <c r="K201" s="72">
        <v>98.67</v>
      </c>
      <c r="L201" s="73" t="s">
        <v>48</v>
      </c>
      <c r="M201" s="71">
        <f t="shared" si="16"/>
        <v>98.67</v>
      </c>
      <c r="N201" s="72">
        <v>9.75</v>
      </c>
      <c r="O201" s="73" t="s">
        <v>48</v>
      </c>
      <c r="P201" s="71">
        <f t="shared" si="18"/>
        <v>9.75</v>
      </c>
    </row>
    <row r="202" spans="2:16">
      <c r="B202" s="109">
        <v>9</v>
      </c>
      <c r="C202" s="110" t="s">
        <v>49</v>
      </c>
      <c r="D202" s="69">
        <f t="shared" si="19"/>
        <v>107.14285714285714</v>
      </c>
      <c r="E202" s="111">
        <v>6.8559999999999999</v>
      </c>
      <c r="F202" s="112">
        <v>2.3449999999999999E-3</v>
      </c>
      <c r="G202" s="108">
        <f t="shared" si="14"/>
        <v>6.8583449999999999</v>
      </c>
      <c r="H202" s="72">
        <v>2.93</v>
      </c>
      <c r="I202" s="73" t="s">
        <v>12</v>
      </c>
      <c r="J202" s="74">
        <f t="shared" si="20"/>
        <v>2930</v>
      </c>
      <c r="K202" s="72">
        <v>122.97</v>
      </c>
      <c r="L202" s="73" t="s">
        <v>48</v>
      </c>
      <c r="M202" s="71">
        <f t="shared" si="16"/>
        <v>122.97</v>
      </c>
      <c r="N202" s="72">
        <v>11.65</v>
      </c>
      <c r="O202" s="73" t="s">
        <v>48</v>
      </c>
      <c r="P202" s="71">
        <f t="shared" si="18"/>
        <v>11.65</v>
      </c>
    </row>
    <row r="203" spans="2:16">
      <c r="B203" s="109">
        <v>10</v>
      </c>
      <c r="C203" s="110" t="s">
        <v>49</v>
      </c>
      <c r="D203" s="69">
        <f t="shared" si="19"/>
        <v>119.04761904761905</v>
      </c>
      <c r="E203" s="111">
        <v>6.375</v>
      </c>
      <c r="F203" s="112">
        <v>2.1320000000000002E-3</v>
      </c>
      <c r="G203" s="108">
        <f t="shared" si="14"/>
        <v>6.3771319999999996</v>
      </c>
      <c r="H203" s="72">
        <v>3.48</v>
      </c>
      <c r="I203" s="73" t="s">
        <v>12</v>
      </c>
      <c r="J203" s="74">
        <f t="shared" si="20"/>
        <v>3480</v>
      </c>
      <c r="K203" s="72">
        <v>146.30000000000001</v>
      </c>
      <c r="L203" s="73" t="s">
        <v>48</v>
      </c>
      <c r="M203" s="71">
        <f t="shared" si="16"/>
        <v>146.30000000000001</v>
      </c>
      <c r="N203" s="72">
        <v>13.67</v>
      </c>
      <c r="O203" s="73" t="s">
        <v>48</v>
      </c>
      <c r="P203" s="71">
        <f t="shared" si="18"/>
        <v>13.67</v>
      </c>
    </row>
    <row r="204" spans="2:16">
      <c r="B204" s="109">
        <v>11</v>
      </c>
      <c r="C204" s="110" t="s">
        <v>49</v>
      </c>
      <c r="D204" s="69">
        <f t="shared" si="19"/>
        <v>130.95238095238096</v>
      </c>
      <c r="E204" s="111">
        <v>5.9729999999999999</v>
      </c>
      <c r="F204" s="112">
        <v>1.9550000000000001E-3</v>
      </c>
      <c r="G204" s="108">
        <f t="shared" si="14"/>
        <v>5.9749549999999996</v>
      </c>
      <c r="H204" s="72">
        <v>4.08</v>
      </c>
      <c r="I204" s="73" t="s">
        <v>12</v>
      </c>
      <c r="J204" s="74">
        <f t="shared" si="20"/>
        <v>4080</v>
      </c>
      <c r="K204" s="72">
        <v>169.16</v>
      </c>
      <c r="L204" s="73" t="s">
        <v>48</v>
      </c>
      <c r="M204" s="71">
        <f t="shared" si="16"/>
        <v>169.16</v>
      </c>
      <c r="N204" s="72">
        <v>15.82</v>
      </c>
      <c r="O204" s="73" t="s">
        <v>48</v>
      </c>
      <c r="P204" s="71">
        <f t="shared" si="18"/>
        <v>15.82</v>
      </c>
    </row>
    <row r="205" spans="2:16">
      <c r="B205" s="109">
        <v>12</v>
      </c>
      <c r="C205" s="110" t="s">
        <v>49</v>
      </c>
      <c r="D205" s="69">
        <f t="shared" si="19"/>
        <v>142.85714285714286</v>
      </c>
      <c r="E205" s="111">
        <v>5.6340000000000003</v>
      </c>
      <c r="F205" s="112">
        <v>1.807E-3</v>
      </c>
      <c r="G205" s="108">
        <f t="shared" si="14"/>
        <v>5.6358070000000007</v>
      </c>
      <c r="H205" s="72">
        <v>4.72</v>
      </c>
      <c r="I205" s="73" t="s">
        <v>12</v>
      </c>
      <c r="J205" s="74">
        <f t="shared" si="20"/>
        <v>4720</v>
      </c>
      <c r="K205" s="72">
        <v>191.76</v>
      </c>
      <c r="L205" s="73" t="s">
        <v>48</v>
      </c>
      <c r="M205" s="71">
        <f t="shared" si="16"/>
        <v>191.76</v>
      </c>
      <c r="N205" s="72">
        <v>18.09</v>
      </c>
      <c r="O205" s="73" t="s">
        <v>48</v>
      </c>
      <c r="P205" s="71">
        <f t="shared" si="18"/>
        <v>18.09</v>
      </c>
    </row>
    <row r="206" spans="2:16">
      <c r="B206" s="109">
        <v>13</v>
      </c>
      <c r="C206" s="110" t="s">
        <v>49</v>
      </c>
      <c r="D206" s="69">
        <f t="shared" si="19"/>
        <v>154.76190476190476</v>
      </c>
      <c r="E206" s="111">
        <v>5.3419999999999996</v>
      </c>
      <c r="F206" s="112">
        <v>1.6800000000000001E-3</v>
      </c>
      <c r="G206" s="108">
        <f t="shared" si="14"/>
        <v>5.34368</v>
      </c>
      <c r="H206" s="72">
        <v>5.4</v>
      </c>
      <c r="I206" s="73" t="s">
        <v>12</v>
      </c>
      <c r="J206" s="74">
        <f t="shared" si="20"/>
        <v>5400</v>
      </c>
      <c r="K206" s="72">
        <v>214.23</v>
      </c>
      <c r="L206" s="73" t="s">
        <v>48</v>
      </c>
      <c r="M206" s="71">
        <f t="shared" si="16"/>
        <v>214.23</v>
      </c>
      <c r="N206" s="72">
        <v>20.47</v>
      </c>
      <c r="O206" s="73" t="s">
        <v>48</v>
      </c>
      <c r="P206" s="71">
        <f t="shared" si="18"/>
        <v>20.47</v>
      </c>
    </row>
    <row r="207" spans="2:16">
      <c r="B207" s="109">
        <v>14</v>
      </c>
      <c r="C207" s="110" t="s">
        <v>49</v>
      </c>
      <c r="D207" s="69">
        <f t="shared" si="19"/>
        <v>166.66666666666666</v>
      </c>
      <c r="E207" s="111">
        <v>5.09</v>
      </c>
      <c r="F207" s="112">
        <v>1.5709999999999999E-3</v>
      </c>
      <c r="G207" s="108">
        <f t="shared" si="14"/>
        <v>5.0915710000000001</v>
      </c>
      <c r="H207" s="72">
        <v>6.11</v>
      </c>
      <c r="I207" s="73" t="s">
        <v>12</v>
      </c>
      <c r="J207" s="74">
        <f t="shared" si="20"/>
        <v>6110</v>
      </c>
      <c r="K207" s="72">
        <v>236.62</v>
      </c>
      <c r="L207" s="73" t="s">
        <v>48</v>
      </c>
      <c r="M207" s="71">
        <f t="shared" si="16"/>
        <v>236.62</v>
      </c>
      <c r="N207" s="72">
        <v>22.95</v>
      </c>
      <c r="O207" s="73" t="s">
        <v>48</v>
      </c>
      <c r="P207" s="71">
        <f t="shared" si="18"/>
        <v>22.95</v>
      </c>
    </row>
    <row r="208" spans="2:16">
      <c r="B208" s="109">
        <v>15</v>
      </c>
      <c r="C208" s="110" t="s">
        <v>49</v>
      </c>
      <c r="D208" s="69">
        <f t="shared" si="19"/>
        <v>178.57142857142858</v>
      </c>
      <c r="E208" s="111">
        <v>4.8689999999999998</v>
      </c>
      <c r="F208" s="112">
        <v>1.475E-3</v>
      </c>
      <c r="G208" s="108">
        <f t="shared" si="14"/>
        <v>4.8704749999999999</v>
      </c>
      <c r="H208" s="72">
        <v>6.85</v>
      </c>
      <c r="I208" s="73" t="s">
        <v>12</v>
      </c>
      <c r="J208" s="74">
        <f t="shared" si="20"/>
        <v>6850</v>
      </c>
      <c r="K208" s="72">
        <v>258.98</v>
      </c>
      <c r="L208" s="73" t="s">
        <v>48</v>
      </c>
      <c r="M208" s="71">
        <f t="shared" si="16"/>
        <v>258.98</v>
      </c>
      <c r="N208" s="72">
        <v>25.53</v>
      </c>
      <c r="O208" s="73" t="s">
        <v>48</v>
      </c>
      <c r="P208" s="71">
        <f t="shared" si="18"/>
        <v>25.53</v>
      </c>
    </row>
    <row r="209" spans="2:16">
      <c r="B209" s="109">
        <v>16</v>
      </c>
      <c r="C209" s="110" t="s">
        <v>49</v>
      </c>
      <c r="D209" s="69">
        <f t="shared" si="19"/>
        <v>190.47619047619048</v>
      </c>
      <c r="E209" s="111">
        <v>4.6740000000000004</v>
      </c>
      <c r="F209" s="112">
        <v>1.3910000000000001E-3</v>
      </c>
      <c r="G209" s="108">
        <f t="shared" si="14"/>
        <v>4.6753910000000003</v>
      </c>
      <c r="H209" s="72">
        <v>7.63</v>
      </c>
      <c r="I209" s="73" t="s">
        <v>12</v>
      </c>
      <c r="J209" s="74">
        <f t="shared" si="20"/>
        <v>7630</v>
      </c>
      <c r="K209" s="72">
        <v>281.31</v>
      </c>
      <c r="L209" s="73" t="s">
        <v>48</v>
      </c>
      <c r="M209" s="71">
        <f t="shared" si="16"/>
        <v>281.31</v>
      </c>
      <c r="N209" s="72">
        <v>28.2</v>
      </c>
      <c r="O209" s="73" t="s">
        <v>48</v>
      </c>
      <c r="P209" s="71">
        <f t="shared" si="18"/>
        <v>28.2</v>
      </c>
    </row>
    <row r="210" spans="2:16">
      <c r="B210" s="109">
        <v>17</v>
      </c>
      <c r="C210" s="110" t="s">
        <v>49</v>
      </c>
      <c r="D210" s="69">
        <f t="shared" si="19"/>
        <v>202.38095238095238</v>
      </c>
      <c r="E210" s="111">
        <v>4.5</v>
      </c>
      <c r="F210" s="112">
        <v>1.3159999999999999E-3</v>
      </c>
      <c r="G210" s="108">
        <f t="shared" si="14"/>
        <v>4.5013160000000001</v>
      </c>
      <c r="H210" s="72">
        <v>8.43</v>
      </c>
      <c r="I210" s="73" t="s">
        <v>12</v>
      </c>
      <c r="J210" s="74">
        <f t="shared" si="20"/>
        <v>8430</v>
      </c>
      <c r="K210" s="72">
        <v>303.63</v>
      </c>
      <c r="L210" s="73" t="s">
        <v>48</v>
      </c>
      <c r="M210" s="71">
        <f t="shared" si="16"/>
        <v>303.63</v>
      </c>
      <c r="N210" s="72">
        <v>30.95</v>
      </c>
      <c r="O210" s="73" t="s">
        <v>48</v>
      </c>
      <c r="P210" s="71">
        <f t="shared" si="18"/>
        <v>30.95</v>
      </c>
    </row>
    <row r="211" spans="2:16">
      <c r="B211" s="109">
        <v>18</v>
      </c>
      <c r="C211" s="110" t="s">
        <v>49</v>
      </c>
      <c r="D211" s="69">
        <f t="shared" si="19"/>
        <v>214.28571428571428</v>
      </c>
      <c r="E211" s="111">
        <v>4.3449999999999998</v>
      </c>
      <c r="F211" s="112">
        <v>1.2489999999999999E-3</v>
      </c>
      <c r="G211" s="108">
        <f t="shared" si="14"/>
        <v>4.3462489999999994</v>
      </c>
      <c r="H211" s="72">
        <v>9.27</v>
      </c>
      <c r="I211" s="73" t="s">
        <v>12</v>
      </c>
      <c r="J211" s="74">
        <f t="shared" si="20"/>
        <v>9270</v>
      </c>
      <c r="K211" s="72">
        <v>325.94</v>
      </c>
      <c r="L211" s="73" t="s">
        <v>48</v>
      </c>
      <c r="M211" s="71">
        <f t="shared" si="16"/>
        <v>325.94</v>
      </c>
      <c r="N211" s="72">
        <v>33.79</v>
      </c>
      <c r="O211" s="73" t="s">
        <v>48</v>
      </c>
      <c r="P211" s="71">
        <f t="shared" si="18"/>
        <v>33.79</v>
      </c>
    </row>
    <row r="212" spans="2:16">
      <c r="B212" s="109">
        <v>20</v>
      </c>
      <c r="C212" s="110" t="s">
        <v>49</v>
      </c>
      <c r="D212" s="69">
        <f t="shared" si="19"/>
        <v>238.0952380952381</v>
      </c>
      <c r="E212" s="111">
        <v>4.0789999999999997</v>
      </c>
      <c r="F212" s="112">
        <v>1.1349999999999999E-3</v>
      </c>
      <c r="G212" s="108">
        <f t="shared" si="14"/>
        <v>4.0801349999999994</v>
      </c>
      <c r="H212" s="72">
        <v>11.03</v>
      </c>
      <c r="I212" s="73" t="s">
        <v>12</v>
      </c>
      <c r="J212" s="74">
        <f t="shared" si="20"/>
        <v>11030</v>
      </c>
      <c r="K212" s="72">
        <v>410.08</v>
      </c>
      <c r="L212" s="73" t="s">
        <v>48</v>
      </c>
      <c r="M212" s="71">
        <f t="shared" si="16"/>
        <v>410.08</v>
      </c>
      <c r="N212" s="72">
        <v>39.71</v>
      </c>
      <c r="O212" s="73" t="s">
        <v>48</v>
      </c>
      <c r="P212" s="71">
        <f t="shared" si="18"/>
        <v>39.71</v>
      </c>
    </row>
    <row r="213" spans="2:16">
      <c r="B213" s="109">
        <v>22.5</v>
      </c>
      <c r="C213" s="110" t="s">
        <v>49</v>
      </c>
      <c r="D213" s="69">
        <f t="shared" si="19"/>
        <v>267.85714285714283</v>
      </c>
      <c r="E213" s="111">
        <v>3.8109999999999999</v>
      </c>
      <c r="F213" s="112">
        <v>1.0189999999999999E-3</v>
      </c>
      <c r="G213" s="108">
        <f t="shared" ref="G213:G228" si="21">E213+F213</f>
        <v>3.8120189999999998</v>
      </c>
      <c r="H213" s="72">
        <v>13.38</v>
      </c>
      <c r="I213" s="73" t="s">
        <v>12</v>
      </c>
      <c r="J213" s="74">
        <f t="shared" si="20"/>
        <v>13380</v>
      </c>
      <c r="K213" s="72">
        <v>527.72</v>
      </c>
      <c r="L213" s="73" t="s">
        <v>48</v>
      </c>
      <c r="M213" s="71">
        <f t="shared" si="16"/>
        <v>527.72</v>
      </c>
      <c r="N213" s="72">
        <v>47.48</v>
      </c>
      <c r="O213" s="73" t="s">
        <v>48</v>
      </c>
      <c r="P213" s="71">
        <f t="shared" si="18"/>
        <v>47.48</v>
      </c>
    </row>
    <row r="214" spans="2:16">
      <c r="B214" s="109">
        <v>25</v>
      </c>
      <c r="C214" s="110" t="s">
        <v>49</v>
      </c>
      <c r="D214" s="69">
        <f t="shared" si="19"/>
        <v>297.61904761904759</v>
      </c>
      <c r="E214" s="111">
        <v>3.5950000000000002</v>
      </c>
      <c r="F214" s="112">
        <v>9.2559999999999995E-4</v>
      </c>
      <c r="G214" s="108">
        <f t="shared" si="21"/>
        <v>3.5959256000000002</v>
      </c>
      <c r="H214" s="72">
        <v>15.88</v>
      </c>
      <c r="I214" s="73" t="s">
        <v>12</v>
      </c>
      <c r="J214" s="74">
        <f t="shared" si="20"/>
        <v>15880</v>
      </c>
      <c r="K214" s="72">
        <v>635.35</v>
      </c>
      <c r="L214" s="73" t="s">
        <v>48</v>
      </c>
      <c r="M214" s="71">
        <f t="shared" si="16"/>
        <v>635.35</v>
      </c>
      <c r="N214" s="72">
        <v>55.64</v>
      </c>
      <c r="O214" s="73" t="s">
        <v>48</v>
      </c>
      <c r="P214" s="71">
        <f t="shared" si="18"/>
        <v>55.64</v>
      </c>
    </row>
    <row r="215" spans="2:16">
      <c r="B215" s="109">
        <v>27.5</v>
      </c>
      <c r="C215" s="110" t="s">
        <v>49</v>
      </c>
      <c r="D215" s="69">
        <f t="shared" si="19"/>
        <v>327.38095238095241</v>
      </c>
      <c r="E215" s="111">
        <v>3.4180000000000001</v>
      </c>
      <c r="F215" s="112">
        <v>8.4840000000000002E-4</v>
      </c>
      <c r="G215" s="108">
        <f t="shared" si="21"/>
        <v>3.4188484000000003</v>
      </c>
      <c r="H215" s="72">
        <v>18.52</v>
      </c>
      <c r="I215" s="73" t="s">
        <v>12</v>
      </c>
      <c r="J215" s="74">
        <f t="shared" si="20"/>
        <v>18520</v>
      </c>
      <c r="K215" s="72">
        <v>737.05</v>
      </c>
      <c r="L215" s="73" t="s">
        <v>48</v>
      </c>
      <c r="M215" s="71">
        <f t="shared" si="16"/>
        <v>737.05</v>
      </c>
      <c r="N215" s="72">
        <v>64.12</v>
      </c>
      <c r="O215" s="73" t="s">
        <v>48</v>
      </c>
      <c r="P215" s="71">
        <f t="shared" si="18"/>
        <v>64.12</v>
      </c>
    </row>
    <row r="216" spans="2:16">
      <c r="B216" s="109">
        <v>30</v>
      </c>
      <c r="C216" s="110" t="s">
        <v>49</v>
      </c>
      <c r="D216" s="69">
        <f t="shared" si="19"/>
        <v>357.14285714285717</v>
      </c>
      <c r="E216" s="111">
        <v>3.27</v>
      </c>
      <c r="F216" s="112">
        <v>7.8350000000000002E-4</v>
      </c>
      <c r="G216" s="108">
        <f t="shared" si="21"/>
        <v>3.2707834999999998</v>
      </c>
      <c r="H216" s="72">
        <v>21.28</v>
      </c>
      <c r="I216" s="73" t="s">
        <v>12</v>
      </c>
      <c r="J216" s="74">
        <f t="shared" si="20"/>
        <v>21280</v>
      </c>
      <c r="K216" s="72">
        <v>834.69</v>
      </c>
      <c r="L216" s="73" t="s">
        <v>48</v>
      </c>
      <c r="M216" s="71">
        <f t="shared" si="16"/>
        <v>834.69</v>
      </c>
      <c r="N216" s="72">
        <v>72.88</v>
      </c>
      <c r="O216" s="73" t="s">
        <v>48</v>
      </c>
      <c r="P216" s="71">
        <f t="shared" si="18"/>
        <v>72.88</v>
      </c>
    </row>
    <row r="217" spans="2:16">
      <c r="B217" s="109">
        <v>32.5</v>
      </c>
      <c r="C217" s="110" t="s">
        <v>49</v>
      </c>
      <c r="D217" s="69">
        <f t="shared" si="19"/>
        <v>386.90476190476193</v>
      </c>
      <c r="E217" s="111">
        <v>3.1440000000000001</v>
      </c>
      <c r="F217" s="112">
        <v>7.2809999999999997E-4</v>
      </c>
      <c r="G217" s="108">
        <f t="shared" si="21"/>
        <v>3.1447281</v>
      </c>
      <c r="H217" s="72">
        <v>24.17</v>
      </c>
      <c r="I217" s="73" t="s">
        <v>12</v>
      </c>
      <c r="J217" s="74">
        <f t="shared" si="20"/>
        <v>24170</v>
      </c>
      <c r="K217" s="72">
        <v>929.26</v>
      </c>
      <c r="L217" s="73" t="s">
        <v>48</v>
      </c>
      <c r="M217" s="71">
        <f t="shared" si="16"/>
        <v>929.26</v>
      </c>
      <c r="N217" s="72">
        <v>81.89</v>
      </c>
      <c r="O217" s="73" t="s">
        <v>48</v>
      </c>
      <c r="P217" s="71">
        <f t="shared" si="18"/>
        <v>81.89</v>
      </c>
    </row>
    <row r="218" spans="2:16">
      <c r="B218" s="109">
        <v>35</v>
      </c>
      <c r="C218" s="110" t="s">
        <v>49</v>
      </c>
      <c r="D218" s="69">
        <f t="shared" si="19"/>
        <v>416.66666666666669</v>
      </c>
      <c r="E218" s="111">
        <v>3.0369999999999999</v>
      </c>
      <c r="F218" s="112">
        <v>6.803E-4</v>
      </c>
      <c r="G218" s="108">
        <f t="shared" si="21"/>
        <v>3.0376802999999999</v>
      </c>
      <c r="H218" s="72">
        <v>27.16</v>
      </c>
      <c r="I218" s="73" t="s">
        <v>12</v>
      </c>
      <c r="J218" s="74">
        <f t="shared" si="20"/>
        <v>27160</v>
      </c>
      <c r="K218" s="72">
        <v>1.02</v>
      </c>
      <c r="L218" s="116" t="s">
        <v>12</v>
      </c>
      <c r="M218" s="71">
        <f t="shared" ref="M218:M228" si="22">K218*1000</f>
        <v>1020</v>
      </c>
      <c r="N218" s="72">
        <v>91.1</v>
      </c>
      <c r="O218" s="73" t="s">
        <v>48</v>
      </c>
      <c r="P218" s="71">
        <f t="shared" si="18"/>
        <v>91.1</v>
      </c>
    </row>
    <row r="219" spans="2:16">
      <c r="B219" s="109">
        <v>37.5</v>
      </c>
      <c r="C219" s="110" t="s">
        <v>49</v>
      </c>
      <c r="D219" s="69">
        <f t="shared" si="19"/>
        <v>446.42857142857144</v>
      </c>
      <c r="E219" s="111">
        <v>2.944</v>
      </c>
      <c r="F219" s="112">
        <v>6.3860000000000002E-4</v>
      </c>
      <c r="G219" s="108">
        <f t="shared" si="21"/>
        <v>2.9446385999999998</v>
      </c>
      <c r="H219" s="72">
        <v>30.26</v>
      </c>
      <c r="I219" s="73" t="s">
        <v>12</v>
      </c>
      <c r="J219" s="74">
        <f t="shared" si="20"/>
        <v>30260</v>
      </c>
      <c r="K219" s="72">
        <v>1.1100000000000001</v>
      </c>
      <c r="L219" s="73" t="s">
        <v>12</v>
      </c>
      <c r="M219" s="71">
        <f t="shared" si="22"/>
        <v>1110</v>
      </c>
      <c r="N219" s="72">
        <v>100.5</v>
      </c>
      <c r="O219" s="73" t="s">
        <v>48</v>
      </c>
      <c r="P219" s="71">
        <f t="shared" si="18"/>
        <v>100.5</v>
      </c>
    </row>
    <row r="220" spans="2:16">
      <c r="B220" s="109">
        <v>40</v>
      </c>
      <c r="C220" s="110" t="s">
        <v>49</v>
      </c>
      <c r="D220" s="69">
        <f t="shared" si="19"/>
        <v>476.1904761904762</v>
      </c>
      <c r="E220" s="111">
        <v>2.8639999999999999</v>
      </c>
      <c r="F220" s="112">
        <v>6.0190000000000005E-4</v>
      </c>
      <c r="G220" s="108">
        <f t="shared" si="21"/>
        <v>2.8646018999999998</v>
      </c>
      <c r="H220" s="72">
        <v>33.44</v>
      </c>
      <c r="I220" s="73" t="s">
        <v>12</v>
      </c>
      <c r="J220" s="74">
        <f t="shared" si="20"/>
        <v>33440</v>
      </c>
      <c r="K220" s="72">
        <v>1.2</v>
      </c>
      <c r="L220" s="73" t="s">
        <v>12</v>
      </c>
      <c r="M220" s="71">
        <f t="shared" si="22"/>
        <v>1200</v>
      </c>
      <c r="N220" s="72">
        <v>110.05</v>
      </c>
      <c r="O220" s="73" t="s">
        <v>48</v>
      </c>
      <c r="P220" s="71">
        <f t="shared" si="18"/>
        <v>110.05</v>
      </c>
    </row>
    <row r="221" spans="2:16">
      <c r="B221" s="109">
        <v>45</v>
      </c>
      <c r="C221" s="110" t="s">
        <v>49</v>
      </c>
      <c r="D221" s="69">
        <f t="shared" si="19"/>
        <v>535.71428571428567</v>
      </c>
      <c r="E221" s="111">
        <v>2.7309999999999999</v>
      </c>
      <c r="F221" s="112">
        <v>5.4020000000000001E-4</v>
      </c>
      <c r="G221" s="108">
        <f t="shared" si="21"/>
        <v>2.7315402</v>
      </c>
      <c r="H221" s="72">
        <v>40.06</v>
      </c>
      <c r="I221" s="73" t="s">
        <v>12</v>
      </c>
      <c r="J221" s="74">
        <f t="shared" si="20"/>
        <v>40060</v>
      </c>
      <c r="K221" s="72">
        <v>1.52</v>
      </c>
      <c r="L221" s="73" t="s">
        <v>12</v>
      </c>
      <c r="M221" s="71">
        <f t="shared" si="22"/>
        <v>1520</v>
      </c>
      <c r="N221" s="72">
        <v>129.53</v>
      </c>
      <c r="O221" s="73" t="s">
        <v>48</v>
      </c>
      <c r="P221" s="71">
        <f t="shared" si="18"/>
        <v>129.53</v>
      </c>
    </row>
    <row r="222" spans="2:16">
      <c r="B222" s="109">
        <v>50</v>
      </c>
      <c r="C222" s="110" t="s">
        <v>49</v>
      </c>
      <c r="D222" s="69">
        <f t="shared" si="19"/>
        <v>595.23809523809518</v>
      </c>
      <c r="E222" s="111">
        <v>2.6259999999999999</v>
      </c>
      <c r="F222" s="112">
        <v>4.9039999999999999E-4</v>
      </c>
      <c r="G222" s="108">
        <f t="shared" si="21"/>
        <v>2.6264903999999998</v>
      </c>
      <c r="H222" s="72">
        <v>46.97</v>
      </c>
      <c r="I222" s="73" t="s">
        <v>12</v>
      </c>
      <c r="J222" s="74">
        <f t="shared" si="20"/>
        <v>46970</v>
      </c>
      <c r="K222" s="72">
        <v>1.81</v>
      </c>
      <c r="L222" s="73" t="s">
        <v>12</v>
      </c>
      <c r="M222" s="71">
        <f t="shared" si="22"/>
        <v>1810</v>
      </c>
      <c r="N222" s="72">
        <v>149.37</v>
      </c>
      <c r="O222" s="73" t="s">
        <v>48</v>
      </c>
      <c r="P222" s="71">
        <f t="shared" si="18"/>
        <v>149.37</v>
      </c>
    </row>
    <row r="223" spans="2:16">
      <c r="B223" s="109">
        <v>55</v>
      </c>
      <c r="C223" s="110" t="s">
        <v>49</v>
      </c>
      <c r="D223" s="69">
        <f t="shared" si="19"/>
        <v>654.76190476190482</v>
      </c>
      <c r="E223" s="111">
        <v>2.5409999999999999</v>
      </c>
      <c r="F223" s="112">
        <v>4.4920000000000002E-4</v>
      </c>
      <c r="G223" s="108">
        <f t="shared" si="21"/>
        <v>2.5414491999999997</v>
      </c>
      <c r="H223" s="72">
        <v>54.14</v>
      </c>
      <c r="I223" s="73" t="s">
        <v>12</v>
      </c>
      <c r="J223" s="74">
        <f t="shared" si="20"/>
        <v>54140</v>
      </c>
      <c r="K223" s="72">
        <v>2.0699999999999998</v>
      </c>
      <c r="L223" s="73" t="s">
        <v>12</v>
      </c>
      <c r="M223" s="71">
        <f t="shared" si="22"/>
        <v>2070</v>
      </c>
      <c r="N223" s="72">
        <v>169.46</v>
      </c>
      <c r="O223" s="73" t="s">
        <v>48</v>
      </c>
      <c r="P223" s="71">
        <f t="shared" si="18"/>
        <v>169.46</v>
      </c>
    </row>
    <row r="224" spans="2:16">
      <c r="B224" s="109">
        <v>60</v>
      </c>
      <c r="C224" s="110" t="s">
        <v>49</v>
      </c>
      <c r="D224" s="69">
        <f t="shared" si="19"/>
        <v>714.28571428571433</v>
      </c>
      <c r="E224" s="111">
        <v>2.4729999999999999</v>
      </c>
      <c r="F224" s="112">
        <v>4.147E-4</v>
      </c>
      <c r="G224" s="108">
        <f t="shared" si="21"/>
        <v>2.4734146999999997</v>
      </c>
      <c r="H224" s="72">
        <v>61.52</v>
      </c>
      <c r="I224" s="73" t="s">
        <v>12</v>
      </c>
      <c r="J224" s="74">
        <f t="shared" si="20"/>
        <v>61520</v>
      </c>
      <c r="K224" s="72">
        <v>2.3199999999999998</v>
      </c>
      <c r="L224" s="73" t="s">
        <v>12</v>
      </c>
      <c r="M224" s="71">
        <f t="shared" si="22"/>
        <v>2320</v>
      </c>
      <c r="N224" s="72">
        <v>189.7</v>
      </c>
      <c r="O224" s="73" t="s">
        <v>48</v>
      </c>
      <c r="P224" s="71">
        <f t="shared" si="18"/>
        <v>189.7</v>
      </c>
    </row>
    <row r="225" spans="1:16">
      <c r="B225" s="109">
        <v>65</v>
      </c>
      <c r="C225" s="110" t="s">
        <v>49</v>
      </c>
      <c r="D225" s="69">
        <f t="shared" si="19"/>
        <v>773.80952380952385</v>
      </c>
      <c r="E225" s="111">
        <v>2.4159999999999999</v>
      </c>
      <c r="F225" s="112">
        <v>3.8519999999999998E-4</v>
      </c>
      <c r="G225" s="108">
        <f t="shared" si="21"/>
        <v>2.4163852000000001</v>
      </c>
      <c r="H225" s="72">
        <v>69.09</v>
      </c>
      <c r="I225" s="73" t="s">
        <v>12</v>
      </c>
      <c r="J225" s="74">
        <f t="shared" si="20"/>
        <v>69090</v>
      </c>
      <c r="K225" s="72">
        <v>2.56</v>
      </c>
      <c r="L225" s="73" t="s">
        <v>12</v>
      </c>
      <c r="M225" s="71">
        <f t="shared" si="22"/>
        <v>2560</v>
      </c>
      <c r="N225" s="72">
        <v>210.01</v>
      </c>
      <c r="O225" s="73" t="s">
        <v>48</v>
      </c>
      <c r="P225" s="71">
        <f t="shared" si="18"/>
        <v>210.01</v>
      </c>
    </row>
    <row r="226" spans="1:16">
      <c r="B226" s="109">
        <v>70</v>
      </c>
      <c r="C226" s="110" t="s">
        <v>49</v>
      </c>
      <c r="D226" s="69">
        <f t="shared" si="19"/>
        <v>833.33333333333337</v>
      </c>
      <c r="E226" s="111">
        <v>2.3679999999999999</v>
      </c>
      <c r="F226" s="112">
        <v>3.5980000000000002E-4</v>
      </c>
      <c r="G226" s="108">
        <f t="shared" si="21"/>
        <v>2.3683597999999999</v>
      </c>
      <c r="H226" s="72">
        <v>76.83</v>
      </c>
      <c r="I226" s="73" t="s">
        <v>12</v>
      </c>
      <c r="J226" s="74">
        <f t="shared" si="20"/>
        <v>76830</v>
      </c>
      <c r="K226" s="72">
        <v>2.78</v>
      </c>
      <c r="L226" s="73" t="s">
        <v>12</v>
      </c>
      <c r="M226" s="71">
        <f t="shared" si="22"/>
        <v>2780</v>
      </c>
      <c r="N226" s="72">
        <v>230.32</v>
      </c>
      <c r="O226" s="73" t="s">
        <v>48</v>
      </c>
      <c r="P226" s="71">
        <f t="shared" si="18"/>
        <v>230.32</v>
      </c>
    </row>
    <row r="227" spans="1:16">
      <c r="B227" s="109">
        <v>80</v>
      </c>
      <c r="C227" s="110" t="s">
        <v>49</v>
      </c>
      <c r="D227" s="69">
        <f t="shared" si="19"/>
        <v>952.38095238095241</v>
      </c>
      <c r="E227" s="111">
        <v>2.2949999999999999</v>
      </c>
      <c r="F227" s="112">
        <v>3.1819999999999998E-4</v>
      </c>
      <c r="G227" s="108">
        <f t="shared" si="21"/>
        <v>2.2953182000000001</v>
      </c>
      <c r="H227" s="72">
        <v>92.71</v>
      </c>
      <c r="I227" s="73" t="s">
        <v>12</v>
      </c>
      <c r="J227" s="74">
        <f t="shared" si="20"/>
        <v>92710</v>
      </c>
      <c r="K227" s="72">
        <v>3.57</v>
      </c>
      <c r="L227" s="73" t="s">
        <v>12</v>
      </c>
      <c r="M227" s="71">
        <f t="shared" si="22"/>
        <v>3570</v>
      </c>
      <c r="N227" s="72">
        <v>270.77999999999997</v>
      </c>
      <c r="O227" s="73" t="s">
        <v>48</v>
      </c>
      <c r="P227" s="71">
        <f t="shared" si="18"/>
        <v>270.77999999999997</v>
      </c>
    </row>
    <row r="228" spans="1:16">
      <c r="A228" s="4">
        <v>228</v>
      </c>
      <c r="B228" s="109">
        <v>84</v>
      </c>
      <c r="C228" s="110" t="s">
        <v>49</v>
      </c>
      <c r="D228" s="69">
        <f t="shared" si="19"/>
        <v>1000</v>
      </c>
      <c r="E228" s="111">
        <v>2.274</v>
      </c>
      <c r="F228" s="112">
        <v>3.0420000000000002E-4</v>
      </c>
      <c r="G228" s="108">
        <f t="shared" si="21"/>
        <v>2.2743042</v>
      </c>
      <c r="H228" s="72">
        <v>99.19</v>
      </c>
      <c r="I228" s="73" t="s">
        <v>12</v>
      </c>
      <c r="J228" s="74">
        <f t="shared" si="20"/>
        <v>99190</v>
      </c>
      <c r="K228" s="72">
        <v>3.69</v>
      </c>
      <c r="L228" s="73" t="s">
        <v>12</v>
      </c>
      <c r="M228" s="71">
        <f t="shared" si="22"/>
        <v>3690</v>
      </c>
      <c r="N228" s="72">
        <v>286.83999999999997</v>
      </c>
      <c r="O228" s="73" t="s">
        <v>48</v>
      </c>
      <c r="P228" s="71">
        <f t="shared" si="18"/>
        <v>286.83999999999997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116</v>
      </c>
      <c r="F2" s="7"/>
      <c r="G2" s="7"/>
      <c r="L2" s="5" t="s">
        <v>117</v>
      </c>
      <c r="M2" s="8"/>
      <c r="N2" s="9" t="s">
        <v>118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119</v>
      </c>
      <c r="C3" s="13" t="s">
        <v>13</v>
      </c>
      <c r="E3" s="12" t="s">
        <v>245</v>
      </c>
      <c r="F3" s="186"/>
      <c r="G3" s="14" t="s">
        <v>14</v>
      </c>
      <c r="H3" s="14"/>
      <c r="I3" s="14"/>
      <c r="K3" s="15"/>
      <c r="L3" s="5" t="s">
        <v>120</v>
      </c>
      <c r="M3" s="16"/>
      <c r="N3" s="9" t="s">
        <v>121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122</v>
      </c>
      <c r="C4" s="20">
        <v>36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123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124</v>
      </c>
      <c r="C5" s="20">
        <v>84</v>
      </c>
      <c r="D5" s="21" t="s">
        <v>125</v>
      </c>
      <c r="F5" s="14" t="s">
        <v>0</v>
      </c>
      <c r="G5" s="14" t="s">
        <v>16</v>
      </c>
      <c r="H5" s="14" t="s">
        <v>126</v>
      </c>
      <c r="I5" s="14" t="s">
        <v>126</v>
      </c>
      <c r="J5" s="24" t="s">
        <v>127</v>
      </c>
      <c r="K5" s="5" t="s">
        <v>128</v>
      </c>
      <c r="L5" s="14"/>
      <c r="M5" s="14"/>
      <c r="N5" s="9"/>
      <c r="O5" s="15" t="s">
        <v>240</v>
      </c>
      <c r="P5" s="1" t="str">
        <f ca="1">RIGHT(CELL("filename",A1),LEN(CELL("filename",A1))-FIND("]",CELL("filename",A1)))</f>
        <v>srim84Kr_Au</v>
      </c>
      <c r="R5" s="45"/>
      <c r="S5" s="23"/>
      <c r="T5" s="123"/>
      <c r="U5" s="120"/>
      <c r="V5" s="99"/>
      <c r="W5" s="25"/>
      <c r="X5" s="25"/>
      <c r="Y5" s="25"/>
    </row>
    <row r="6" spans="1:25">
      <c r="A6" s="4">
        <v>6</v>
      </c>
      <c r="B6" s="12" t="s">
        <v>129</v>
      </c>
      <c r="C6" s="26" t="s">
        <v>130</v>
      </c>
      <c r="D6" s="21" t="s">
        <v>131</v>
      </c>
      <c r="F6" s="27" t="s">
        <v>53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132</v>
      </c>
      <c r="M6" s="9"/>
      <c r="N6" s="9"/>
      <c r="O6" s="15" t="s">
        <v>239</v>
      </c>
      <c r="P6" s="130" t="s">
        <v>244</v>
      </c>
      <c r="R6" s="45"/>
      <c r="S6" s="23"/>
      <c r="T6" s="57"/>
      <c r="U6" s="120"/>
      <c r="V6" s="99"/>
      <c r="W6" s="25"/>
      <c r="X6" s="25"/>
      <c r="Y6" s="25"/>
    </row>
    <row r="7" spans="1:25">
      <c r="A7" s="1">
        <v>7</v>
      </c>
      <c r="B7" s="31"/>
      <c r="C7" s="26" t="s">
        <v>133</v>
      </c>
      <c r="F7" s="32"/>
      <c r="G7" s="33"/>
      <c r="H7" s="33"/>
      <c r="I7" s="34"/>
      <c r="J7" s="4">
        <v>2</v>
      </c>
      <c r="K7" s="35">
        <v>1931</v>
      </c>
      <c r="L7" s="22" t="s">
        <v>134</v>
      </c>
      <c r="M7" s="9"/>
      <c r="N7" s="9"/>
      <c r="O7" s="9"/>
      <c r="R7" s="45"/>
      <c r="S7" s="23"/>
      <c r="T7" s="25"/>
      <c r="U7" s="120"/>
      <c r="V7" s="99"/>
      <c r="W7" s="25"/>
      <c r="X7" s="36"/>
      <c r="Y7" s="25"/>
    </row>
    <row r="8" spans="1:25">
      <c r="A8" s="1">
        <v>8</v>
      </c>
      <c r="B8" s="12" t="s">
        <v>135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136</v>
      </c>
      <c r="M8" s="9"/>
      <c r="N8" s="9"/>
      <c r="O8" s="9"/>
      <c r="R8" s="45"/>
      <c r="S8" s="23"/>
      <c r="T8" s="25"/>
      <c r="U8" s="120"/>
      <c r="V8" s="100"/>
      <c r="W8" s="25"/>
      <c r="X8" s="39"/>
      <c r="Y8" s="124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137</v>
      </c>
      <c r="M9" s="9"/>
      <c r="N9" s="9"/>
      <c r="O9" s="9"/>
      <c r="R9" s="45"/>
      <c r="S9" s="40"/>
      <c r="T9" s="125"/>
      <c r="U9" s="120"/>
      <c r="V9" s="100"/>
      <c r="W9" s="25"/>
      <c r="X9" s="39"/>
      <c r="Y9" s="124"/>
    </row>
    <row r="10" spans="1:25">
      <c r="A10" s="1">
        <v>10</v>
      </c>
      <c r="B10" s="12" t="s">
        <v>138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139</v>
      </c>
      <c r="M10" s="9"/>
      <c r="N10" s="9"/>
      <c r="O10" s="9"/>
      <c r="R10" s="45"/>
      <c r="S10" s="40"/>
      <c r="T10" s="57"/>
      <c r="U10" s="120"/>
      <c r="V10" s="100"/>
      <c r="W10" s="25"/>
      <c r="X10" s="39"/>
      <c r="Y10" s="124"/>
    </row>
    <row r="11" spans="1:25">
      <c r="A11" s="1">
        <v>11</v>
      </c>
      <c r="C11" s="42" t="s">
        <v>140</v>
      </c>
      <c r="D11" s="7" t="s">
        <v>141</v>
      </c>
      <c r="F11" s="32"/>
      <c r="G11" s="33"/>
      <c r="H11" s="33"/>
      <c r="I11" s="34"/>
      <c r="J11" s="4">
        <v>6</v>
      </c>
      <c r="K11" s="35">
        <v>1000</v>
      </c>
      <c r="L11" s="22" t="s">
        <v>142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143</v>
      </c>
      <c r="C12" s="43">
        <v>20</v>
      </c>
      <c r="D12" s="44">
        <f>$C$5/100</f>
        <v>0.84</v>
      </c>
      <c r="E12" s="21" t="s">
        <v>144</v>
      </c>
      <c r="F12" s="32"/>
      <c r="G12" s="33"/>
      <c r="H12" s="33"/>
      <c r="I12" s="34"/>
      <c r="J12" s="4">
        <v>7</v>
      </c>
      <c r="K12" s="35">
        <v>327.07</v>
      </c>
      <c r="L12" s="22" t="s">
        <v>145</v>
      </c>
      <c r="M12" s="9"/>
      <c r="R12" s="45"/>
      <c r="S12" s="46"/>
      <c r="T12" s="25"/>
      <c r="U12" s="25"/>
      <c r="V12" s="99"/>
      <c r="W12" s="99"/>
      <c r="X12" s="99"/>
      <c r="Y12" s="25"/>
    </row>
    <row r="13" spans="1:25">
      <c r="A13" s="1">
        <v>13</v>
      </c>
      <c r="B13" s="5" t="s">
        <v>146</v>
      </c>
      <c r="C13" s="47">
        <v>228</v>
      </c>
      <c r="D13" s="44">
        <f>$C$5*1000000</f>
        <v>84000000</v>
      </c>
      <c r="E13" s="21" t="s">
        <v>147</v>
      </c>
      <c r="F13" s="48"/>
      <c r="G13" s="49"/>
      <c r="H13" s="49"/>
      <c r="I13" s="50"/>
      <c r="J13" s="4">
        <v>8</v>
      </c>
      <c r="K13" s="51">
        <v>0.24614</v>
      </c>
      <c r="L13" s="22" t="s">
        <v>148</v>
      </c>
      <c r="R13" s="45"/>
      <c r="S13" s="46"/>
      <c r="T13" s="25"/>
      <c r="U13" s="45"/>
      <c r="V13" s="99"/>
      <c r="W13" s="99"/>
      <c r="X13" s="100"/>
      <c r="Y13" s="25"/>
    </row>
    <row r="14" spans="1:25" ht="13.5">
      <c r="A14" s="1">
        <v>14</v>
      </c>
      <c r="B14" s="5" t="s">
        <v>354</v>
      </c>
      <c r="C14" s="80"/>
      <c r="D14" s="21" t="s">
        <v>355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149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356</v>
      </c>
      <c r="C15" s="81"/>
      <c r="D15" s="79" t="s">
        <v>357</v>
      </c>
      <c r="E15" s="101"/>
      <c r="F15" s="101"/>
      <c r="G15" s="101"/>
      <c r="H15" s="57"/>
      <c r="I15" s="57"/>
      <c r="J15" s="102"/>
      <c r="K15" s="58"/>
      <c r="L15" s="59"/>
      <c r="M15" s="102"/>
      <c r="N15" s="21"/>
      <c r="O15" s="21"/>
      <c r="P15" s="102"/>
      <c r="R15" s="45"/>
      <c r="S15" s="46"/>
      <c r="T15" s="25"/>
      <c r="U15" s="25"/>
      <c r="V15" s="97"/>
      <c r="W15" s="97"/>
      <c r="X15" s="39"/>
      <c r="Y15" s="25"/>
    </row>
    <row r="16" spans="1:25">
      <c r="A16" s="1">
        <v>16</v>
      </c>
      <c r="B16" s="21"/>
      <c r="C16" s="55"/>
      <c r="D16" s="56"/>
      <c r="F16" s="60" t="s">
        <v>150</v>
      </c>
      <c r="G16" s="101"/>
      <c r="H16" s="61"/>
      <c r="I16" s="57"/>
      <c r="J16" s="103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32</v>
      </c>
      <c r="C17" s="11"/>
      <c r="D17" s="10"/>
      <c r="E17" s="62" t="s">
        <v>151</v>
      </c>
      <c r="F17" s="63" t="s">
        <v>152</v>
      </c>
      <c r="G17" s="64" t="s">
        <v>153</v>
      </c>
      <c r="H17" s="62" t="s">
        <v>36</v>
      </c>
      <c r="I17" s="11"/>
      <c r="J17" s="10"/>
      <c r="K17" s="62" t="s">
        <v>37</v>
      </c>
      <c r="L17" s="65"/>
      <c r="M17" s="66"/>
      <c r="N17" s="62" t="s">
        <v>38</v>
      </c>
      <c r="O17" s="11"/>
      <c r="P17" s="10"/>
    </row>
    <row r="18" spans="1:16">
      <c r="A18" s="1">
        <v>18</v>
      </c>
      <c r="B18" s="67" t="s">
        <v>39</v>
      </c>
      <c r="C18" s="25"/>
      <c r="D18" s="98" t="s">
        <v>154</v>
      </c>
      <c r="E18" s="183" t="s">
        <v>155</v>
      </c>
      <c r="F18" s="184"/>
      <c r="G18" s="185"/>
      <c r="H18" s="67" t="s">
        <v>42</v>
      </c>
      <c r="I18" s="25"/>
      <c r="J18" s="98" t="s">
        <v>156</v>
      </c>
      <c r="K18" s="67" t="s">
        <v>44</v>
      </c>
      <c r="L18" s="68"/>
      <c r="M18" s="98" t="s">
        <v>156</v>
      </c>
      <c r="N18" s="67" t="s">
        <v>44</v>
      </c>
      <c r="O18" s="25"/>
      <c r="P18" s="98" t="s">
        <v>156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4">
        <v>899.99900000000002</v>
      </c>
      <c r="C20" s="105" t="s">
        <v>55</v>
      </c>
      <c r="D20" s="94">
        <f>B20/1000000/$C$5</f>
        <v>1.071427380952381E-5</v>
      </c>
      <c r="E20" s="106">
        <v>1.8749999999999999E-2</v>
      </c>
      <c r="F20" s="107">
        <v>0.2959</v>
      </c>
      <c r="G20" s="108">
        <f>E20+F20</f>
        <v>0.31464999999999999</v>
      </c>
      <c r="H20" s="104">
        <v>9</v>
      </c>
      <c r="I20" s="105" t="s">
        <v>46</v>
      </c>
      <c r="J20" s="75">
        <f>H20/1000/10</f>
        <v>8.9999999999999998E-4</v>
      </c>
      <c r="K20" s="104">
        <v>10</v>
      </c>
      <c r="L20" s="105" t="s">
        <v>46</v>
      </c>
      <c r="M20" s="75">
        <f t="shared" ref="M20:M83" si="0">K20/1000/10</f>
        <v>1E-3</v>
      </c>
      <c r="N20" s="104">
        <v>8</v>
      </c>
      <c r="O20" s="105" t="s">
        <v>46</v>
      </c>
      <c r="P20" s="75">
        <f t="shared" ref="P20:P83" si="1">N20/1000/10</f>
        <v>8.0000000000000004E-4</v>
      </c>
    </row>
    <row r="21" spans="1:16">
      <c r="B21" s="109">
        <v>999.99900000000002</v>
      </c>
      <c r="C21" s="110" t="s">
        <v>55</v>
      </c>
      <c r="D21" s="95">
        <f>B21/1000000/$C$5</f>
        <v>1.1904750000000002E-5</v>
      </c>
      <c r="E21" s="111">
        <v>1.976E-2</v>
      </c>
      <c r="F21" s="112">
        <v>0.3125</v>
      </c>
      <c r="G21" s="108">
        <f t="shared" ref="G21:G84" si="2">E21+F21</f>
        <v>0.33226</v>
      </c>
      <c r="H21" s="109">
        <v>10</v>
      </c>
      <c r="I21" s="110" t="s">
        <v>46</v>
      </c>
      <c r="J21" s="69">
        <f t="shared" ref="J21:J84" si="3">H21/1000/10</f>
        <v>1E-3</v>
      </c>
      <c r="K21" s="109">
        <v>11</v>
      </c>
      <c r="L21" s="110" t="s">
        <v>46</v>
      </c>
      <c r="M21" s="69">
        <f t="shared" si="0"/>
        <v>1.0999999999999998E-3</v>
      </c>
      <c r="N21" s="109">
        <v>8</v>
      </c>
      <c r="O21" s="110" t="s">
        <v>46</v>
      </c>
      <c r="P21" s="69">
        <f t="shared" si="1"/>
        <v>8.0000000000000004E-4</v>
      </c>
    </row>
    <row r="22" spans="1:16">
      <c r="B22" s="109">
        <v>1.1000000000000001</v>
      </c>
      <c r="C22" s="113" t="s">
        <v>45</v>
      </c>
      <c r="D22" s="93">
        <f t="shared" ref="D22:D85" si="4">B22/1000/$C$5</f>
        <v>1.3095238095238096E-5</v>
      </c>
      <c r="E22" s="111">
        <v>2.0729999999999998E-2</v>
      </c>
      <c r="F22" s="112">
        <v>0.32800000000000001</v>
      </c>
      <c r="G22" s="108">
        <f t="shared" si="2"/>
        <v>0.34872999999999998</v>
      </c>
      <c r="H22" s="109">
        <v>10</v>
      </c>
      <c r="I22" s="110" t="s">
        <v>46</v>
      </c>
      <c r="J22" s="69">
        <f t="shared" si="3"/>
        <v>1E-3</v>
      </c>
      <c r="K22" s="109">
        <v>11</v>
      </c>
      <c r="L22" s="110" t="s">
        <v>46</v>
      </c>
      <c r="M22" s="69">
        <f t="shared" si="0"/>
        <v>1.0999999999999998E-3</v>
      </c>
      <c r="N22" s="109">
        <v>9</v>
      </c>
      <c r="O22" s="110" t="s">
        <v>46</v>
      </c>
      <c r="P22" s="69">
        <f t="shared" si="1"/>
        <v>8.9999999999999998E-4</v>
      </c>
    </row>
    <row r="23" spans="1:16">
      <c r="B23" s="109">
        <v>1.2</v>
      </c>
      <c r="C23" s="110" t="s">
        <v>45</v>
      </c>
      <c r="D23" s="93">
        <f t="shared" si="4"/>
        <v>1.4285714285714284E-5</v>
      </c>
      <c r="E23" s="111">
        <v>2.1649999999999999E-2</v>
      </c>
      <c r="F23" s="112">
        <v>0.3427</v>
      </c>
      <c r="G23" s="108">
        <f t="shared" si="2"/>
        <v>0.36435000000000001</v>
      </c>
      <c r="H23" s="109">
        <v>11</v>
      </c>
      <c r="I23" s="110" t="s">
        <v>46</v>
      </c>
      <c r="J23" s="69">
        <f t="shared" si="3"/>
        <v>1.0999999999999998E-3</v>
      </c>
      <c r="K23" s="109">
        <v>12</v>
      </c>
      <c r="L23" s="110" t="s">
        <v>46</v>
      </c>
      <c r="M23" s="69">
        <f t="shared" si="0"/>
        <v>1.2000000000000001E-3</v>
      </c>
      <c r="N23" s="109">
        <v>9</v>
      </c>
      <c r="O23" s="110" t="s">
        <v>46</v>
      </c>
      <c r="P23" s="69">
        <f t="shared" si="1"/>
        <v>8.9999999999999998E-4</v>
      </c>
    </row>
    <row r="24" spans="1:16">
      <c r="B24" s="109">
        <v>1.3</v>
      </c>
      <c r="C24" s="110" t="s">
        <v>45</v>
      </c>
      <c r="D24" s="93">
        <f t="shared" si="4"/>
        <v>1.5476190476190476E-5</v>
      </c>
      <c r="E24" s="111">
        <v>2.2530000000000001E-2</v>
      </c>
      <c r="F24" s="112">
        <v>0.35670000000000002</v>
      </c>
      <c r="G24" s="108">
        <f t="shared" si="2"/>
        <v>0.37923000000000001</v>
      </c>
      <c r="H24" s="109">
        <v>11</v>
      </c>
      <c r="I24" s="110" t="s">
        <v>46</v>
      </c>
      <c r="J24" s="69">
        <f t="shared" si="3"/>
        <v>1.0999999999999998E-3</v>
      </c>
      <c r="K24" s="109">
        <v>12</v>
      </c>
      <c r="L24" s="110" t="s">
        <v>46</v>
      </c>
      <c r="M24" s="69">
        <f t="shared" si="0"/>
        <v>1.2000000000000001E-3</v>
      </c>
      <c r="N24" s="109">
        <v>9</v>
      </c>
      <c r="O24" s="110" t="s">
        <v>46</v>
      </c>
      <c r="P24" s="69">
        <f t="shared" si="1"/>
        <v>8.9999999999999998E-4</v>
      </c>
    </row>
    <row r="25" spans="1:16">
      <c r="B25" s="109">
        <v>1.4</v>
      </c>
      <c r="C25" s="110" t="s">
        <v>45</v>
      </c>
      <c r="D25" s="93">
        <f t="shared" si="4"/>
        <v>1.6666666666666667E-5</v>
      </c>
      <c r="E25" s="111">
        <v>2.3380000000000001E-2</v>
      </c>
      <c r="F25" s="112">
        <v>0.37009999999999998</v>
      </c>
      <c r="G25" s="108">
        <f t="shared" si="2"/>
        <v>0.39348</v>
      </c>
      <c r="H25" s="109">
        <v>12</v>
      </c>
      <c r="I25" s="110" t="s">
        <v>46</v>
      </c>
      <c r="J25" s="69">
        <f t="shared" si="3"/>
        <v>1.2000000000000001E-3</v>
      </c>
      <c r="K25" s="109">
        <v>13</v>
      </c>
      <c r="L25" s="110" t="s">
        <v>46</v>
      </c>
      <c r="M25" s="69">
        <f t="shared" si="0"/>
        <v>1.2999999999999999E-3</v>
      </c>
      <c r="N25" s="109">
        <v>10</v>
      </c>
      <c r="O25" s="110" t="s">
        <v>46</v>
      </c>
      <c r="P25" s="69">
        <f t="shared" si="1"/>
        <v>1E-3</v>
      </c>
    </row>
    <row r="26" spans="1:16">
      <c r="B26" s="109">
        <v>1.5</v>
      </c>
      <c r="C26" s="110" t="s">
        <v>45</v>
      </c>
      <c r="D26" s="93">
        <f t="shared" si="4"/>
        <v>1.7857142857142858E-5</v>
      </c>
      <c r="E26" s="111">
        <v>2.4199999999999999E-2</v>
      </c>
      <c r="F26" s="112">
        <v>0.38279999999999997</v>
      </c>
      <c r="G26" s="108">
        <f t="shared" si="2"/>
        <v>0.40699999999999997</v>
      </c>
      <c r="H26" s="109">
        <v>12</v>
      </c>
      <c r="I26" s="110" t="s">
        <v>46</v>
      </c>
      <c r="J26" s="69">
        <f t="shared" si="3"/>
        <v>1.2000000000000001E-3</v>
      </c>
      <c r="K26" s="109">
        <v>13</v>
      </c>
      <c r="L26" s="110" t="s">
        <v>46</v>
      </c>
      <c r="M26" s="69">
        <f t="shared" si="0"/>
        <v>1.2999999999999999E-3</v>
      </c>
      <c r="N26" s="109">
        <v>10</v>
      </c>
      <c r="O26" s="110" t="s">
        <v>46</v>
      </c>
      <c r="P26" s="69">
        <f t="shared" si="1"/>
        <v>1E-3</v>
      </c>
    </row>
    <row r="27" spans="1:16">
      <c r="B27" s="109">
        <v>1.6</v>
      </c>
      <c r="C27" s="110" t="s">
        <v>45</v>
      </c>
      <c r="D27" s="93">
        <f t="shared" si="4"/>
        <v>1.9047619047619049E-5</v>
      </c>
      <c r="E27" s="111">
        <v>2.5000000000000001E-2</v>
      </c>
      <c r="F27" s="112">
        <v>0.39510000000000001</v>
      </c>
      <c r="G27" s="108">
        <f t="shared" si="2"/>
        <v>0.42010000000000003</v>
      </c>
      <c r="H27" s="109">
        <v>12</v>
      </c>
      <c r="I27" s="110" t="s">
        <v>46</v>
      </c>
      <c r="J27" s="69">
        <f t="shared" si="3"/>
        <v>1.2000000000000001E-3</v>
      </c>
      <c r="K27" s="109">
        <v>13</v>
      </c>
      <c r="L27" s="110" t="s">
        <v>46</v>
      </c>
      <c r="M27" s="69">
        <f t="shared" si="0"/>
        <v>1.2999999999999999E-3</v>
      </c>
      <c r="N27" s="109">
        <v>10</v>
      </c>
      <c r="O27" s="110" t="s">
        <v>46</v>
      </c>
      <c r="P27" s="69">
        <f t="shared" si="1"/>
        <v>1E-3</v>
      </c>
    </row>
    <row r="28" spans="1:16">
      <c r="B28" s="109">
        <v>1.7</v>
      </c>
      <c r="C28" s="110" t="s">
        <v>45</v>
      </c>
      <c r="D28" s="93">
        <f t="shared" si="4"/>
        <v>2.0238095238095237E-5</v>
      </c>
      <c r="E28" s="111">
        <v>2.5770000000000001E-2</v>
      </c>
      <c r="F28" s="112">
        <v>0.40679999999999999</v>
      </c>
      <c r="G28" s="108">
        <f t="shared" si="2"/>
        <v>0.43257000000000001</v>
      </c>
      <c r="H28" s="109">
        <v>13</v>
      </c>
      <c r="I28" s="110" t="s">
        <v>46</v>
      </c>
      <c r="J28" s="69">
        <f t="shared" si="3"/>
        <v>1.2999999999999999E-3</v>
      </c>
      <c r="K28" s="109">
        <v>14</v>
      </c>
      <c r="L28" s="110" t="s">
        <v>46</v>
      </c>
      <c r="M28" s="69">
        <f t="shared" si="0"/>
        <v>1.4E-3</v>
      </c>
      <c r="N28" s="109">
        <v>10</v>
      </c>
      <c r="O28" s="110" t="s">
        <v>46</v>
      </c>
      <c r="P28" s="69">
        <f t="shared" si="1"/>
        <v>1E-3</v>
      </c>
    </row>
    <row r="29" spans="1:16">
      <c r="B29" s="109">
        <v>1.8</v>
      </c>
      <c r="C29" s="110" t="s">
        <v>45</v>
      </c>
      <c r="D29" s="93">
        <f t="shared" si="4"/>
        <v>2.1428571428571428E-5</v>
      </c>
      <c r="E29" s="111">
        <v>2.6509999999999999E-2</v>
      </c>
      <c r="F29" s="112">
        <v>0.41820000000000002</v>
      </c>
      <c r="G29" s="108">
        <f t="shared" si="2"/>
        <v>0.44470999999999999</v>
      </c>
      <c r="H29" s="109">
        <v>13</v>
      </c>
      <c r="I29" s="110" t="s">
        <v>46</v>
      </c>
      <c r="J29" s="69">
        <f t="shared" si="3"/>
        <v>1.2999999999999999E-3</v>
      </c>
      <c r="K29" s="109">
        <v>14</v>
      </c>
      <c r="L29" s="110" t="s">
        <v>46</v>
      </c>
      <c r="M29" s="69">
        <f t="shared" si="0"/>
        <v>1.4E-3</v>
      </c>
      <c r="N29" s="109">
        <v>11</v>
      </c>
      <c r="O29" s="110" t="s">
        <v>46</v>
      </c>
      <c r="P29" s="69">
        <f t="shared" si="1"/>
        <v>1.0999999999999998E-3</v>
      </c>
    </row>
    <row r="30" spans="1:16">
      <c r="B30" s="109">
        <v>2</v>
      </c>
      <c r="C30" s="110" t="s">
        <v>45</v>
      </c>
      <c r="D30" s="93">
        <f t="shared" si="4"/>
        <v>2.380952380952381E-5</v>
      </c>
      <c r="E30" s="111">
        <v>2.7949999999999999E-2</v>
      </c>
      <c r="F30" s="112">
        <v>0.43959999999999999</v>
      </c>
      <c r="G30" s="108">
        <f t="shared" si="2"/>
        <v>0.46754999999999997</v>
      </c>
      <c r="H30" s="109">
        <v>14</v>
      </c>
      <c r="I30" s="110" t="s">
        <v>46</v>
      </c>
      <c r="J30" s="69">
        <f t="shared" si="3"/>
        <v>1.4E-3</v>
      </c>
      <c r="K30" s="109">
        <v>15</v>
      </c>
      <c r="L30" s="110" t="s">
        <v>46</v>
      </c>
      <c r="M30" s="69">
        <f t="shared" si="0"/>
        <v>1.5E-3</v>
      </c>
      <c r="N30" s="109">
        <v>11</v>
      </c>
      <c r="O30" s="110" t="s">
        <v>46</v>
      </c>
      <c r="P30" s="69">
        <f t="shared" si="1"/>
        <v>1.0999999999999998E-3</v>
      </c>
    </row>
    <row r="31" spans="1:16">
      <c r="B31" s="109">
        <v>2.25</v>
      </c>
      <c r="C31" s="110" t="s">
        <v>45</v>
      </c>
      <c r="D31" s="93">
        <f t="shared" si="4"/>
        <v>2.6785714285714284E-5</v>
      </c>
      <c r="E31" s="111">
        <v>2.964E-2</v>
      </c>
      <c r="F31" s="112">
        <v>0.46460000000000001</v>
      </c>
      <c r="G31" s="108">
        <f t="shared" si="2"/>
        <v>0.49424000000000001</v>
      </c>
      <c r="H31" s="109">
        <v>15</v>
      </c>
      <c r="I31" s="110" t="s">
        <v>46</v>
      </c>
      <c r="J31" s="69">
        <f t="shared" si="3"/>
        <v>1.5E-3</v>
      </c>
      <c r="K31" s="109">
        <v>15</v>
      </c>
      <c r="L31" s="110" t="s">
        <v>46</v>
      </c>
      <c r="M31" s="69">
        <f t="shared" si="0"/>
        <v>1.5E-3</v>
      </c>
      <c r="N31" s="109">
        <v>12</v>
      </c>
      <c r="O31" s="110" t="s">
        <v>46</v>
      </c>
      <c r="P31" s="69">
        <f t="shared" si="1"/>
        <v>1.2000000000000001E-3</v>
      </c>
    </row>
    <row r="32" spans="1:16">
      <c r="B32" s="109">
        <v>2.5</v>
      </c>
      <c r="C32" s="110" t="s">
        <v>45</v>
      </c>
      <c r="D32" s="93">
        <f t="shared" si="4"/>
        <v>2.9761904761904762E-5</v>
      </c>
      <c r="E32" s="111">
        <v>3.125E-2</v>
      </c>
      <c r="F32" s="112">
        <v>0.48770000000000002</v>
      </c>
      <c r="G32" s="108">
        <f t="shared" si="2"/>
        <v>0.51895000000000002</v>
      </c>
      <c r="H32" s="109">
        <v>15</v>
      </c>
      <c r="I32" s="110" t="s">
        <v>46</v>
      </c>
      <c r="J32" s="69">
        <f t="shared" si="3"/>
        <v>1.5E-3</v>
      </c>
      <c r="K32" s="109">
        <v>16</v>
      </c>
      <c r="L32" s="110" t="s">
        <v>46</v>
      </c>
      <c r="M32" s="69">
        <f t="shared" si="0"/>
        <v>1.6000000000000001E-3</v>
      </c>
      <c r="N32" s="109">
        <v>12</v>
      </c>
      <c r="O32" s="110" t="s">
        <v>46</v>
      </c>
      <c r="P32" s="69">
        <f t="shared" si="1"/>
        <v>1.2000000000000001E-3</v>
      </c>
    </row>
    <row r="33" spans="2:16">
      <c r="B33" s="109">
        <v>2.75</v>
      </c>
      <c r="C33" s="110" t="s">
        <v>45</v>
      </c>
      <c r="D33" s="93">
        <f t="shared" si="4"/>
        <v>3.2738095238095239E-5</v>
      </c>
      <c r="E33" s="111">
        <v>3.2770000000000001E-2</v>
      </c>
      <c r="F33" s="112">
        <v>0.50929999999999997</v>
      </c>
      <c r="G33" s="108">
        <f t="shared" si="2"/>
        <v>0.54206999999999994</v>
      </c>
      <c r="H33" s="109">
        <v>16</v>
      </c>
      <c r="I33" s="110" t="s">
        <v>46</v>
      </c>
      <c r="J33" s="69">
        <f t="shared" si="3"/>
        <v>1.6000000000000001E-3</v>
      </c>
      <c r="K33" s="109">
        <v>17</v>
      </c>
      <c r="L33" s="110" t="s">
        <v>46</v>
      </c>
      <c r="M33" s="69">
        <f t="shared" si="0"/>
        <v>1.7000000000000001E-3</v>
      </c>
      <c r="N33" s="109">
        <v>13</v>
      </c>
      <c r="O33" s="110" t="s">
        <v>46</v>
      </c>
      <c r="P33" s="69">
        <f t="shared" si="1"/>
        <v>1.2999999999999999E-3</v>
      </c>
    </row>
    <row r="34" spans="2:16">
      <c r="B34" s="109">
        <v>3</v>
      </c>
      <c r="C34" s="110" t="s">
        <v>45</v>
      </c>
      <c r="D34" s="93">
        <f t="shared" si="4"/>
        <v>3.5714285714285717E-5</v>
      </c>
      <c r="E34" s="111">
        <v>3.4229999999999997E-2</v>
      </c>
      <c r="F34" s="112">
        <v>0.52949999999999997</v>
      </c>
      <c r="G34" s="108">
        <f t="shared" si="2"/>
        <v>0.56372999999999995</v>
      </c>
      <c r="H34" s="109">
        <v>17</v>
      </c>
      <c r="I34" s="110" t="s">
        <v>46</v>
      </c>
      <c r="J34" s="69">
        <f t="shared" si="3"/>
        <v>1.7000000000000001E-3</v>
      </c>
      <c r="K34" s="109">
        <v>18</v>
      </c>
      <c r="L34" s="110" t="s">
        <v>46</v>
      </c>
      <c r="M34" s="69">
        <f t="shared" si="0"/>
        <v>1.8E-3</v>
      </c>
      <c r="N34" s="109">
        <v>14</v>
      </c>
      <c r="O34" s="110" t="s">
        <v>46</v>
      </c>
      <c r="P34" s="69">
        <f t="shared" si="1"/>
        <v>1.4E-3</v>
      </c>
    </row>
    <row r="35" spans="2:16">
      <c r="B35" s="109">
        <v>3.25</v>
      </c>
      <c r="C35" s="110" t="s">
        <v>45</v>
      </c>
      <c r="D35" s="93">
        <f t="shared" si="4"/>
        <v>3.8690476190476188E-5</v>
      </c>
      <c r="E35" s="111">
        <v>3.5630000000000002E-2</v>
      </c>
      <c r="F35" s="112">
        <v>0.54859999999999998</v>
      </c>
      <c r="G35" s="108">
        <f t="shared" si="2"/>
        <v>0.58423000000000003</v>
      </c>
      <c r="H35" s="109">
        <v>18</v>
      </c>
      <c r="I35" s="110" t="s">
        <v>46</v>
      </c>
      <c r="J35" s="69">
        <f t="shared" si="3"/>
        <v>1.8E-3</v>
      </c>
      <c r="K35" s="109">
        <v>18</v>
      </c>
      <c r="L35" s="110" t="s">
        <v>46</v>
      </c>
      <c r="M35" s="69">
        <f t="shared" si="0"/>
        <v>1.8E-3</v>
      </c>
      <c r="N35" s="109">
        <v>14</v>
      </c>
      <c r="O35" s="110" t="s">
        <v>46</v>
      </c>
      <c r="P35" s="69">
        <f t="shared" si="1"/>
        <v>1.4E-3</v>
      </c>
    </row>
    <row r="36" spans="2:16">
      <c r="B36" s="109">
        <v>3.5</v>
      </c>
      <c r="C36" s="110" t="s">
        <v>45</v>
      </c>
      <c r="D36" s="93">
        <f t="shared" si="4"/>
        <v>4.1666666666666665E-5</v>
      </c>
      <c r="E36" s="111">
        <v>3.6970000000000003E-2</v>
      </c>
      <c r="F36" s="112">
        <v>0.56669999999999998</v>
      </c>
      <c r="G36" s="108">
        <f t="shared" si="2"/>
        <v>0.60366999999999993</v>
      </c>
      <c r="H36" s="109">
        <v>19</v>
      </c>
      <c r="I36" s="110" t="s">
        <v>46</v>
      </c>
      <c r="J36" s="69">
        <f t="shared" si="3"/>
        <v>1.9E-3</v>
      </c>
      <c r="K36" s="109">
        <v>19</v>
      </c>
      <c r="L36" s="110" t="s">
        <v>46</v>
      </c>
      <c r="M36" s="69">
        <f t="shared" si="0"/>
        <v>1.9E-3</v>
      </c>
      <c r="N36" s="109">
        <v>15</v>
      </c>
      <c r="O36" s="110" t="s">
        <v>46</v>
      </c>
      <c r="P36" s="69">
        <f t="shared" si="1"/>
        <v>1.5E-3</v>
      </c>
    </row>
    <row r="37" spans="2:16">
      <c r="B37" s="109">
        <v>3.75</v>
      </c>
      <c r="C37" s="110" t="s">
        <v>45</v>
      </c>
      <c r="D37" s="93">
        <f t="shared" si="4"/>
        <v>4.4642857142857143E-5</v>
      </c>
      <c r="E37" s="111">
        <v>3.8269999999999998E-2</v>
      </c>
      <c r="F37" s="112">
        <v>0.58379999999999999</v>
      </c>
      <c r="G37" s="108">
        <f t="shared" si="2"/>
        <v>0.62207000000000001</v>
      </c>
      <c r="H37" s="109">
        <v>19</v>
      </c>
      <c r="I37" s="110" t="s">
        <v>46</v>
      </c>
      <c r="J37" s="69">
        <f t="shared" si="3"/>
        <v>1.9E-3</v>
      </c>
      <c r="K37" s="109">
        <v>20</v>
      </c>
      <c r="L37" s="110" t="s">
        <v>46</v>
      </c>
      <c r="M37" s="69">
        <f t="shared" si="0"/>
        <v>2E-3</v>
      </c>
      <c r="N37" s="109">
        <v>15</v>
      </c>
      <c r="O37" s="110" t="s">
        <v>46</v>
      </c>
      <c r="P37" s="69">
        <f t="shared" si="1"/>
        <v>1.5E-3</v>
      </c>
    </row>
    <row r="38" spans="2:16">
      <c r="B38" s="109">
        <v>4</v>
      </c>
      <c r="C38" s="110" t="s">
        <v>45</v>
      </c>
      <c r="D38" s="93">
        <f t="shared" si="4"/>
        <v>4.761904761904762E-5</v>
      </c>
      <c r="E38" s="111">
        <v>3.9530000000000003E-2</v>
      </c>
      <c r="F38" s="112">
        <v>0.60009999999999997</v>
      </c>
      <c r="G38" s="108">
        <f t="shared" si="2"/>
        <v>0.63962999999999992</v>
      </c>
      <c r="H38" s="109">
        <v>20</v>
      </c>
      <c r="I38" s="110" t="s">
        <v>46</v>
      </c>
      <c r="J38" s="69">
        <f t="shared" si="3"/>
        <v>2E-3</v>
      </c>
      <c r="K38" s="109">
        <v>20</v>
      </c>
      <c r="L38" s="110" t="s">
        <v>46</v>
      </c>
      <c r="M38" s="69">
        <f t="shared" si="0"/>
        <v>2E-3</v>
      </c>
      <c r="N38" s="109">
        <v>16</v>
      </c>
      <c r="O38" s="110" t="s">
        <v>46</v>
      </c>
      <c r="P38" s="69">
        <f t="shared" si="1"/>
        <v>1.6000000000000001E-3</v>
      </c>
    </row>
    <row r="39" spans="2:16">
      <c r="B39" s="109">
        <v>4.5</v>
      </c>
      <c r="C39" s="110" t="s">
        <v>45</v>
      </c>
      <c r="D39" s="93">
        <f t="shared" si="4"/>
        <v>5.3571428571428569E-5</v>
      </c>
      <c r="E39" s="111">
        <v>4.1919999999999999E-2</v>
      </c>
      <c r="F39" s="112">
        <v>0.63060000000000005</v>
      </c>
      <c r="G39" s="108">
        <f t="shared" si="2"/>
        <v>0.67252000000000001</v>
      </c>
      <c r="H39" s="109">
        <v>21</v>
      </c>
      <c r="I39" s="110" t="s">
        <v>46</v>
      </c>
      <c r="J39" s="69">
        <f t="shared" si="3"/>
        <v>2.1000000000000003E-3</v>
      </c>
      <c r="K39" s="109">
        <v>21</v>
      </c>
      <c r="L39" s="110" t="s">
        <v>46</v>
      </c>
      <c r="M39" s="69">
        <f t="shared" si="0"/>
        <v>2.1000000000000003E-3</v>
      </c>
      <c r="N39" s="109">
        <v>16</v>
      </c>
      <c r="O39" s="110" t="s">
        <v>46</v>
      </c>
      <c r="P39" s="69">
        <f t="shared" si="1"/>
        <v>1.6000000000000001E-3</v>
      </c>
    </row>
    <row r="40" spans="2:16">
      <c r="B40" s="109">
        <v>5</v>
      </c>
      <c r="C40" s="110" t="s">
        <v>45</v>
      </c>
      <c r="D40" s="93">
        <f t="shared" si="4"/>
        <v>5.9523809523809524E-5</v>
      </c>
      <c r="E40" s="111">
        <v>4.419E-2</v>
      </c>
      <c r="F40" s="112">
        <v>0.65859999999999996</v>
      </c>
      <c r="G40" s="108">
        <f t="shared" si="2"/>
        <v>0.70278999999999991</v>
      </c>
      <c r="H40" s="109">
        <v>23</v>
      </c>
      <c r="I40" s="110" t="s">
        <v>46</v>
      </c>
      <c r="J40" s="69">
        <f t="shared" si="3"/>
        <v>2.3E-3</v>
      </c>
      <c r="K40" s="109">
        <v>22</v>
      </c>
      <c r="L40" s="110" t="s">
        <v>46</v>
      </c>
      <c r="M40" s="69">
        <f t="shared" si="0"/>
        <v>2.1999999999999997E-3</v>
      </c>
      <c r="N40" s="109">
        <v>17</v>
      </c>
      <c r="O40" s="110" t="s">
        <v>46</v>
      </c>
      <c r="P40" s="69">
        <f t="shared" si="1"/>
        <v>1.7000000000000001E-3</v>
      </c>
    </row>
    <row r="41" spans="2:16">
      <c r="B41" s="109">
        <v>5.5</v>
      </c>
      <c r="C41" s="110" t="s">
        <v>45</v>
      </c>
      <c r="D41" s="93">
        <f t="shared" si="4"/>
        <v>6.5476190476190479E-5</v>
      </c>
      <c r="E41" s="111">
        <v>4.6350000000000002E-2</v>
      </c>
      <c r="F41" s="112">
        <v>0.6845</v>
      </c>
      <c r="G41" s="108">
        <f t="shared" si="2"/>
        <v>0.73085</v>
      </c>
      <c r="H41" s="109">
        <v>24</v>
      </c>
      <c r="I41" s="110" t="s">
        <v>46</v>
      </c>
      <c r="J41" s="69">
        <f t="shared" si="3"/>
        <v>2.4000000000000002E-3</v>
      </c>
      <c r="K41" s="109">
        <v>23</v>
      </c>
      <c r="L41" s="110" t="s">
        <v>46</v>
      </c>
      <c r="M41" s="69">
        <f t="shared" si="0"/>
        <v>2.3E-3</v>
      </c>
      <c r="N41" s="109">
        <v>18</v>
      </c>
      <c r="O41" s="110" t="s">
        <v>46</v>
      </c>
      <c r="P41" s="69">
        <f t="shared" si="1"/>
        <v>1.8E-3</v>
      </c>
    </row>
    <row r="42" spans="2:16">
      <c r="B42" s="109">
        <v>6</v>
      </c>
      <c r="C42" s="110" t="s">
        <v>45</v>
      </c>
      <c r="D42" s="93">
        <f t="shared" si="4"/>
        <v>7.1428571428571434E-5</v>
      </c>
      <c r="E42" s="111">
        <v>4.8410000000000002E-2</v>
      </c>
      <c r="F42" s="112">
        <v>0.70860000000000001</v>
      </c>
      <c r="G42" s="108">
        <f t="shared" si="2"/>
        <v>0.75700999999999996</v>
      </c>
      <c r="H42" s="109">
        <v>25</v>
      </c>
      <c r="I42" s="110" t="s">
        <v>46</v>
      </c>
      <c r="J42" s="69">
        <f t="shared" si="3"/>
        <v>2.5000000000000001E-3</v>
      </c>
      <c r="K42" s="109">
        <v>25</v>
      </c>
      <c r="L42" s="110" t="s">
        <v>46</v>
      </c>
      <c r="M42" s="69">
        <f t="shared" si="0"/>
        <v>2.5000000000000001E-3</v>
      </c>
      <c r="N42" s="109">
        <v>19</v>
      </c>
      <c r="O42" s="110" t="s">
        <v>46</v>
      </c>
      <c r="P42" s="69">
        <f t="shared" si="1"/>
        <v>1.9E-3</v>
      </c>
    </row>
    <row r="43" spans="2:16">
      <c r="B43" s="109">
        <v>6.5</v>
      </c>
      <c r="C43" s="110" t="s">
        <v>45</v>
      </c>
      <c r="D43" s="93">
        <f t="shared" si="4"/>
        <v>7.7380952380952375E-5</v>
      </c>
      <c r="E43" s="111">
        <v>5.0389999999999997E-2</v>
      </c>
      <c r="F43" s="112">
        <v>0.73119999999999996</v>
      </c>
      <c r="G43" s="108">
        <f t="shared" si="2"/>
        <v>0.78159000000000001</v>
      </c>
      <c r="H43" s="109">
        <v>26</v>
      </c>
      <c r="I43" s="110" t="s">
        <v>46</v>
      </c>
      <c r="J43" s="69">
        <f t="shared" si="3"/>
        <v>2.5999999999999999E-3</v>
      </c>
      <c r="K43" s="109">
        <v>26</v>
      </c>
      <c r="L43" s="110" t="s">
        <v>46</v>
      </c>
      <c r="M43" s="69">
        <f t="shared" si="0"/>
        <v>2.5999999999999999E-3</v>
      </c>
      <c r="N43" s="109">
        <v>20</v>
      </c>
      <c r="O43" s="110" t="s">
        <v>46</v>
      </c>
      <c r="P43" s="69">
        <f t="shared" si="1"/>
        <v>2E-3</v>
      </c>
    </row>
    <row r="44" spans="2:16">
      <c r="B44" s="109">
        <v>7</v>
      </c>
      <c r="C44" s="110" t="s">
        <v>45</v>
      </c>
      <c r="D44" s="93">
        <f t="shared" si="4"/>
        <v>8.3333333333333331E-5</v>
      </c>
      <c r="E44" s="111">
        <v>5.2290000000000003E-2</v>
      </c>
      <c r="F44" s="112">
        <v>0.75229999999999997</v>
      </c>
      <c r="G44" s="108">
        <f t="shared" si="2"/>
        <v>0.80458999999999992</v>
      </c>
      <c r="H44" s="109">
        <v>27</v>
      </c>
      <c r="I44" s="110" t="s">
        <v>46</v>
      </c>
      <c r="J44" s="69">
        <f t="shared" si="3"/>
        <v>2.7000000000000001E-3</v>
      </c>
      <c r="K44" s="109">
        <v>27</v>
      </c>
      <c r="L44" s="110" t="s">
        <v>46</v>
      </c>
      <c r="M44" s="69">
        <f t="shared" si="0"/>
        <v>2.7000000000000001E-3</v>
      </c>
      <c r="N44" s="109">
        <v>21</v>
      </c>
      <c r="O44" s="110" t="s">
        <v>46</v>
      </c>
      <c r="P44" s="69">
        <f t="shared" si="1"/>
        <v>2.1000000000000003E-3</v>
      </c>
    </row>
    <row r="45" spans="2:16">
      <c r="B45" s="109">
        <v>8</v>
      </c>
      <c r="C45" s="110" t="s">
        <v>45</v>
      </c>
      <c r="D45" s="93">
        <f t="shared" si="4"/>
        <v>9.5238095238095241E-5</v>
      </c>
      <c r="E45" s="111">
        <v>5.5899999999999998E-2</v>
      </c>
      <c r="F45" s="112">
        <v>0.79110000000000003</v>
      </c>
      <c r="G45" s="108">
        <f t="shared" si="2"/>
        <v>0.84699999999999998</v>
      </c>
      <c r="H45" s="109">
        <v>30</v>
      </c>
      <c r="I45" s="110" t="s">
        <v>46</v>
      </c>
      <c r="J45" s="69">
        <f t="shared" si="3"/>
        <v>3.0000000000000001E-3</v>
      </c>
      <c r="K45" s="109">
        <v>28</v>
      </c>
      <c r="L45" s="110" t="s">
        <v>46</v>
      </c>
      <c r="M45" s="69">
        <f t="shared" si="0"/>
        <v>2.8E-3</v>
      </c>
      <c r="N45" s="109">
        <v>22</v>
      </c>
      <c r="O45" s="110" t="s">
        <v>46</v>
      </c>
      <c r="P45" s="69">
        <f t="shared" si="1"/>
        <v>2.1999999999999997E-3</v>
      </c>
    </row>
    <row r="46" spans="2:16">
      <c r="B46" s="109">
        <v>9</v>
      </c>
      <c r="C46" s="110" t="s">
        <v>45</v>
      </c>
      <c r="D46" s="93">
        <f t="shared" si="4"/>
        <v>1.0714285714285714E-4</v>
      </c>
      <c r="E46" s="111">
        <v>5.9290000000000002E-2</v>
      </c>
      <c r="F46" s="112">
        <v>0.82599999999999996</v>
      </c>
      <c r="G46" s="108">
        <f t="shared" si="2"/>
        <v>0.88528999999999991</v>
      </c>
      <c r="H46" s="109">
        <v>32</v>
      </c>
      <c r="I46" s="110" t="s">
        <v>46</v>
      </c>
      <c r="J46" s="69">
        <f t="shared" si="3"/>
        <v>3.2000000000000002E-3</v>
      </c>
      <c r="K46" s="109">
        <v>30</v>
      </c>
      <c r="L46" s="110" t="s">
        <v>46</v>
      </c>
      <c r="M46" s="69">
        <f t="shared" si="0"/>
        <v>3.0000000000000001E-3</v>
      </c>
      <c r="N46" s="109">
        <v>23</v>
      </c>
      <c r="O46" s="110" t="s">
        <v>46</v>
      </c>
      <c r="P46" s="69">
        <f t="shared" si="1"/>
        <v>2.3E-3</v>
      </c>
    </row>
    <row r="47" spans="2:16">
      <c r="B47" s="109">
        <v>10</v>
      </c>
      <c r="C47" s="110" t="s">
        <v>45</v>
      </c>
      <c r="D47" s="93">
        <f t="shared" si="4"/>
        <v>1.1904761904761905E-4</v>
      </c>
      <c r="E47" s="111">
        <v>6.25E-2</v>
      </c>
      <c r="F47" s="112">
        <v>0.85760000000000003</v>
      </c>
      <c r="G47" s="108">
        <f t="shared" si="2"/>
        <v>0.92010000000000003</v>
      </c>
      <c r="H47" s="109">
        <v>34</v>
      </c>
      <c r="I47" s="110" t="s">
        <v>46</v>
      </c>
      <c r="J47" s="69">
        <f t="shared" si="3"/>
        <v>3.4000000000000002E-3</v>
      </c>
      <c r="K47" s="109">
        <v>32</v>
      </c>
      <c r="L47" s="110" t="s">
        <v>46</v>
      </c>
      <c r="M47" s="69">
        <f t="shared" si="0"/>
        <v>3.2000000000000002E-3</v>
      </c>
      <c r="N47" s="109">
        <v>25</v>
      </c>
      <c r="O47" s="110" t="s">
        <v>46</v>
      </c>
      <c r="P47" s="69">
        <f t="shared" si="1"/>
        <v>2.5000000000000001E-3</v>
      </c>
    </row>
    <row r="48" spans="2:16">
      <c r="B48" s="109">
        <v>11</v>
      </c>
      <c r="C48" s="110" t="s">
        <v>45</v>
      </c>
      <c r="D48" s="93">
        <f t="shared" si="4"/>
        <v>1.3095238095238096E-4</v>
      </c>
      <c r="E48" s="111">
        <v>6.5549999999999997E-2</v>
      </c>
      <c r="F48" s="112">
        <v>0.88660000000000005</v>
      </c>
      <c r="G48" s="108">
        <f t="shared" si="2"/>
        <v>0.95215000000000005</v>
      </c>
      <c r="H48" s="109">
        <v>36</v>
      </c>
      <c r="I48" s="110" t="s">
        <v>46</v>
      </c>
      <c r="J48" s="69">
        <f t="shared" si="3"/>
        <v>3.5999999999999999E-3</v>
      </c>
      <c r="K48" s="109">
        <v>34</v>
      </c>
      <c r="L48" s="110" t="s">
        <v>46</v>
      </c>
      <c r="M48" s="69">
        <f t="shared" si="0"/>
        <v>3.4000000000000002E-3</v>
      </c>
      <c r="N48" s="109">
        <v>26</v>
      </c>
      <c r="O48" s="110" t="s">
        <v>46</v>
      </c>
      <c r="P48" s="69">
        <f t="shared" si="1"/>
        <v>2.5999999999999999E-3</v>
      </c>
    </row>
    <row r="49" spans="2:16">
      <c r="B49" s="109">
        <v>12</v>
      </c>
      <c r="C49" s="110" t="s">
        <v>45</v>
      </c>
      <c r="D49" s="93">
        <f t="shared" si="4"/>
        <v>1.4285714285714287E-4</v>
      </c>
      <c r="E49" s="111">
        <v>6.8459999999999993E-2</v>
      </c>
      <c r="F49" s="112">
        <v>0.91320000000000001</v>
      </c>
      <c r="G49" s="108">
        <f t="shared" si="2"/>
        <v>0.98165999999999998</v>
      </c>
      <c r="H49" s="109">
        <v>38</v>
      </c>
      <c r="I49" s="110" t="s">
        <v>46</v>
      </c>
      <c r="J49" s="69">
        <f t="shared" si="3"/>
        <v>3.8E-3</v>
      </c>
      <c r="K49" s="109">
        <v>35</v>
      </c>
      <c r="L49" s="110" t="s">
        <v>46</v>
      </c>
      <c r="M49" s="69">
        <f t="shared" si="0"/>
        <v>3.5000000000000005E-3</v>
      </c>
      <c r="N49" s="109">
        <v>27</v>
      </c>
      <c r="O49" s="110" t="s">
        <v>46</v>
      </c>
      <c r="P49" s="69">
        <f t="shared" si="1"/>
        <v>2.7000000000000001E-3</v>
      </c>
    </row>
    <row r="50" spans="2:16">
      <c r="B50" s="109">
        <v>13</v>
      </c>
      <c r="C50" s="110" t="s">
        <v>45</v>
      </c>
      <c r="D50" s="93">
        <f t="shared" si="4"/>
        <v>1.5476190476190475E-4</v>
      </c>
      <c r="E50" s="111">
        <v>7.1260000000000004E-2</v>
      </c>
      <c r="F50" s="112">
        <v>0.93789999999999996</v>
      </c>
      <c r="G50" s="108">
        <f t="shared" si="2"/>
        <v>1.0091600000000001</v>
      </c>
      <c r="H50" s="109">
        <v>40</v>
      </c>
      <c r="I50" s="110" t="s">
        <v>46</v>
      </c>
      <c r="J50" s="69">
        <f t="shared" si="3"/>
        <v>4.0000000000000001E-3</v>
      </c>
      <c r="K50" s="109">
        <v>37</v>
      </c>
      <c r="L50" s="110" t="s">
        <v>46</v>
      </c>
      <c r="M50" s="69">
        <f t="shared" si="0"/>
        <v>3.6999999999999997E-3</v>
      </c>
      <c r="N50" s="109">
        <v>29</v>
      </c>
      <c r="O50" s="110" t="s">
        <v>46</v>
      </c>
      <c r="P50" s="69">
        <f t="shared" si="1"/>
        <v>2.9000000000000002E-3</v>
      </c>
    </row>
    <row r="51" spans="2:16">
      <c r="B51" s="109">
        <v>14</v>
      </c>
      <c r="C51" s="110" t="s">
        <v>45</v>
      </c>
      <c r="D51" s="93">
        <f t="shared" si="4"/>
        <v>1.6666666666666666E-4</v>
      </c>
      <c r="E51" s="111">
        <v>7.3950000000000002E-2</v>
      </c>
      <c r="F51" s="112">
        <v>0.96079999999999999</v>
      </c>
      <c r="G51" s="108">
        <f t="shared" si="2"/>
        <v>1.0347500000000001</v>
      </c>
      <c r="H51" s="109">
        <v>42</v>
      </c>
      <c r="I51" s="110" t="s">
        <v>46</v>
      </c>
      <c r="J51" s="69">
        <f t="shared" si="3"/>
        <v>4.2000000000000006E-3</v>
      </c>
      <c r="K51" s="109">
        <v>38</v>
      </c>
      <c r="L51" s="110" t="s">
        <v>46</v>
      </c>
      <c r="M51" s="69">
        <f t="shared" si="0"/>
        <v>3.8E-3</v>
      </c>
      <c r="N51" s="109">
        <v>30</v>
      </c>
      <c r="O51" s="110" t="s">
        <v>46</v>
      </c>
      <c r="P51" s="69">
        <f t="shared" si="1"/>
        <v>3.0000000000000001E-3</v>
      </c>
    </row>
    <row r="52" spans="2:16">
      <c r="B52" s="109">
        <v>15</v>
      </c>
      <c r="C52" s="110" t="s">
        <v>45</v>
      </c>
      <c r="D52" s="93">
        <f t="shared" si="4"/>
        <v>1.7857142857142857E-4</v>
      </c>
      <c r="E52" s="111">
        <v>7.6539999999999997E-2</v>
      </c>
      <c r="F52" s="112">
        <v>0.98219999999999996</v>
      </c>
      <c r="G52" s="108">
        <f t="shared" si="2"/>
        <v>1.05874</v>
      </c>
      <c r="H52" s="109">
        <v>44</v>
      </c>
      <c r="I52" s="110" t="s">
        <v>46</v>
      </c>
      <c r="J52" s="69">
        <f t="shared" si="3"/>
        <v>4.3999999999999994E-3</v>
      </c>
      <c r="K52" s="109">
        <v>40</v>
      </c>
      <c r="L52" s="110" t="s">
        <v>46</v>
      </c>
      <c r="M52" s="69">
        <f t="shared" si="0"/>
        <v>4.0000000000000001E-3</v>
      </c>
      <c r="N52" s="109">
        <v>31</v>
      </c>
      <c r="O52" s="110" t="s">
        <v>46</v>
      </c>
      <c r="P52" s="69">
        <f t="shared" si="1"/>
        <v>3.0999999999999999E-3</v>
      </c>
    </row>
    <row r="53" spans="2:16">
      <c r="B53" s="109">
        <v>16</v>
      </c>
      <c r="C53" s="110" t="s">
        <v>45</v>
      </c>
      <c r="D53" s="93">
        <f t="shared" si="4"/>
        <v>1.9047619047619048E-4</v>
      </c>
      <c r="E53" s="111">
        <v>7.9049999999999995E-2</v>
      </c>
      <c r="F53" s="112">
        <v>1.002</v>
      </c>
      <c r="G53" s="108">
        <f t="shared" si="2"/>
        <v>1.0810500000000001</v>
      </c>
      <c r="H53" s="109">
        <v>46</v>
      </c>
      <c r="I53" s="110" t="s">
        <v>46</v>
      </c>
      <c r="J53" s="69">
        <f t="shared" si="3"/>
        <v>4.5999999999999999E-3</v>
      </c>
      <c r="K53" s="109">
        <v>41</v>
      </c>
      <c r="L53" s="110" t="s">
        <v>46</v>
      </c>
      <c r="M53" s="69">
        <f t="shared" si="0"/>
        <v>4.1000000000000003E-3</v>
      </c>
      <c r="N53" s="109">
        <v>32</v>
      </c>
      <c r="O53" s="110" t="s">
        <v>46</v>
      </c>
      <c r="P53" s="69">
        <f t="shared" si="1"/>
        <v>3.2000000000000002E-3</v>
      </c>
    </row>
    <row r="54" spans="2:16">
      <c r="B54" s="109">
        <v>17</v>
      </c>
      <c r="C54" s="110" t="s">
        <v>45</v>
      </c>
      <c r="D54" s="93">
        <f t="shared" si="4"/>
        <v>2.0238095238095239E-4</v>
      </c>
      <c r="E54" s="111">
        <v>8.1490000000000007E-2</v>
      </c>
      <c r="F54" s="112">
        <v>1.0209999999999999</v>
      </c>
      <c r="G54" s="108">
        <f t="shared" si="2"/>
        <v>1.10249</v>
      </c>
      <c r="H54" s="109">
        <v>47</v>
      </c>
      <c r="I54" s="110" t="s">
        <v>46</v>
      </c>
      <c r="J54" s="69">
        <f t="shared" si="3"/>
        <v>4.7000000000000002E-3</v>
      </c>
      <c r="K54" s="109">
        <v>43</v>
      </c>
      <c r="L54" s="110" t="s">
        <v>46</v>
      </c>
      <c r="M54" s="69">
        <f t="shared" si="0"/>
        <v>4.3E-3</v>
      </c>
      <c r="N54" s="109">
        <v>33</v>
      </c>
      <c r="O54" s="110" t="s">
        <v>46</v>
      </c>
      <c r="P54" s="69">
        <f t="shared" si="1"/>
        <v>3.3E-3</v>
      </c>
    </row>
    <row r="55" spans="2:16">
      <c r="B55" s="109">
        <v>18</v>
      </c>
      <c r="C55" s="110" t="s">
        <v>45</v>
      </c>
      <c r="D55" s="93">
        <f t="shared" si="4"/>
        <v>2.1428571428571427E-4</v>
      </c>
      <c r="E55" s="111">
        <v>8.3849999999999994E-2</v>
      </c>
      <c r="F55" s="112">
        <v>1.0389999999999999</v>
      </c>
      <c r="G55" s="108">
        <f t="shared" si="2"/>
        <v>1.1228499999999999</v>
      </c>
      <c r="H55" s="109">
        <v>49</v>
      </c>
      <c r="I55" s="110" t="s">
        <v>46</v>
      </c>
      <c r="J55" s="69">
        <f t="shared" si="3"/>
        <v>4.8999999999999998E-3</v>
      </c>
      <c r="K55" s="109">
        <v>44</v>
      </c>
      <c r="L55" s="110" t="s">
        <v>46</v>
      </c>
      <c r="M55" s="69">
        <f t="shared" si="0"/>
        <v>4.3999999999999994E-3</v>
      </c>
      <c r="N55" s="109">
        <v>34</v>
      </c>
      <c r="O55" s="110" t="s">
        <v>46</v>
      </c>
      <c r="P55" s="69">
        <f t="shared" si="1"/>
        <v>3.4000000000000002E-3</v>
      </c>
    </row>
    <row r="56" spans="2:16">
      <c r="B56" s="109">
        <v>20</v>
      </c>
      <c r="C56" s="110" t="s">
        <v>45</v>
      </c>
      <c r="D56" s="93">
        <f t="shared" si="4"/>
        <v>2.380952380952381E-4</v>
      </c>
      <c r="E56" s="111">
        <v>8.838E-2</v>
      </c>
      <c r="F56" s="112">
        <v>1.0720000000000001</v>
      </c>
      <c r="G56" s="108">
        <f t="shared" si="2"/>
        <v>1.16038</v>
      </c>
      <c r="H56" s="109">
        <v>53</v>
      </c>
      <c r="I56" s="110" t="s">
        <v>46</v>
      </c>
      <c r="J56" s="69">
        <f t="shared" si="3"/>
        <v>5.3E-3</v>
      </c>
      <c r="K56" s="109">
        <v>47</v>
      </c>
      <c r="L56" s="110" t="s">
        <v>46</v>
      </c>
      <c r="M56" s="69">
        <f t="shared" si="0"/>
        <v>4.7000000000000002E-3</v>
      </c>
      <c r="N56" s="109">
        <v>37</v>
      </c>
      <c r="O56" s="110" t="s">
        <v>46</v>
      </c>
      <c r="P56" s="69">
        <f t="shared" si="1"/>
        <v>3.6999999999999997E-3</v>
      </c>
    </row>
    <row r="57" spans="2:16">
      <c r="B57" s="109">
        <v>22.5</v>
      </c>
      <c r="C57" s="110" t="s">
        <v>45</v>
      </c>
      <c r="D57" s="93">
        <f t="shared" si="4"/>
        <v>2.6785714285714287E-4</v>
      </c>
      <c r="E57" s="111">
        <v>9.3740000000000004E-2</v>
      </c>
      <c r="F57" s="112">
        <v>1.1080000000000001</v>
      </c>
      <c r="G57" s="108">
        <f t="shared" si="2"/>
        <v>1.20174</v>
      </c>
      <c r="H57" s="109">
        <v>57</v>
      </c>
      <c r="I57" s="110" t="s">
        <v>46</v>
      </c>
      <c r="J57" s="69">
        <f t="shared" si="3"/>
        <v>5.7000000000000002E-3</v>
      </c>
      <c r="K57" s="109">
        <v>50</v>
      </c>
      <c r="L57" s="110" t="s">
        <v>46</v>
      </c>
      <c r="M57" s="69">
        <f t="shared" si="0"/>
        <v>5.0000000000000001E-3</v>
      </c>
      <c r="N57" s="109">
        <v>39</v>
      </c>
      <c r="O57" s="110" t="s">
        <v>46</v>
      </c>
      <c r="P57" s="69">
        <f t="shared" si="1"/>
        <v>3.8999999999999998E-3</v>
      </c>
    </row>
    <row r="58" spans="2:16">
      <c r="B58" s="109">
        <v>25</v>
      </c>
      <c r="C58" s="110" t="s">
        <v>45</v>
      </c>
      <c r="D58" s="93">
        <f t="shared" si="4"/>
        <v>2.9761904761904765E-4</v>
      </c>
      <c r="E58" s="111">
        <v>9.8820000000000005E-2</v>
      </c>
      <c r="F58" s="112">
        <v>1.1399999999999999</v>
      </c>
      <c r="G58" s="108">
        <f t="shared" si="2"/>
        <v>1.2388199999999998</v>
      </c>
      <c r="H58" s="109">
        <v>61</v>
      </c>
      <c r="I58" s="110" t="s">
        <v>46</v>
      </c>
      <c r="J58" s="69">
        <f t="shared" si="3"/>
        <v>6.0999999999999995E-3</v>
      </c>
      <c r="K58" s="109">
        <v>54</v>
      </c>
      <c r="L58" s="110" t="s">
        <v>46</v>
      </c>
      <c r="M58" s="69">
        <f t="shared" si="0"/>
        <v>5.4000000000000003E-3</v>
      </c>
      <c r="N58" s="109">
        <v>42</v>
      </c>
      <c r="O58" s="110" t="s">
        <v>46</v>
      </c>
      <c r="P58" s="69">
        <f t="shared" si="1"/>
        <v>4.2000000000000006E-3</v>
      </c>
    </row>
    <row r="59" spans="2:16">
      <c r="B59" s="109">
        <v>27.5</v>
      </c>
      <c r="C59" s="110" t="s">
        <v>45</v>
      </c>
      <c r="D59" s="93">
        <f t="shared" si="4"/>
        <v>3.2738095238095237E-4</v>
      </c>
      <c r="E59" s="111">
        <v>0.1036</v>
      </c>
      <c r="F59" s="112">
        <v>1.169</v>
      </c>
      <c r="G59" s="108">
        <f t="shared" si="2"/>
        <v>1.2726</v>
      </c>
      <c r="H59" s="109">
        <v>66</v>
      </c>
      <c r="I59" s="110" t="s">
        <v>46</v>
      </c>
      <c r="J59" s="69">
        <f t="shared" si="3"/>
        <v>6.6E-3</v>
      </c>
      <c r="K59" s="109">
        <v>57</v>
      </c>
      <c r="L59" s="110" t="s">
        <v>46</v>
      </c>
      <c r="M59" s="69">
        <f t="shared" si="0"/>
        <v>5.7000000000000002E-3</v>
      </c>
      <c r="N59" s="109">
        <v>44</v>
      </c>
      <c r="O59" s="110" t="s">
        <v>46</v>
      </c>
      <c r="P59" s="69">
        <f t="shared" si="1"/>
        <v>4.3999999999999994E-3</v>
      </c>
    </row>
    <row r="60" spans="2:16">
      <c r="B60" s="109">
        <v>30</v>
      </c>
      <c r="C60" s="110" t="s">
        <v>45</v>
      </c>
      <c r="D60" s="93">
        <f t="shared" si="4"/>
        <v>3.5714285714285714E-4</v>
      </c>
      <c r="E60" s="111">
        <v>0.1082</v>
      </c>
      <c r="F60" s="112">
        <v>1.1950000000000001</v>
      </c>
      <c r="G60" s="108">
        <f t="shared" si="2"/>
        <v>1.3032000000000001</v>
      </c>
      <c r="H60" s="109">
        <v>70</v>
      </c>
      <c r="I60" s="110" t="s">
        <v>46</v>
      </c>
      <c r="J60" s="69">
        <f t="shared" si="3"/>
        <v>7.000000000000001E-3</v>
      </c>
      <c r="K60" s="109">
        <v>60</v>
      </c>
      <c r="L60" s="110" t="s">
        <v>46</v>
      </c>
      <c r="M60" s="69">
        <f t="shared" si="0"/>
        <v>6.0000000000000001E-3</v>
      </c>
      <c r="N60" s="109">
        <v>47</v>
      </c>
      <c r="O60" s="110" t="s">
        <v>46</v>
      </c>
      <c r="P60" s="69">
        <f t="shared" si="1"/>
        <v>4.7000000000000002E-3</v>
      </c>
    </row>
    <row r="61" spans="2:16">
      <c r="B61" s="109">
        <v>32.5</v>
      </c>
      <c r="C61" s="110" t="s">
        <v>45</v>
      </c>
      <c r="D61" s="93">
        <f t="shared" si="4"/>
        <v>3.8690476190476192E-4</v>
      </c>
      <c r="E61" s="111">
        <v>0.11269999999999999</v>
      </c>
      <c r="F61" s="112">
        <v>1.2190000000000001</v>
      </c>
      <c r="G61" s="108">
        <f t="shared" si="2"/>
        <v>1.3317000000000001</v>
      </c>
      <c r="H61" s="109">
        <v>74</v>
      </c>
      <c r="I61" s="110" t="s">
        <v>46</v>
      </c>
      <c r="J61" s="69">
        <f t="shared" si="3"/>
        <v>7.3999999999999995E-3</v>
      </c>
      <c r="K61" s="109">
        <v>63</v>
      </c>
      <c r="L61" s="110" t="s">
        <v>46</v>
      </c>
      <c r="M61" s="69">
        <f t="shared" si="0"/>
        <v>6.3E-3</v>
      </c>
      <c r="N61" s="109">
        <v>49</v>
      </c>
      <c r="O61" s="110" t="s">
        <v>46</v>
      </c>
      <c r="P61" s="69">
        <f t="shared" si="1"/>
        <v>4.8999999999999998E-3</v>
      </c>
    </row>
    <row r="62" spans="2:16">
      <c r="B62" s="109">
        <v>35</v>
      </c>
      <c r="C62" s="110" t="s">
        <v>45</v>
      </c>
      <c r="D62" s="93">
        <f t="shared" si="4"/>
        <v>4.1666666666666669E-4</v>
      </c>
      <c r="E62" s="111">
        <v>0.1169</v>
      </c>
      <c r="F62" s="112">
        <v>1.2410000000000001</v>
      </c>
      <c r="G62" s="108">
        <f t="shared" si="2"/>
        <v>1.3579000000000001</v>
      </c>
      <c r="H62" s="109">
        <v>78</v>
      </c>
      <c r="I62" s="110" t="s">
        <v>46</v>
      </c>
      <c r="J62" s="69">
        <f t="shared" si="3"/>
        <v>7.7999999999999996E-3</v>
      </c>
      <c r="K62" s="109">
        <v>66</v>
      </c>
      <c r="L62" s="110" t="s">
        <v>46</v>
      </c>
      <c r="M62" s="69">
        <f t="shared" si="0"/>
        <v>6.6E-3</v>
      </c>
      <c r="N62" s="109">
        <v>51</v>
      </c>
      <c r="O62" s="110" t="s">
        <v>46</v>
      </c>
      <c r="P62" s="69">
        <f t="shared" si="1"/>
        <v>5.0999999999999995E-3</v>
      </c>
    </row>
    <row r="63" spans="2:16">
      <c r="B63" s="109">
        <v>37.5</v>
      </c>
      <c r="C63" s="110" t="s">
        <v>45</v>
      </c>
      <c r="D63" s="93">
        <f t="shared" si="4"/>
        <v>4.4642857142857141E-4</v>
      </c>
      <c r="E63" s="111">
        <v>0.121</v>
      </c>
      <c r="F63" s="112">
        <v>1.26</v>
      </c>
      <c r="G63" s="108">
        <f t="shared" si="2"/>
        <v>1.381</v>
      </c>
      <c r="H63" s="109">
        <v>82</v>
      </c>
      <c r="I63" s="110" t="s">
        <v>46</v>
      </c>
      <c r="J63" s="69">
        <f t="shared" si="3"/>
        <v>8.2000000000000007E-3</v>
      </c>
      <c r="K63" s="109">
        <v>69</v>
      </c>
      <c r="L63" s="110" t="s">
        <v>46</v>
      </c>
      <c r="M63" s="69">
        <f t="shared" si="0"/>
        <v>6.9000000000000008E-3</v>
      </c>
      <c r="N63" s="109">
        <v>54</v>
      </c>
      <c r="O63" s="110" t="s">
        <v>46</v>
      </c>
      <c r="P63" s="69">
        <f t="shared" si="1"/>
        <v>5.4000000000000003E-3</v>
      </c>
    </row>
    <row r="64" spans="2:16">
      <c r="B64" s="109">
        <v>40</v>
      </c>
      <c r="C64" s="110" t="s">
        <v>45</v>
      </c>
      <c r="D64" s="93">
        <f t="shared" si="4"/>
        <v>4.7619047619047619E-4</v>
      </c>
      <c r="E64" s="111">
        <v>0.125</v>
      </c>
      <c r="F64" s="112">
        <v>1.2789999999999999</v>
      </c>
      <c r="G64" s="108">
        <f t="shared" si="2"/>
        <v>1.4039999999999999</v>
      </c>
      <c r="H64" s="109">
        <v>86</v>
      </c>
      <c r="I64" s="110" t="s">
        <v>46</v>
      </c>
      <c r="J64" s="69">
        <f t="shared" si="3"/>
        <v>8.6E-3</v>
      </c>
      <c r="K64" s="109">
        <v>72</v>
      </c>
      <c r="L64" s="110" t="s">
        <v>46</v>
      </c>
      <c r="M64" s="69">
        <f t="shared" si="0"/>
        <v>7.1999999999999998E-3</v>
      </c>
      <c r="N64" s="109">
        <v>56</v>
      </c>
      <c r="O64" s="110" t="s">
        <v>46</v>
      </c>
      <c r="P64" s="69">
        <f t="shared" si="1"/>
        <v>5.5999999999999999E-3</v>
      </c>
    </row>
    <row r="65" spans="2:16">
      <c r="B65" s="109">
        <v>45</v>
      </c>
      <c r="C65" s="110" t="s">
        <v>45</v>
      </c>
      <c r="D65" s="93">
        <f t="shared" si="4"/>
        <v>5.3571428571428574E-4</v>
      </c>
      <c r="E65" s="111">
        <v>0.1326</v>
      </c>
      <c r="F65" s="112">
        <v>1.3109999999999999</v>
      </c>
      <c r="G65" s="108">
        <f t="shared" si="2"/>
        <v>1.4436</v>
      </c>
      <c r="H65" s="109">
        <v>94</v>
      </c>
      <c r="I65" s="110" t="s">
        <v>46</v>
      </c>
      <c r="J65" s="69">
        <f t="shared" si="3"/>
        <v>9.4000000000000004E-3</v>
      </c>
      <c r="K65" s="109">
        <v>78</v>
      </c>
      <c r="L65" s="110" t="s">
        <v>46</v>
      </c>
      <c r="M65" s="69">
        <f t="shared" si="0"/>
        <v>7.7999999999999996E-3</v>
      </c>
      <c r="N65" s="109">
        <v>60</v>
      </c>
      <c r="O65" s="110" t="s">
        <v>46</v>
      </c>
      <c r="P65" s="69">
        <f t="shared" si="1"/>
        <v>6.0000000000000001E-3</v>
      </c>
    </row>
    <row r="66" spans="2:16">
      <c r="B66" s="109">
        <v>50</v>
      </c>
      <c r="C66" s="110" t="s">
        <v>45</v>
      </c>
      <c r="D66" s="93">
        <f t="shared" si="4"/>
        <v>5.9523809523809529E-4</v>
      </c>
      <c r="E66" s="111">
        <v>0.13969999999999999</v>
      </c>
      <c r="F66" s="112">
        <v>1.339</v>
      </c>
      <c r="G66" s="108">
        <f t="shared" si="2"/>
        <v>1.4786999999999999</v>
      </c>
      <c r="H66" s="109">
        <v>101</v>
      </c>
      <c r="I66" s="110" t="s">
        <v>46</v>
      </c>
      <c r="J66" s="69">
        <f t="shared" si="3"/>
        <v>1.0100000000000001E-2</v>
      </c>
      <c r="K66" s="109">
        <v>83</v>
      </c>
      <c r="L66" s="110" t="s">
        <v>46</v>
      </c>
      <c r="M66" s="69">
        <f t="shared" si="0"/>
        <v>8.3000000000000001E-3</v>
      </c>
      <c r="N66" s="109">
        <v>64</v>
      </c>
      <c r="O66" s="110" t="s">
        <v>46</v>
      </c>
      <c r="P66" s="69">
        <f t="shared" si="1"/>
        <v>6.4000000000000003E-3</v>
      </c>
    </row>
    <row r="67" spans="2:16">
      <c r="B67" s="109">
        <v>55</v>
      </c>
      <c r="C67" s="110" t="s">
        <v>45</v>
      </c>
      <c r="D67" s="93">
        <f t="shared" si="4"/>
        <v>6.5476190476190473E-4</v>
      </c>
      <c r="E67" s="111">
        <v>0.14660000000000001</v>
      </c>
      <c r="F67" s="112">
        <v>1.363</v>
      </c>
      <c r="G67" s="108">
        <f t="shared" si="2"/>
        <v>1.5096000000000001</v>
      </c>
      <c r="H67" s="109">
        <v>109</v>
      </c>
      <c r="I67" s="110" t="s">
        <v>46</v>
      </c>
      <c r="J67" s="69">
        <f t="shared" si="3"/>
        <v>1.09E-2</v>
      </c>
      <c r="K67" s="109">
        <v>89</v>
      </c>
      <c r="L67" s="110" t="s">
        <v>46</v>
      </c>
      <c r="M67" s="69">
        <f t="shared" si="0"/>
        <v>8.8999999999999999E-3</v>
      </c>
      <c r="N67" s="109">
        <v>69</v>
      </c>
      <c r="O67" s="110" t="s">
        <v>46</v>
      </c>
      <c r="P67" s="69">
        <f t="shared" si="1"/>
        <v>6.9000000000000008E-3</v>
      </c>
    </row>
    <row r="68" spans="2:16">
      <c r="B68" s="109">
        <v>60</v>
      </c>
      <c r="C68" s="110" t="s">
        <v>45</v>
      </c>
      <c r="D68" s="93">
        <f t="shared" si="4"/>
        <v>7.1428571428571429E-4</v>
      </c>
      <c r="E68" s="111">
        <v>0.15310000000000001</v>
      </c>
      <c r="F68" s="112">
        <v>1.3839999999999999</v>
      </c>
      <c r="G68" s="108">
        <f t="shared" si="2"/>
        <v>1.5370999999999999</v>
      </c>
      <c r="H68" s="109">
        <v>116</v>
      </c>
      <c r="I68" s="110" t="s">
        <v>46</v>
      </c>
      <c r="J68" s="69">
        <f t="shared" si="3"/>
        <v>1.1600000000000001E-2</v>
      </c>
      <c r="K68" s="109">
        <v>94</v>
      </c>
      <c r="L68" s="110" t="s">
        <v>46</v>
      </c>
      <c r="M68" s="69">
        <f t="shared" si="0"/>
        <v>9.4000000000000004E-3</v>
      </c>
      <c r="N68" s="109">
        <v>73</v>
      </c>
      <c r="O68" s="110" t="s">
        <v>46</v>
      </c>
      <c r="P68" s="69">
        <f t="shared" si="1"/>
        <v>7.2999999999999992E-3</v>
      </c>
    </row>
    <row r="69" spans="2:16">
      <c r="B69" s="109">
        <v>65</v>
      </c>
      <c r="C69" s="110" t="s">
        <v>45</v>
      </c>
      <c r="D69" s="93">
        <f t="shared" si="4"/>
        <v>7.7380952380952384E-4</v>
      </c>
      <c r="E69" s="111">
        <v>0.1593</v>
      </c>
      <c r="F69" s="112">
        <v>1.403</v>
      </c>
      <c r="G69" s="108">
        <f t="shared" si="2"/>
        <v>1.5623</v>
      </c>
      <c r="H69" s="109">
        <v>124</v>
      </c>
      <c r="I69" s="110" t="s">
        <v>46</v>
      </c>
      <c r="J69" s="69">
        <f t="shared" si="3"/>
        <v>1.24E-2</v>
      </c>
      <c r="K69" s="109">
        <v>99</v>
      </c>
      <c r="L69" s="110" t="s">
        <v>46</v>
      </c>
      <c r="M69" s="69">
        <f t="shared" si="0"/>
        <v>9.9000000000000008E-3</v>
      </c>
      <c r="N69" s="109">
        <v>77</v>
      </c>
      <c r="O69" s="110" t="s">
        <v>46</v>
      </c>
      <c r="P69" s="69">
        <f t="shared" si="1"/>
        <v>7.7000000000000002E-3</v>
      </c>
    </row>
    <row r="70" spans="2:16">
      <c r="B70" s="109">
        <v>70</v>
      </c>
      <c r="C70" s="110" t="s">
        <v>45</v>
      </c>
      <c r="D70" s="93">
        <f t="shared" si="4"/>
        <v>8.3333333333333339E-4</v>
      </c>
      <c r="E70" s="111">
        <v>0.1653</v>
      </c>
      <c r="F70" s="112">
        <v>1.42</v>
      </c>
      <c r="G70" s="108">
        <f t="shared" si="2"/>
        <v>1.5852999999999999</v>
      </c>
      <c r="H70" s="109">
        <v>131</v>
      </c>
      <c r="I70" s="110" t="s">
        <v>46</v>
      </c>
      <c r="J70" s="69">
        <f t="shared" si="3"/>
        <v>1.3100000000000001E-2</v>
      </c>
      <c r="K70" s="109">
        <v>105</v>
      </c>
      <c r="L70" s="110" t="s">
        <v>46</v>
      </c>
      <c r="M70" s="69">
        <f t="shared" si="0"/>
        <v>1.0499999999999999E-2</v>
      </c>
      <c r="N70" s="109">
        <v>81</v>
      </c>
      <c r="O70" s="110" t="s">
        <v>46</v>
      </c>
      <c r="P70" s="69">
        <f t="shared" si="1"/>
        <v>8.0999999999999996E-3</v>
      </c>
    </row>
    <row r="71" spans="2:16">
      <c r="B71" s="109">
        <v>80</v>
      </c>
      <c r="C71" s="110" t="s">
        <v>45</v>
      </c>
      <c r="D71" s="93">
        <f t="shared" si="4"/>
        <v>9.5238095238095238E-4</v>
      </c>
      <c r="E71" s="111">
        <v>0.17680000000000001</v>
      </c>
      <c r="F71" s="112">
        <v>1.4470000000000001</v>
      </c>
      <c r="G71" s="108">
        <f t="shared" si="2"/>
        <v>1.6238000000000001</v>
      </c>
      <c r="H71" s="109">
        <v>146</v>
      </c>
      <c r="I71" s="110" t="s">
        <v>46</v>
      </c>
      <c r="J71" s="69">
        <f t="shared" si="3"/>
        <v>1.4599999999999998E-2</v>
      </c>
      <c r="K71" s="109">
        <v>115</v>
      </c>
      <c r="L71" s="110" t="s">
        <v>46</v>
      </c>
      <c r="M71" s="69">
        <f t="shared" si="0"/>
        <v>1.15E-2</v>
      </c>
      <c r="N71" s="109">
        <v>88</v>
      </c>
      <c r="O71" s="110" t="s">
        <v>46</v>
      </c>
      <c r="P71" s="69">
        <f t="shared" si="1"/>
        <v>8.7999999999999988E-3</v>
      </c>
    </row>
    <row r="72" spans="2:16">
      <c r="B72" s="109">
        <v>90</v>
      </c>
      <c r="C72" s="110" t="s">
        <v>45</v>
      </c>
      <c r="D72" s="93">
        <f t="shared" si="4"/>
        <v>1.0714285714285715E-3</v>
      </c>
      <c r="E72" s="111">
        <v>0.1875</v>
      </c>
      <c r="F72" s="112">
        <v>1.47</v>
      </c>
      <c r="G72" s="108">
        <f t="shared" si="2"/>
        <v>1.6575</v>
      </c>
      <c r="H72" s="109">
        <v>160</v>
      </c>
      <c r="I72" s="110" t="s">
        <v>46</v>
      </c>
      <c r="J72" s="69">
        <f t="shared" si="3"/>
        <v>1.6E-2</v>
      </c>
      <c r="K72" s="109">
        <v>125</v>
      </c>
      <c r="L72" s="110" t="s">
        <v>46</v>
      </c>
      <c r="M72" s="69">
        <f t="shared" si="0"/>
        <v>1.2500000000000001E-2</v>
      </c>
      <c r="N72" s="109">
        <v>96</v>
      </c>
      <c r="O72" s="110" t="s">
        <v>46</v>
      </c>
      <c r="P72" s="69">
        <f t="shared" si="1"/>
        <v>9.6000000000000009E-3</v>
      </c>
    </row>
    <row r="73" spans="2:16">
      <c r="B73" s="109">
        <v>100</v>
      </c>
      <c r="C73" s="110" t="s">
        <v>45</v>
      </c>
      <c r="D73" s="93">
        <f t="shared" si="4"/>
        <v>1.1904761904761906E-3</v>
      </c>
      <c r="E73" s="111">
        <v>0.1976</v>
      </c>
      <c r="F73" s="112">
        <v>1.488</v>
      </c>
      <c r="G73" s="108">
        <f t="shared" si="2"/>
        <v>1.6856</v>
      </c>
      <c r="H73" s="109">
        <v>175</v>
      </c>
      <c r="I73" s="110" t="s">
        <v>46</v>
      </c>
      <c r="J73" s="69">
        <f t="shared" si="3"/>
        <v>1.7499999999999998E-2</v>
      </c>
      <c r="K73" s="109">
        <v>135</v>
      </c>
      <c r="L73" s="110" t="s">
        <v>46</v>
      </c>
      <c r="M73" s="69">
        <f t="shared" si="0"/>
        <v>1.3500000000000002E-2</v>
      </c>
      <c r="N73" s="109">
        <v>103</v>
      </c>
      <c r="O73" s="110" t="s">
        <v>46</v>
      </c>
      <c r="P73" s="69">
        <f t="shared" si="1"/>
        <v>1.03E-2</v>
      </c>
    </row>
    <row r="74" spans="2:16">
      <c r="B74" s="109">
        <v>110</v>
      </c>
      <c r="C74" s="110" t="s">
        <v>45</v>
      </c>
      <c r="D74" s="93">
        <f t="shared" si="4"/>
        <v>1.3095238095238095E-3</v>
      </c>
      <c r="E74" s="111">
        <v>0.20730000000000001</v>
      </c>
      <c r="F74" s="112">
        <v>1.502</v>
      </c>
      <c r="G74" s="108">
        <f t="shared" si="2"/>
        <v>1.7093</v>
      </c>
      <c r="H74" s="109">
        <v>189</v>
      </c>
      <c r="I74" s="110" t="s">
        <v>46</v>
      </c>
      <c r="J74" s="69">
        <f t="shared" si="3"/>
        <v>1.89E-2</v>
      </c>
      <c r="K74" s="109">
        <v>145</v>
      </c>
      <c r="L74" s="110" t="s">
        <v>46</v>
      </c>
      <c r="M74" s="69">
        <f t="shared" si="0"/>
        <v>1.4499999999999999E-2</v>
      </c>
      <c r="N74" s="109">
        <v>111</v>
      </c>
      <c r="O74" s="110" t="s">
        <v>46</v>
      </c>
      <c r="P74" s="69">
        <f t="shared" si="1"/>
        <v>1.11E-2</v>
      </c>
    </row>
    <row r="75" spans="2:16">
      <c r="B75" s="109">
        <v>120</v>
      </c>
      <c r="C75" s="110" t="s">
        <v>45</v>
      </c>
      <c r="D75" s="93">
        <f t="shared" si="4"/>
        <v>1.4285714285714286E-3</v>
      </c>
      <c r="E75" s="111">
        <v>0.2165</v>
      </c>
      <c r="F75" s="112">
        <v>1.514</v>
      </c>
      <c r="G75" s="108">
        <f t="shared" si="2"/>
        <v>1.7304999999999999</v>
      </c>
      <c r="H75" s="109">
        <v>203</v>
      </c>
      <c r="I75" s="110" t="s">
        <v>46</v>
      </c>
      <c r="J75" s="69">
        <f t="shared" si="3"/>
        <v>2.0300000000000002E-2</v>
      </c>
      <c r="K75" s="109">
        <v>155</v>
      </c>
      <c r="L75" s="110" t="s">
        <v>46</v>
      </c>
      <c r="M75" s="69">
        <f t="shared" si="0"/>
        <v>1.55E-2</v>
      </c>
      <c r="N75" s="109">
        <v>118</v>
      </c>
      <c r="O75" s="110" t="s">
        <v>46</v>
      </c>
      <c r="P75" s="69">
        <f t="shared" si="1"/>
        <v>1.18E-2</v>
      </c>
    </row>
    <row r="76" spans="2:16">
      <c r="B76" s="109">
        <v>130</v>
      </c>
      <c r="C76" s="110" t="s">
        <v>45</v>
      </c>
      <c r="D76" s="93">
        <f t="shared" si="4"/>
        <v>1.5476190476190477E-3</v>
      </c>
      <c r="E76" s="111">
        <v>0.2253</v>
      </c>
      <c r="F76" s="112">
        <v>1.5229999999999999</v>
      </c>
      <c r="G76" s="108">
        <f t="shared" si="2"/>
        <v>1.7483</v>
      </c>
      <c r="H76" s="109">
        <v>217</v>
      </c>
      <c r="I76" s="110" t="s">
        <v>46</v>
      </c>
      <c r="J76" s="69">
        <f t="shared" si="3"/>
        <v>2.1700000000000001E-2</v>
      </c>
      <c r="K76" s="109">
        <v>165</v>
      </c>
      <c r="L76" s="110" t="s">
        <v>46</v>
      </c>
      <c r="M76" s="69">
        <f t="shared" si="0"/>
        <v>1.6500000000000001E-2</v>
      </c>
      <c r="N76" s="109">
        <v>125</v>
      </c>
      <c r="O76" s="110" t="s">
        <v>46</v>
      </c>
      <c r="P76" s="69">
        <f t="shared" si="1"/>
        <v>1.2500000000000001E-2</v>
      </c>
    </row>
    <row r="77" spans="2:16">
      <c r="B77" s="109">
        <v>140</v>
      </c>
      <c r="C77" s="110" t="s">
        <v>45</v>
      </c>
      <c r="D77" s="93">
        <f t="shared" si="4"/>
        <v>1.6666666666666668E-3</v>
      </c>
      <c r="E77" s="111">
        <v>0.23380000000000001</v>
      </c>
      <c r="F77" s="112">
        <v>1.53</v>
      </c>
      <c r="G77" s="108">
        <f t="shared" si="2"/>
        <v>1.7638</v>
      </c>
      <c r="H77" s="109">
        <v>232</v>
      </c>
      <c r="I77" s="110" t="s">
        <v>46</v>
      </c>
      <c r="J77" s="69">
        <f t="shared" si="3"/>
        <v>2.3200000000000002E-2</v>
      </c>
      <c r="K77" s="109">
        <v>175</v>
      </c>
      <c r="L77" s="110" t="s">
        <v>46</v>
      </c>
      <c r="M77" s="69">
        <f t="shared" si="0"/>
        <v>1.7499999999999998E-2</v>
      </c>
      <c r="N77" s="109">
        <v>132</v>
      </c>
      <c r="O77" s="110" t="s">
        <v>46</v>
      </c>
      <c r="P77" s="69">
        <f t="shared" si="1"/>
        <v>1.32E-2</v>
      </c>
    </row>
    <row r="78" spans="2:16">
      <c r="B78" s="109">
        <v>150</v>
      </c>
      <c r="C78" s="110" t="s">
        <v>45</v>
      </c>
      <c r="D78" s="93">
        <f t="shared" si="4"/>
        <v>1.7857142857142857E-3</v>
      </c>
      <c r="E78" s="111">
        <v>0.24199999999999999</v>
      </c>
      <c r="F78" s="112">
        <v>1.536</v>
      </c>
      <c r="G78" s="108">
        <f t="shared" si="2"/>
        <v>1.778</v>
      </c>
      <c r="H78" s="109">
        <v>246</v>
      </c>
      <c r="I78" s="110" t="s">
        <v>46</v>
      </c>
      <c r="J78" s="69">
        <f t="shared" si="3"/>
        <v>2.46E-2</v>
      </c>
      <c r="K78" s="109">
        <v>184</v>
      </c>
      <c r="L78" s="110" t="s">
        <v>46</v>
      </c>
      <c r="M78" s="69">
        <f t="shared" si="0"/>
        <v>1.84E-2</v>
      </c>
      <c r="N78" s="109">
        <v>139</v>
      </c>
      <c r="O78" s="110" t="s">
        <v>46</v>
      </c>
      <c r="P78" s="69">
        <f t="shared" si="1"/>
        <v>1.3900000000000001E-2</v>
      </c>
    </row>
    <row r="79" spans="2:16">
      <c r="B79" s="109">
        <v>160</v>
      </c>
      <c r="C79" s="110" t="s">
        <v>45</v>
      </c>
      <c r="D79" s="93">
        <f t="shared" si="4"/>
        <v>1.9047619047619048E-3</v>
      </c>
      <c r="E79" s="111">
        <v>0.25</v>
      </c>
      <c r="F79" s="112">
        <v>1.54</v>
      </c>
      <c r="G79" s="108">
        <f t="shared" si="2"/>
        <v>1.79</v>
      </c>
      <c r="H79" s="109">
        <v>260</v>
      </c>
      <c r="I79" s="110" t="s">
        <v>46</v>
      </c>
      <c r="J79" s="69">
        <f t="shared" si="3"/>
        <v>2.6000000000000002E-2</v>
      </c>
      <c r="K79" s="109">
        <v>194</v>
      </c>
      <c r="L79" s="110" t="s">
        <v>46</v>
      </c>
      <c r="M79" s="69">
        <f t="shared" si="0"/>
        <v>1.9400000000000001E-2</v>
      </c>
      <c r="N79" s="109">
        <v>145</v>
      </c>
      <c r="O79" s="110" t="s">
        <v>46</v>
      </c>
      <c r="P79" s="69">
        <f t="shared" si="1"/>
        <v>1.4499999999999999E-2</v>
      </c>
    </row>
    <row r="80" spans="2:16">
      <c r="B80" s="109">
        <v>170</v>
      </c>
      <c r="C80" s="110" t="s">
        <v>45</v>
      </c>
      <c r="D80" s="93">
        <f t="shared" si="4"/>
        <v>2.0238095238095241E-3</v>
      </c>
      <c r="E80" s="111">
        <v>0.25059999999999999</v>
      </c>
      <c r="F80" s="112">
        <v>1.544</v>
      </c>
      <c r="G80" s="108">
        <f t="shared" si="2"/>
        <v>1.7946</v>
      </c>
      <c r="H80" s="109">
        <v>274</v>
      </c>
      <c r="I80" s="110" t="s">
        <v>46</v>
      </c>
      <c r="J80" s="69">
        <f t="shared" si="3"/>
        <v>2.7400000000000001E-2</v>
      </c>
      <c r="K80" s="109">
        <v>203</v>
      </c>
      <c r="L80" s="110" t="s">
        <v>46</v>
      </c>
      <c r="M80" s="69">
        <f t="shared" si="0"/>
        <v>2.0300000000000002E-2</v>
      </c>
      <c r="N80" s="109">
        <v>152</v>
      </c>
      <c r="O80" s="110" t="s">
        <v>46</v>
      </c>
      <c r="P80" s="69">
        <f t="shared" si="1"/>
        <v>1.52E-2</v>
      </c>
    </row>
    <row r="81" spans="2:16">
      <c r="B81" s="109">
        <v>180</v>
      </c>
      <c r="C81" s="110" t="s">
        <v>45</v>
      </c>
      <c r="D81" s="93">
        <f t="shared" si="4"/>
        <v>2.142857142857143E-3</v>
      </c>
      <c r="E81" s="111">
        <v>0.2286</v>
      </c>
      <c r="F81" s="112">
        <v>1.546</v>
      </c>
      <c r="G81" s="108">
        <f t="shared" si="2"/>
        <v>1.7746</v>
      </c>
      <c r="H81" s="109">
        <v>289</v>
      </c>
      <c r="I81" s="110" t="s">
        <v>46</v>
      </c>
      <c r="J81" s="69">
        <f t="shared" si="3"/>
        <v>2.8899999999999999E-2</v>
      </c>
      <c r="K81" s="109">
        <v>213</v>
      </c>
      <c r="L81" s="110" t="s">
        <v>46</v>
      </c>
      <c r="M81" s="69">
        <f t="shared" si="0"/>
        <v>2.1299999999999999E-2</v>
      </c>
      <c r="N81" s="109">
        <v>159</v>
      </c>
      <c r="O81" s="110" t="s">
        <v>46</v>
      </c>
      <c r="P81" s="69">
        <f t="shared" si="1"/>
        <v>1.5900000000000001E-2</v>
      </c>
    </row>
    <row r="82" spans="2:16">
      <c r="B82" s="109">
        <v>200</v>
      </c>
      <c r="C82" s="110" t="s">
        <v>45</v>
      </c>
      <c r="D82" s="93">
        <f t="shared" si="4"/>
        <v>2.3809523809523812E-3</v>
      </c>
      <c r="E82" s="111">
        <v>0.2051</v>
      </c>
      <c r="F82" s="112">
        <v>1.548</v>
      </c>
      <c r="G82" s="108">
        <f t="shared" si="2"/>
        <v>1.7531000000000001</v>
      </c>
      <c r="H82" s="109">
        <v>319</v>
      </c>
      <c r="I82" s="110" t="s">
        <v>46</v>
      </c>
      <c r="J82" s="69">
        <f t="shared" si="3"/>
        <v>3.1899999999999998E-2</v>
      </c>
      <c r="K82" s="109">
        <v>232</v>
      </c>
      <c r="L82" s="110" t="s">
        <v>46</v>
      </c>
      <c r="M82" s="69">
        <f t="shared" si="0"/>
        <v>2.3200000000000002E-2</v>
      </c>
      <c r="N82" s="109">
        <v>173</v>
      </c>
      <c r="O82" s="110" t="s">
        <v>46</v>
      </c>
      <c r="P82" s="69">
        <f t="shared" si="1"/>
        <v>1.7299999999999999E-2</v>
      </c>
    </row>
    <row r="83" spans="2:16">
      <c r="B83" s="109">
        <v>225</v>
      </c>
      <c r="C83" s="110" t="s">
        <v>45</v>
      </c>
      <c r="D83" s="93">
        <f t="shared" si="4"/>
        <v>2.6785714285714286E-3</v>
      </c>
      <c r="E83" s="111">
        <v>0.1983</v>
      </c>
      <c r="F83" s="112">
        <v>1.5469999999999999</v>
      </c>
      <c r="G83" s="108">
        <f t="shared" si="2"/>
        <v>1.7452999999999999</v>
      </c>
      <c r="H83" s="109">
        <v>357</v>
      </c>
      <c r="I83" s="110" t="s">
        <v>46</v>
      </c>
      <c r="J83" s="69">
        <f t="shared" si="3"/>
        <v>3.5699999999999996E-2</v>
      </c>
      <c r="K83" s="109">
        <v>256</v>
      </c>
      <c r="L83" s="110" t="s">
        <v>46</v>
      </c>
      <c r="M83" s="69">
        <f t="shared" si="0"/>
        <v>2.5600000000000001E-2</v>
      </c>
      <c r="N83" s="109">
        <v>190</v>
      </c>
      <c r="O83" s="110" t="s">
        <v>46</v>
      </c>
      <c r="P83" s="69">
        <f t="shared" si="1"/>
        <v>1.9E-2</v>
      </c>
    </row>
    <row r="84" spans="2:16">
      <c r="B84" s="109">
        <v>250</v>
      </c>
      <c r="C84" s="110" t="s">
        <v>45</v>
      </c>
      <c r="D84" s="93">
        <f t="shared" si="4"/>
        <v>2.976190476190476E-3</v>
      </c>
      <c r="E84" s="111">
        <v>0.20480000000000001</v>
      </c>
      <c r="F84" s="112">
        <v>1.5429999999999999</v>
      </c>
      <c r="G84" s="108">
        <f t="shared" si="2"/>
        <v>1.7478</v>
      </c>
      <c r="H84" s="109">
        <v>395</v>
      </c>
      <c r="I84" s="110" t="s">
        <v>46</v>
      </c>
      <c r="J84" s="69">
        <f t="shared" si="3"/>
        <v>3.95E-2</v>
      </c>
      <c r="K84" s="109">
        <v>281</v>
      </c>
      <c r="L84" s="110" t="s">
        <v>46</v>
      </c>
      <c r="M84" s="69">
        <f t="shared" ref="M84:M147" si="5">K84/1000/10</f>
        <v>2.8100000000000003E-2</v>
      </c>
      <c r="N84" s="109">
        <v>207</v>
      </c>
      <c r="O84" s="110" t="s">
        <v>46</v>
      </c>
      <c r="P84" s="69">
        <f t="shared" ref="P84:P147" si="6">N84/1000/10</f>
        <v>2.07E-2</v>
      </c>
    </row>
    <row r="85" spans="2:16">
      <c r="B85" s="109">
        <v>275</v>
      </c>
      <c r="C85" s="110" t="s">
        <v>45</v>
      </c>
      <c r="D85" s="93">
        <f t="shared" si="4"/>
        <v>3.2738095238095239E-3</v>
      </c>
      <c r="E85" s="111">
        <v>0.21809999999999999</v>
      </c>
      <c r="F85" s="112">
        <v>1.5369999999999999</v>
      </c>
      <c r="G85" s="108">
        <f t="shared" ref="G85:G148" si="7">E85+F85</f>
        <v>1.7550999999999999</v>
      </c>
      <c r="H85" s="109">
        <v>433</v>
      </c>
      <c r="I85" s="110" t="s">
        <v>46</v>
      </c>
      <c r="J85" s="69">
        <f t="shared" ref="J85:J119" si="8">H85/1000/10</f>
        <v>4.3299999999999998E-2</v>
      </c>
      <c r="K85" s="109">
        <v>306</v>
      </c>
      <c r="L85" s="110" t="s">
        <v>46</v>
      </c>
      <c r="M85" s="69">
        <f t="shared" si="5"/>
        <v>3.0599999999999999E-2</v>
      </c>
      <c r="N85" s="109">
        <v>224</v>
      </c>
      <c r="O85" s="110" t="s">
        <v>46</v>
      </c>
      <c r="P85" s="69">
        <f t="shared" si="6"/>
        <v>2.24E-2</v>
      </c>
    </row>
    <row r="86" spans="2:16">
      <c r="B86" s="109">
        <v>300</v>
      </c>
      <c r="C86" s="110" t="s">
        <v>45</v>
      </c>
      <c r="D86" s="93">
        <f t="shared" ref="D86:D98" si="9">B86/1000/$C$5</f>
        <v>3.5714285714285713E-3</v>
      </c>
      <c r="E86" s="111">
        <v>0.2344</v>
      </c>
      <c r="F86" s="112">
        <v>1.5289999999999999</v>
      </c>
      <c r="G86" s="108">
        <f t="shared" si="7"/>
        <v>1.7633999999999999</v>
      </c>
      <c r="H86" s="109">
        <v>472</v>
      </c>
      <c r="I86" s="110" t="s">
        <v>46</v>
      </c>
      <c r="J86" s="69">
        <f t="shared" si="8"/>
        <v>4.7199999999999999E-2</v>
      </c>
      <c r="K86" s="109">
        <v>331</v>
      </c>
      <c r="L86" s="110" t="s">
        <v>46</v>
      </c>
      <c r="M86" s="69">
        <f t="shared" si="5"/>
        <v>3.3100000000000004E-2</v>
      </c>
      <c r="N86" s="109">
        <v>242</v>
      </c>
      <c r="O86" s="110" t="s">
        <v>46</v>
      </c>
      <c r="P86" s="69">
        <f t="shared" si="6"/>
        <v>2.4199999999999999E-2</v>
      </c>
    </row>
    <row r="87" spans="2:16">
      <c r="B87" s="109">
        <v>325</v>
      </c>
      <c r="C87" s="110" t="s">
        <v>45</v>
      </c>
      <c r="D87" s="93">
        <f t="shared" si="9"/>
        <v>3.8690476190476192E-3</v>
      </c>
      <c r="E87" s="111">
        <v>0.25180000000000002</v>
      </c>
      <c r="F87" s="112">
        <v>1.52</v>
      </c>
      <c r="G87" s="108">
        <f t="shared" si="7"/>
        <v>1.7718</v>
      </c>
      <c r="H87" s="109">
        <v>511</v>
      </c>
      <c r="I87" s="110" t="s">
        <v>46</v>
      </c>
      <c r="J87" s="69">
        <f t="shared" si="8"/>
        <v>5.11E-2</v>
      </c>
      <c r="K87" s="109">
        <v>356</v>
      </c>
      <c r="L87" s="110" t="s">
        <v>46</v>
      </c>
      <c r="M87" s="69">
        <f t="shared" si="5"/>
        <v>3.56E-2</v>
      </c>
      <c r="N87" s="109">
        <v>258</v>
      </c>
      <c r="O87" s="110" t="s">
        <v>46</v>
      </c>
      <c r="P87" s="69">
        <f t="shared" si="6"/>
        <v>2.58E-2</v>
      </c>
    </row>
    <row r="88" spans="2:16">
      <c r="B88" s="109">
        <v>350</v>
      </c>
      <c r="C88" s="110" t="s">
        <v>45</v>
      </c>
      <c r="D88" s="93">
        <f t="shared" si="9"/>
        <v>4.1666666666666666E-3</v>
      </c>
      <c r="E88" s="111">
        <v>0.26910000000000001</v>
      </c>
      <c r="F88" s="112">
        <v>1.51</v>
      </c>
      <c r="G88" s="108">
        <f t="shared" si="7"/>
        <v>1.7791000000000001</v>
      </c>
      <c r="H88" s="109">
        <v>549</v>
      </c>
      <c r="I88" s="110" t="s">
        <v>46</v>
      </c>
      <c r="J88" s="69">
        <f t="shared" si="8"/>
        <v>5.4900000000000004E-2</v>
      </c>
      <c r="K88" s="109">
        <v>381</v>
      </c>
      <c r="L88" s="110" t="s">
        <v>46</v>
      </c>
      <c r="M88" s="69">
        <f t="shared" si="5"/>
        <v>3.8100000000000002E-2</v>
      </c>
      <c r="N88" s="109">
        <v>275</v>
      </c>
      <c r="O88" s="110" t="s">
        <v>46</v>
      </c>
      <c r="P88" s="69">
        <f t="shared" si="6"/>
        <v>2.7500000000000004E-2</v>
      </c>
    </row>
    <row r="89" spans="2:16">
      <c r="B89" s="109">
        <v>375</v>
      </c>
      <c r="C89" s="110" t="s">
        <v>45</v>
      </c>
      <c r="D89" s="93">
        <f t="shared" si="9"/>
        <v>4.464285714285714E-3</v>
      </c>
      <c r="E89" s="111">
        <v>0.28570000000000001</v>
      </c>
      <c r="F89" s="112">
        <v>1.4990000000000001</v>
      </c>
      <c r="G89" s="108">
        <f t="shared" si="7"/>
        <v>1.7847000000000002</v>
      </c>
      <c r="H89" s="109">
        <v>588</v>
      </c>
      <c r="I89" s="110" t="s">
        <v>46</v>
      </c>
      <c r="J89" s="69">
        <f t="shared" si="8"/>
        <v>5.8799999999999998E-2</v>
      </c>
      <c r="K89" s="109">
        <v>407</v>
      </c>
      <c r="L89" s="110" t="s">
        <v>46</v>
      </c>
      <c r="M89" s="69">
        <f t="shared" si="5"/>
        <v>4.07E-2</v>
      </c>
      <c r="N89" s="109">
        <v>291</v>
      </c>
      <c r="O89" s="110" t="s">
        <v>46</v>
      </c>
      <c r="P89" s="69">
        <f t="shared" si="6"/>
        <v>2.9099999999999997E-2</v>
      </c>
    </row>
    <row r="90" spans="2:16">
      <c r="B90" s="109">
        <v>400</v>
      </c>
      <c r="C90" s="110" t="s">
        <v>45</v>
      </c>
      <c r="D90" s="93">
        <f t="shared" si="9"/>
        <v>4.7619047619047623E-3</v>
      </c>
      <c r="E90" s="111">
        <v>0.3014</v>
      </c>
      <c r="F90" s="112">
        <v>1.488</v>
      </c>
      <c r="G90" s="108">
        <f t="shared" si="7"/>
        <v>1.7894000000000001</v>
      </c>
      <c r="H90" s="109">
        <v>627</v>
      </c>
      <c r="I90" s="110" t="s">
        <v>46</v>
      </c>
      <c r="J90" s="69">
        <f t="shared" si="8"/>
        <v>6.2700000000000006E-2</v>
      </c>
      <c r="K90" s="109">
        <v>433</v>
      </c>
      <c r="L90" s="110" t="s">
        <v>46</v>
      </c>
      <c r="M90" s="69">
        <f t="shared" si="5"/>
        <v>4.3299999999999998E-2</v>
      </c>
      <c r="N90" s="109">
        <v>307</v>
      </c>
      <c r="O90" s="110" t="s">
        <v>46</v>
      </c>
      <c r="P90" s="69">
        <f t="shared" si="6"/>
        <v>3.0699999999999998E-2</v>
      </c>
    </row>
    <row r="91" spans="2:16">
      <c r="B91" s="109">
        <v>450</v>
      </c>
      <c r="C91" s="110" t="s">
        <v>45</v>
      </c>
      <c r="D91" s="93">
        <f t="shared" si="9"/>
        <v>5.3571428571428572E-3</v>
      </c>
      <c r="E91" s="111">
        <v>0.3296</v>
      </c>
      <c r="F91" s="112">
        <v>1.4650000000000001</v>
      </c>
      <c r="G91" s="108">
        <f t="shared" si="7"/>
        <v>1.7946</v>
      </c>
      <c r="H91" s="109">
        <v>706</v>
      </c>
      <c r="I91" s="110" t="s">
        <v>46</v>
      </c>
      <c r="J91" s="69">
        <f t="shared" si="8"/>
        <v>7.0599999999999996E-2</v>
      </c>
      <c r="K91" s="109">
        <v>479</v>
      </c>
      <c r="L91" s="110" t="s">
        <v>46</v>
      </c>
      <c r="M91" s="69">
        <f t="shared" si="5"/>
        <v>4.7899999999999998E-2</v>
      </c>
      <c r="N91" s="109">
        <v>342</v>
      </c>
      <c r="O91" s="110" t="s">
        <v>46</v>
      </c>
      <c r="P91" s="69">
        <f t="shared" si="6"/>
        <v>3.4200000000000001E-2</v>
      </c>
    </row>
    <row r="92" spans="2:16">
      <c r="B92" s="109">
        <v>500</v>
      </c>
      <c r="C92" s="110" t="s">
        <v>45</v>
      </c>
      <c r="D92" s="93">
        <f t="shared" si="9"/>
        <v>5.9523809523809521E-3</v>
      </c>
      <c r="E92" s="111">
        <v>0.35410000000000003</v>
      </c>
      <c r="F92" s="112">
        <v>1.4410000000000001</v>
      </c>
      <c r="G92" s="108">
        <f t="shared" si="7"/>
        <v>1.7951000000000001</v>
      </c>
      <c r="H92" s="109">
        <v>785</v>
      </c>
      <c r="I92" s="110" t="s">
        <v>46</v>
      </c>
      <c r="J92" s="69">
        <f t="shared" si="8"/>
        <v>7.85E-2</v>
      </c>
      <c r="K92" s="109">
        <v>527</v>
      </c>
      <c r="L92" s="110" t="s">
        <v>46</v>
      </c>
      <c r="M92" s="69">
        <f t="shared" si="5"/>
        <v>5.2700000000000004E-2</v>
      </c>
      <c r="N92" s="109">
        <v>376</v>
      </c>
      <c r="O92" s="110" t="s">
        <v>46</v>
      </c>
      <c r="P92" s="69">
        <f t="shared" si="6"/>
        <v>3.7600000000000001E-2</v>
      </c>
    </row>
    <row r="93" spans="2:16">
      <c r="B93" s="109">
        <v>550</v>
      </c>
      <c r="C93" s="110" t="s">
        <v>45</v>
      </c>
      <c r="D93" s="93">
        <f t="shared" si="9"/>
        <v>6.5476190476190478E-3</v>
      </c>
      <c r="E93" s="111">
        <v>0.37559999999999999</v>
      </c>
      <c r="F93" s="112">
        <v>1.417</v>
      </c>
      <c r="G93" s="108">
        <f t="shared" si="7"/>
        <v>1.7926</v>
      </c>
      <c r="H93" s="109">
        <v>866</v>
      </c>
      <c r="I93" s="110" t="s">
        <v>46</v>
      </c>
      <c r="J93" s="69">
        <f t="shared" si="8"/>
        <v>8.6599999999999996E-2</v>
      </c>
      <c r="K93" s="109">
        <v>574</v>
      </c>
      <c r="L93" s="110" t="s">
        <v>46</v>
      </c>
      <c r="M93" s="69">
        <f t="shared" si="5"/>
        <v>5.7399999999999993E-2</v>
      </c>
      <c r="N93" s="109">
        <v>410</v>
      </c>
      <c r="O93" s="110" t="s">
        <v>46</v>
      </c>
      <c r="P93" s="69">
        <f t="shared" si="6"/>
        <v>4.0999999999999995E-2</v>
      </c>
    </row>
    <row r="94" spans="2:16">
      <c r="B94" s="109">
        <v>600</v>
      </c>
      <c r="C94" s="110" t="s">
        <v>45</v>
      </c>
      <c r="D94" s="93">
        <f t="shared" si="9"/>
        <v>7.1428571428571426E-3</v>
      </c>
      <c r="E94" s="111">
        <v>0.39489999999999997</v>
      </c>
      <c r="F94" s="112">
        <v>1.3939999999999999</v>
      </c>
      <c r="G94" s="108">
        <f t="shared" si="7"/>
        <v>1.7888999999999999</v>
      </c>
      <c r="H94" s="109">
        <v>948</v>
      </c>
      <c r="I94" s="110" t="s">
        <v>46</v>
      </c>
      <c r="J94" s="69">
        <f t="shared" si="8"/>
        <v>9.4799999999999995E-2</v>
      </c>
      <c r="K94" s="109">
        <v>621</v>
      </c>
      <c r="L94" s="110" t="s">
        <v>46</v>
      </c>
      <c r="M94" s="69">
        <f t="shared" si="5"/>
        <v>6.2100000000000002E-2</v>
      </c>
      <c r="N94" s="109">
        <v>444</v>
      </c>
      <c r="O94" s="110" t="s">
        <v>46</v>
      </c>
      <c r="P94" s="69">
        <f t="shared" si="6"/>
        <v>4.4400000000000002E-2</v>
      </c>
    </row>
    <row r="95" spans="2:16">
      <c r="B95" s="109">
        <v>650</v>
      </c>
      <c r="C95" s="110" t="s">
        <v>45</v>
      </c>
      <c r="D95" s="93">
        <f t="shared" si="9"/>
        <v>7.7380952380952384E-3</v>
      </c>
      <c r="E95" s="111">
        <v>0.41270000000000001</v>
      </c>
      <c r="F95" s="112">
        <v>1.371</v>
      </c>
      <c r="G95" s="108">
        <f t="shared" si="7"/>
        <v>1.7837000000000001</v>
      </c>
      <c r="H95" s="109">
        <v>1031</v>
      </c>
      <c r="I95" s="110" t="s">
        <v>46</v>
      </c>
      <c r="J95" s="69">
        <f t="shared" si="8"/>
        <v>0.1031</v>
      </c>
      <c r="K95" s="109">
        <v>668</v>
      </c>
      <c r="L95" s="110" t="s">
        <v>46</v>
      </c>
      <c r="M95" s="69">
        <f t="shared" si="5"/>
        <v>6.6799999999999998E-2</v>
      </c>
      <c r="N95" s="109">
        <v>478</v>
      </c>
      <c r="O95" s="110" t="s">
        <v>46</v>
      </c>
      <c r="P95" s="69">
        <f t="shared" si="6"/>
        <v>4.7799999999999995E-2</v>
      </c>
    </row>
    <row r="96" spans="2:16">
      <c r="B96" s="109">
        <v>700</v>
      </c>
      <c r="C96" s="110" t="s">
        <v>45</v>
      </c>
      <c r="D96" s="93">
        <f t="shared" si="9"/>
        <v>8.3333333333333332E-3</v>
      </c>
      <c r="E96" s="111">
        <v>0.42959999999999998</v>
      </c>
      <c r="F96" s="112">
        <v>1.3480000000000001</v>
      </c>
      <c r="G96" s="108">
        <f t="shared" si="7"/>
        <v>1.7776000000000001</v>
      </c>
      <c r="H96" s="109">
        <v>1115</v>
      </c>
      <c r="I96" s="110" t="s">
        <v>46</v>
      </c>
      <c r="J96" s="69">
        <f t="shared" si="8"/>
        <v>0.1115</v>
      </c>
      <c r="K96" s="109">
        <v>715</v>
      </c>
      <c r="L96" s="110" t="s">
        <v>46</v>
      </c>
      <c r="M96" s="69">
        <f t="shared" si="5"/>
        <v>7.1499999999999994E-2</v>
      </c>
      <c r="N96" s="109">
        <v>511</v>
      </c>
      <c r="O96" s="110" t="s">
        <v>46</v>
      </c>
      <c r="P96" s="69">
        <f t="shared" si="6"/>
        <v>5.11E-2</v>
      </c>
    </row>
    <row r="97" spans="2:16">
      <c r="B97" s="109">
        <v>800</v>
      </c>
      <c r="C97" s="110" t="s">
        <v>45</v>
      </c>
      <c r="D97" s="93">
        <f t="shared" si="9"/>
        <v>9.5238095238095247E-3</v>
      </c>
      <c r="E97" s="111">
        <v>0.46200000000000002</v>
      </c>
      <c r="F97" s="112">
        <v>1.304</v>
      </c>
      <c r="G97" s="108">
        <f t="shared" si="7"/>
        <v>1.766</v>
      </c>
      <c r="H97" s="109">
        <v>1287</v>
      </c>
      <c r="I97" s="110" t="s">
        <v>46</v>
      </c>
      <c r="J97" s="69">
        <f t="shared" si="8"/>
        <v>0.12869999999999998</v>
      </c>
      <c r="K97" s="109">
        <v>807</v>
      </c>
      <c r="L97" s="110" t="s">
        <v>46</v>
      </c>
      <c r="M97" s="69">
        <f t="shared" si="5"/>
        <v>8.0700000000000008E-2</v>
      </c>
      <c r="N97" s="109">
        <v>580</v>
      </c>
      <c r="O97" s="110" t="s">
        <v>46</v>
      </c>
      <c r="P97" s="69">
        <f t="shared" si="6"/>
        <v>5.7999999999999996E-2</v>
      </c>
    </row>
    <row r="98" spans="2:16">
      <c r="B98" s="109">
        <v>900</v>
      </c>
      <c r="C98" s="110" t="s">
        <v>45</v>
      </c>
      <c r="D98" s="93">
        <f t="shared" si="9"/>
        <v>1.0714285714285714E-2</v>
      </c>
      <c r="E98" s="111">
        <v>0.49440000000000001</v>
      </c>
      <c r="F98" s="112">
        <v>1.2629999999999999</v>
      </c>
      <c r="G98" s="108">
        <f t="shared" si="7"/>
        <v>1.7573999999999999</v>
      </c>
      <c r="H98" s="109">
        <v>1462</v>
      </c>
      <c r="I98" s="110" t="s">
        <v>46</v>
      </c>
      <c r="J98" s="69">
        <f t="shared" si="8"/>
        <v>0.1462</v>
      </c>
      <c r="K98" s="109">
        <v>900</v>
      </c>
      <c r="L98" s="110" t="s">
        <v>46</v>
      </c>
      <c r="M98" s="69">
        <f t="shared" si="5"/>
        <v>0.09</v>
      </c>
      <c r="N98" s="109">
        <v>649</v>
      </c>
      <c r="O98" s="110" t="s">
        <v>46</v>
      </c>
      <c r="P98" s="69">
        <f t="shared" si="6"/>
        <v>6.4899999999999999E-2</v>
      </c>
    </row>
    <row r="99" spans="2:16">
      <c r="B99" s="109">
        <v>1</v>
      </c>
      <c r="C99" s="113" t="s">
        <v>47</v>
      </c>
      <c r="D99" s="69">
        <f t="shared" ref="D99:D162" si="10">B99/$C$5</f>
        <v>1.1904761904761904E-2</v>
      </c>
      <c r="E99" s="111">
        <v>0.52759999999999996</v>
      </c>
      <c r="F99" s="112">
        <v>1.2250000000000001</v>
      </c>
      <c r="G99" s="108">
        <f t="shared" si="7"/>
        <v>1.7526000000000002</v>
      </c>
      <c r="H99" s="109">
        <v>1641</v>
      </c>
      <c r="I99" s="110" t="s">
        <v>46</v>
      </c>
      <c r="J99" s="69">
        <f t="shared" si="8"/>
        <v>0.1641</v>
      </c>
      <c r="K99" s="109">
        <v>991</v>
      </c>
      <c r="L99" s="110" t="s">
        <v>46</v>
      </c>
      <c r="M99" s="69">
        <f t="shared" si="5"/>
        <v>9.9099999999999994E-2</v>
      </c>
      <c r="N99" s="109">
        <v>718</v>
      </c>
      <c r="O99" s="110" t="s">
        <v>46</v>
      </c>
      <c r="P99" s="69">
        <f t="shared" si="6"/>
        <v>7.1800000000000003E-2</v>
      </c>
    </row>
    <row r="100" spans="2:16">
      <c r="B100" s="109">
        <v>1.1000000000000001</v>
      </c>
      <c r="C100" s="110" t="s">
        <v>47</v>
      </c>
      <c r="D100" s="69">
        <f t="shared" si="10"/>
        <v>1.3095238095238096E-2</v>
      </c>
      <c r="E100" s="111">
        <v>0.56210000000000004</v>
      </c>
      <c r="F100" s="112">
        <v>1.1879999999999999</v>
      </c>
      <c r="G100" s="108">
        <f t="shared" si="7"/>
        <v>1.7501</v>
      </c>
      <c r="H100" s="109">
        <v>1822</v>
      </c>
      <c r="I100" s="110" t="s">
        <v>46</v>
      </c>
      <c r="J100" s="69">
        <f t="shared" si="8"/>
        <v>0.1822</v>
      </c>
      <c r="K100" s="109">
        <v>1082</v>
      </c>
      <c r="L100" s="110" t="s">
        <v>46</v>
      </c>
      <c r="M100" s="69">
        <f t="shared" si="5"/>
        <v>0.1082</v>
      </c>
      <c r="N100" s="109">
        <v>788</v>
      </c>
      <c r="O100" s="110" t="s">
        <v>46</v>
      </c>
      <c r="P100" s="69">
        <f t="shared" si="6"/>
        <v>7.8800000000000009E-2</v>
      </c>
    </row>
    <row r="101" spans="2:16">
      <c r="B101" s="109">
        <v>1.2</v>
      </c>
      <c r="C101" s="110" t="s">
        <v>47</v>
      </c>
      <c r="D101" s="69">
        <f t="shared" si="10"/>
        <v>1.4285714285714285E-2</v>
      </c>
      <c r="E101" s="111">
        <v>0.59789999999999999</v>
      </c>
      <c r="F101" s="112">
        <v>1.155</v>
      </c>
      <c r="G101" s="108">
        <f t="shared" si="7"/>
        <v>1.7528999999999999</v>
      </c>
      <c r="H101" s="109">
        <v>2005</v>
      </c>
      <c r="I101" s="110" t="s">
        <v>46</v>
      </c>
      <c r="J101" s="69">
        <f t="shared" si="8"/>
        <v>0.20049999999999998</v>
      </c>
      <c r="K101" s="109">
        <v>1171</v>
      </c>
      <c r="L101" s="110" t="s">
        <v>46</v>
      </c>
      <c r="M101" s="69">
        <f t="shared" si="5"/>
        <v>0.11710000000000001</v>
      </c>
      <c r="N101" s="109">
        <v>858</v>
      </c>
      <c r="O101" s="110" t="s">
        <v>46</v>
      </c>
      <c r="P101" s="69">
        <f t="shared" si="6"/>
        <v>8.5800000000000001E-2</v>
      </c>
    </row>
    <row r="102" spans="2:16">
      <c r="B102" s="109">
        <v>1.3</v>
      </c>
      <c r="C102" s="110" t="s">
        <v>47</v>
      </c>
      <c r="D102" s="69">
        <f t="shared" si="10"/>
        <v>1.5476190476190477E-2</v>
      </c>
      <c r="E102" s="111">
        <v>0.6351</v>
      </c>
      <c r="F102" s="112">
        <v>1.123</v>
      </c>
      <c r="G102" s="108">
        <f t="shared" si="7"/>
        <v>1.7581</v>
      </c>
      <c r="H102" s="109">
        <v>2190</v>
      </c>
      <c r="I102" s="110" t="s">
        <v>46</v>
      </c>
      <c r="J102" s="69">
        <f t="shared" si="8"/>
        <v>0.219</v>
      </c>
      <c r="K102" s="109">
        <v>1258</v>
      </c>
      <c r="L102" s="110" t="s">
        <v>46</v>
      </c>
      <c r="M102" s="69">
        <f t="shared" si="5"/>
        <v>0.1258</v>
      </c>
      <c r="N102" s="109">
        <v>928</v>
      </c>
      <c r="O102" s="110" t="s">
        <v>46</v>
      </c>
      <c r="P102" s="69">
        <f t="shared" si="6"/>
        <v>9.2800000000000007E-2</v>
      </c>
    </row>
    <row r="103" spans="2:16">
      <c r="B103" s="109">
        <v>1.4</v>
      </c>
      <c r="C103" s="110" t="s">
        <v>47</v>
      </c>
      <c r="D103" s="69">
        <f t="shared" si="10"/>
        <v>1.6666666666666666E-2</v>
      </c>
      <c r="E103" s="111">
        <v>0.67330000000000001</v>
      </c>
      <c r="F103" s="112">
        <v>1.093</v>
      </c>
      <c r="G103" s="108">
        <f t="shared" si="7"/>
        <v>1.7663</v>
      </c>
      <c r="H103" s="109">
        <v>2376</v>
      </c>
      <c r="I103" s="110" t="s">
        <v>46</v>
      </c>
      <c r="J103" s="69">
        <f t="shared" si="8"/>
        <v>0.23759999999999998</v>
      </c>
      <c r="K103" s="109">
        <v>1344</v>
      </c>
      <c r="L103" s="110" t="s">
        <v>46</v>
      </c>
      <c r="M103" s="69">
        <f t="shared" si="5"/>
        <v>0.13440000000000002</v>
      </c>
      <c r="N103" s="109">
        <v>998</v>
      </c>
      <c r="O103" s="110" t="s">
        <v>46</v>
      </c>
      <c r="P103" s="69">
        <f t="shared" si="6"/>
        <v>9.98E-2</v>
      </c>
    </row>
    <row r="104" spans="2:16">
      <c r="B104" s="109">
        <v>1.5</v>
      </c>
      <c r="C104" s="110" t="s">
        <v>47</v>
      </c>
      <c r="D104" s="69">
        <f t="shared" si="10"/>
        <v>1.7857142857142856E-2</v>
      </c>
      <c r="E104" s="111">
        <v>0.71260000000000001</v>
      </c>
      <c r="F104" s="112">
        <v>1.0649999999999999</v>
      </c>
      <c r="G104" s="108">
        <f t="shared" si="7"/>
        <v>1.7776000000000001</v>
      </c>
      <c r="H104" s="109">
        <v>2562</v>
      </c>
      <c r="I104" s="110" t="s">
        <v>46</v>
      </c>
      <c r="J104" s="69">
        <f t="shared" si="8"/>
        <v>0.25619999999999998</v>
      </c>
      <c r="K104" s="109">
        <v>1429</v>
      </c>
      <c r="L104" s="110" t="s">
        <v>46</v>
      </c>
      <c r="M104" s="69">
        <f t="shared" si="5"/>
        <v>0.1429</v>
      </c>
      <c r="N104" s="109">
        <v>1068</v>
      </c>
      <c r="O104" s="110" t="s">
        <v>46</v>
      </c>
      <c r="P104" s="69">
        <f t="shared" si="6"/>
        <v>0.10680000000000001</v>
      </c>
    </row>
    <row r="105" spans="2:16">
      <c r="B105" s="109">
        <v>1.6</v>
      </c>
      <c r="C105" s="110" t="s">
        <v>47</v>
      </c>
      <c r="D105" s="69">
        <f t="shared" si="10"/>
        <v>1.9047619047619049E-2</v>
      </c>
      <c r="E105" s="111">
        <v>0.75260000000000005</v>
      </c>
      <c r="F105" s="112">
        <v>1.038</v>
      </c>
      <c r="G105" s="108">
        <f t="shared" si="7"/>
        <v>1.7906</v>
      </c>
      <c r="H105" s="109">
        <v>2749</v>
      </c>
      <c r="I105" s="110" t="s">
        <v>46</v>
      </c>
      <c r="J105" s="69">
        <f t="shared" si="8"/>
        <v>0.27490000000000003</v>
      </c>
      <c r="K105" s="109">
        <v>1511</v>
      </c>
      <c r="L105" s="110" t="s">
        <v>46</v>
      </c>
      <c r="M105" s="69">
        <f t="shared" si="5"/>
        <v>0.15109999999999998</v>
      </c>
      <c r="N105" s="109">
        <v>1138</v>
      </c>
      <c r="O105" s="110" t="s">
        <v>46</v>
      </c>
      <c r="P105" s="69">
        <f t="shared" si="6"/>
        <v>0.11379999999999998</v>
      </c>
    </row>
    <row r="106" spans="2:16">
      <c r="B106" s="109">
        <v>1.7</v>
      </c>
      <c r="C106" s="110" t="s">
        <v>47</v>
      </c>
      <c r="D106" s="69">
        <f t="shared" si="10"/>
        <v>2.0238095238095239E-2</v>
      </c>
      <c r="E106" s="111">
        <v>0.79330000000000001</v>
      </c>
      <c r="F106" s="112">
        <v>1.0129999999999999</v>
      </c>
      <c r="G106" s="108">
        <f t="shared" si="7"/>
        <v>1.8062999999999998</v>
      </c>
      <c r="H106" s="109">
        <v>2936</v>
      </c>
      <c r="I106" s="110" t="s">
        <v>46</v>
      </c>
      <c r="J106" s="69">
        <f t="shared" si="8"/>
        <v>0.29359999999999997</v>
      </c>
      <c r="K106" s="109">
        <v>1592</v>
      </c>
      <c r="L106" s="110" t="s">
        <v>46</v>
      </c>
      <c r="M106" s="69">
        <f t="shared" si="5"/>
        <v>0.15920000000000001</v>
      </c>
      <c r="N106" s="109">
        <v>1207</v>
      </c>
      <c r="O106" s="110" t="s">
        <v>46</v>
      </c>
      <c r="P106" s="69">
        <f t="shared" si="6"/>
        <v>0.1207</v>
      </c>
    </row>
    <row r="107" spans="2:16">
      <c r="B107" s="109">
        <v>1.8</v>
      </c>
      <c r="C107" s="110" t="s">
        <v>47</v>
      </c>
      <c r="D107" s="69">
        <f t="shared" si="10"/>
        <v>2.1428571428571429E-2</v>
      </c>
      <c r="E107" s="111">
        <v>0.83440000000000003</v>
      </c>
      <c r="F107" s="112">
        <v>0.98980000000000001</v>
      </c>
      <c r="G107" s="108">
        <f t="shared" si="7"/>
        <v>1.8242</v>
      </c>
      <c r="H107" s="109">
        <v>3123</v>
      </c>
      <c r="I107" s="110" t="s">
        <v>46</v>
      </c>
      <c r="J107" s="69">
        <f t="shared" si="8"/>
        <v>0.31230000000000002</v>
      </c>
      <c r="K107" s="109">
        <v>1671</v>
      </c>
      <c r="L107" s="110" t="s">
        <v>46</v>
      </c>
      <c r="M107" s="69">
        <f t="shared" si="5"/>
        <v>0.1671</v>
      </c>
      <c r="N107" s="109">
        <v>1275</v>
      </c>
      <c r="O107" s="110" t="s">
        <v>46</v>
      </c>
      <c r="P107" s="69">
        <f t="shared" si="6"/>
        <v>0.1275</v>
      </c>
    </row>
    <row r="108" spans="2:16">
      <c r="B108" s="109">
        <v>2</v>
      </c>
      <c r="C108" s="110" t="s">
        <v>47</v>
      </c>
      <c r="D108" s="69">
        <f t="shared" si="10"/>
        <v>2.3809523809523808E-2</v>
      </c>
      <c r="E108" s="111">
        <v>0.91749999999999998</v>
      </c>
      <c r="F108" s="112">
        <v>0.94630000000000003</v>
      </c>
      <c r="G108" s="108">
        <f t="shared" si="7"/>
        <v>1.8637999999999999</v>
      </c>
      <c r="H108" s="109">
        <v>3496</v>
      </c>
      <c r="I108" s="110" t="s">
        <v>46</v>
      </c>
      <c r="J108" s="69">
        <f t="shared" si="8"/>
        <v>0.34960000000000002</v>
      </c>
      <c r="K108" s="109">
        <v>1822</v>
      </c>
      <c r="L108" s="110" t="s">
        <v>46</v>
      </c>
      <c r="M108" s="69">
        <f t="shared" si="5"/>
        <v>0.1822</v>
      </c>
      <c r="N108" s="109">
        <v>1410</v>
      </c>
      <c r="O108" s="110" t="s">
        <v>46</v>
      </c>
      <c r="P108" s="69">
        <f t="shared" si="6"/>
        <v>0.14099999999999999</v>
      </c>
    </row>
    <row r="109" spans="2:16">
      <c r="B109" s="109">
        <v>2.25</v>
      </c>
      <c r="C109" s="110" t="s">
        <v>47</v>
      </c>
      <c r="D109" s="69">
        <f t="shared" si="10"/>
        <v>2.6785714285714284E-2</v>
      </c>
      <c r="E109" s="111">
        <v>1.022</v>
      </c>
      <c r="F109" s="112">
        <v>0.89780000000000004</v>
      </c>
      <c r="G109" s="108">
        <f t="shared" si="7"/>
        <v>1.9198</v>
      </c>
      <c r="H109" s="109">
        <v>3959</v>
      </c>
      <c r="I109" s="110" t="s">
        <v>46</v>
      </c>
      <c r="J109" s="69">
        <f t="shared" si="8"/>
        <v>0.39590000000000003</v>
      </c>
      <c r="K109" s="109">
        <v>2000</v>
      </c>
      <c r="L109" s="110" t="s">
        <v>46</v>
      </c>
      <c r="M109" s="69">
        <f t="shared" si="5"/>
        <v>0.2</v>
      </c>
      <c r="N109" s="109">
        <v>1574</v>
      </c>
      <c r="O109" s="110" t="s">
        <v>46</v>
      </c>
      <c r="P109" s="69">
        <f t="shared" si="6"/>
        <v>0.15740000000000001</v>
      </c>
    </row>
    <row r="110" spans="2:16">
      <c r="B110" s="109">
        <v>2.5</v>
      </c>
      <c r="C110" s="110" t="s">
        <v>47</v>
      </c>
      <c r="D110" s="69">
        <f t="shared" si="10"/>
        <v>2.976190476190476E-2</v>
      </c>
      <c r="E110" s="111">
        <v>1.125</v>
      </c>
      <c r="F110" s="112">
        <v>0.85489999999999999</v>
      </c>
      <c r="G110" s="108">
        <f t="shared" si="7"/>
        <v>1.9799</v>
      </c>
      <c r="H110" s="109">
        <v>4416</v>
      </c>
      <c r="I110" s="110" t="s">
        <v>46</v>
      </c>
      <c r="J110" s="69">
        <f t="shared" si="8"/>
        <v>0.44160000000000005</v>
      </c>
      <c r="K110" s="109">
        <v>2169</v>
      </c>
      <c r="L110" s="110" t="s">
        <v>46</v>
      </c>
      <c r="M110" s="69">
        <f t="shared" si="5"/>
        <v>0.21690000000000001</v>
      </c>
      <c r="N110" s="109">
        <v>1731</v>
      </c>
      <c r="O110" s="110" t="s">
        <v>46</v>
      </c>
      <c r="P110" s="69">
        <f t="shared" si="6"/>
        <v>0.1731</v>
      </c>
    </row>
    <row r="111" spans="2:16">
      <c r="B111" s="109">
        <v>2.75</v>
      </c>
      <c r="C111" s="110" t="s">
        <v>47</v>
      </c>
      <c r="D111" s="69">
        <f t="shared" si="10"/>
        <v>3.273809523809524E-2</v>
      </c>
      <c r="E111" s="111">
        <v>1.2270000000000001</v>
      </c>
      <c r="F111" s="112">
        <v>0.8165</v>
      </c>
      <c r="G111" s="108">
        <f t="shared" si="7"/>
        <v>2.0434999999999999</v>
      </c>
      <c r="H111" s="109">
        <v>4866</v>
      </c>
      <c r="I111" s="110" t="s">
        <v>46</v>
      </c>
      <c r="J111" s="69">
        <f t="shared" si="8"/>
        <v>0.48659999999999998</v>
      </c>
      <c r="K111" s="109">
        <v>2326</v>
      </c>
      <c r="L111" s="110" t="s">
        <v>46</v>
      </c>
      <c r="M111" s="69">
        <f t="shared" si="5"/>
        <v>0.2326</v>
      </c>
      <c r="N111" s="109">
        <v>1882</v>
      </c>
      <c r="O111" s="110" t="s">
        <v>46</v>
      </c>
      <c r="P111" s="69">
        <f t="shared" si="6"/>
        <v>0.18819999999999998</v>
      </c>
    </row>
    <row r="112" spans="2:16">
      <c r="B112" s="109">
        <v>3</v>
      </c>
      <c r="C112" s="110" t="s">
        <v>47</v>
      </c>
      <c r="D112" s="69">
        <f t="shared" si="10"/>
        <v>3.5714285714285712E-2</v>
      </c>
      <c r="E112" s="111">
        <v>1.3260000000000001</v>
      </c>
      <c r="F112" s="112">
        <v>0.78200000000000003</v>
      </c>
      <c r="G112" s="108">
        <f t="shared" si="7"/>
        <v>2.1080000000000001</v>
      </c>
      <c r="H112" s="109">
        <v>5309</v>
      </c>
      <c r="I112" s="110" t="s">
        <v>46</v>
      </c>
      <c r="J112" s="69">
        <f t="shared" si="8"/>
        <v>0.53090000000000004</v>
      </c>
      <c r="K112" s="109">
        <v>2475</v>
      </c>
      <c r="L112" s="110" t="s">
        <v>46</v>
      </c>
      <c r="M112" s="69">
        <f t="shared" si="5"/>
        <v>0.2475</v>
      </c>
      <c r="N112" s="109">
        <v>2026</v>
      </c>
      <c r="O112" s="110" t="s">
        <v>46</v>
      </c>
      <c r="P112" s="69">
        <f t="shared" si="6"/>
        <v>0.20259999999999997</v>
      </c>
    </row>
    <row r="113" spans="1:16">
      <c r="B113" s="109">
        <v>3.25</v>
      </c>
      <c r="C113" s="110" t="s">
        <v>47</v>
      </c>
      <c r="D113" s="69">
        <f t="shared" si="10"/>
        <v>3.8690476190476192E-2</v>
      </c>
      <c r="E113" s="111">
        <v>1.4239999999999999</v>
      </c>
      <c r="F113" s="112">
        <v>0.75070000000000003</v>
      </c>
      <c r="G113" s="108">
        <f t="shared" si="7"/>
        <v>2.1747000000000001</v>
      </c>
      <c r="H113" s="109">
        <v>5745</v>
      </c>
      <c r="I113" s="110" t="s">
        <v>46</v>
      </c>
      <c r="J113" s="69">
        <f t="shared" si="8"/>
        <v>0.57450000000000001</v>
      </c>
      <c r="K113" s="109">
        <v>2614</v>
      </c>
      <c r="L113" s="110" t="s">
        <v>46</v>
      </c>
      <c r="M113" s="69">
        <f t="shared" si="5"/>
        <v>0.26139999999999997</v>
      </c>
      <c r="N113" s="109">
        <v>2165</v>
      </c>
      <c r="O113" s="110" t="s">
        <v>46</v>
      </c>
      <c r="P113" s="69">
        <f t="shared" si="6"/>
        <v>0.2165</v>
      </c>
    </row>
    <row r="114" spans="1:16">
      <c r="B114" s="109">
        <v>3.5</v>
      </c>
      <c r="C114" s="110" t="s">
        <v>47</v>
      </c>
      <c r="D114" s="69">
        <f t="shared" si="10"/>
        <v>4.1666666666666664E-2</v>
      </c>
      <c r="E114" s="111">
        <v>1.5189999999999999</v>
      </c>
      <c r="F114" s="112">
        <v>0.72230000000000005</v>
      </c>
      <c r="G114" s="108">
        <f t="shared" si="7"/>
        <v>2.2412999999999998</v>
      </c>
      <c r="H114" s="109">
        <v>6174</v>
      </c>
      <c r="I114" s="110" t="s">
        <v>46</v>
      </c>
      <c r="J114" s="69">
        <f t="shared" si="8"/>
        <v>0.61740000000000006</v>
      </c>
      <c r="K114" s="109">
        <v>2745</v>
      </c>
      <c r="L114" s="110" t="s">
        <v>46</v>
      </c>
      <c r="M114" s="69">
        <f t="shared" si="5"/>
        <v>0.27450000000000002</v>
      </c>
      <c r="N114" s="109">
        <v>2297</v>
      </c>
      <c r="O114" s="110" t="s">
        <v>46</v>
      </c>
      <c r="P114" s="69">
        <f t="shared" si="6"/>
        <v>0.22970000000000002</v>
      </c>
    </row>
    <row r="115" spans="1:16">
      <c r="B115" s="109">
        <v>3.75</v>
      </c>
      <c r="C115" s="110" t="s">
        <v>47</v>
      </c>
      <c r="D115" s="69">
        <f t="shared" si="10"/>
        <v>4.4642857142857144E-2</v>
      </c>
      <c r="E115" s="111">
        <v>1.611</v>
      </c>
      <c r="F115" s="112">
        <v>0.69620000000000004</v>
      </c>
      <c r="G115" s="108">
        <f t="shared" si="7"/>
        <v>2.3071999999999999</v>
      </c>
      <c r="H115" s="109">
        <v>6595</v>
      </c>
      <c r="I115" s="110" t="s">
        <v>46</v>
      </c>
      <c r="J115" s="69">
        <f t="shared" si="8"/>
        <v>0.65949999999999998</v>
      </c>
      <c r="K115" s="109">
        <v>2868</v>
      </c>
      <c r="L115" s="110" t="s">
        <v>46</v>
      </c>
      <c r="M115" s="69">
        <f t="shared" si="5"/>
        <v>0.2868</v>
      </c>
      <c r="N115" s="109">
        <v>2424</v>
      </c>
      <c r="O115" s="110" t="s">
        <v>46</v>
      </c>
      <c r="P115" s="69">
        <f t="shared" si="6"/>
        <v>0.2424</v>
      </c>
    </row>
    <row r="116" spans="1:16">
      <c r="B116" s="109">
        <v>4</v>
      </c>
      <c r="C116" s="110" t="s">
        <v>47</v>
      </c>
      <c r="D116" s="69">
        <f t="shared" si="10"/>
        <v>4.7619047619047616E-2</v>
      </c>
      <c r="E116" s="111">
        <v>1.7010000000000001</v>
      </c>
      <c r="F116" s="112">
        <v>0.67230000000000001</v>
      </c>
      <c r="G116" s="108">
        <f t="shared" si="7"/>
        <v>2.3733</v>
      </c>
      <c r="H116" s="109">
        <v>7010</v>
      </c>
      <c r="I116" s="110" t="s">
        <v>46</v>
      </c>
      <c r="J116" s="69">
        <f t="shared" si="8"/>
        <v>0.70099999999999996</v>
      </c>
      <c r="K116" s="109">
        <v>2984</v>
      </c>
      <c r="L116" s="110" t="s">
        <v>46</v>
      </c>
      <c r="M116" s="69">
        <f t="shared" si="5"/>
        <v>0.2984</v>
      </c>
      <c r="N116" s="109">
        <v>2546</v>
      </c>
      <c r="O116" s="110" t="s">
        <v>46</v>
      </c>
      <c r="P116" s="69">
        <f t="shared" si="6"/>
        <v>0.25459999999999999</v>
      </c>
    </row>
    <row r="117" spans="1:16">
      <c r="B117" s="109">
        <v>4.5</v>
      </c>
      <c r="C117" s="110" t="s">
        <v>47</v>
      </c>
      <c r="D117" s="69">
        <f t="shared" si="10"/>
        <v>5.3571428571428568E-2</v>
      </c>
      <c r="E117" s="111">
        <v>1.8759999999999999</v>
      </c>
      <c r="F117" s="112">
        <v>0.62980000000000003</v>
      </c>
      <c r="G117" s="108">
        <f t="shared" si="7"/>
        <v>2.5057999999999998</v>
      </c>
      <c r="H117" s="109">
        <v>7819</v>
      </c>
      <c r="I117" s="110" t="s">
        <v>46</v>
      </c>
      <c r="J117" s="69">
        <f t="shared" si="8"/>
        <v>0.78190000000000004</v>
      </c>
      <c r="K117" s="109">
        <v>3197</v>
      </c>
      <c r="L117" s="110" t="s">
        <v>46</v>
      </c>
      <c r="M117" s="69">
        <f t="shared" si="5"/>
        <v>0.31969999999999998</v>
      </c>
      <c r="N117" s="109">
        <v>2775</v>
      </c>
      <c r="O117" s="110" t="s">
        <v>46</v>
      </c>
      <c r="P117" s="69">
        <f t="shared" si="6"/>
        <v>0.27749999999999997</v>
      </c>
    </row>
    <row r="118" spans="1:16">
      <c r="B118" s="109">
        <v>5</v>
      </c>
      <c r="C118" s="110" t="s">
        <v>47</v>
      </c>
      <c r="D118" s="69">
        <f t="shared" si="10"/>
        <v>5.9523809523809521E-2</v>
      </c>
      <c r="E118" s="111">
        <v>2.0430000000000001</v>
      </c>
      <c r="F118" s="112">
        <v>0.59319999999999995</v>
      </c>
      <c r="G118" s="108">
        <f t="shared" si="7"/>
        <v>2.6362000000000001</v>
      </c>
      <c r="H118" s="109">
        <v>8601</v>
      </c>
      <c r="I118" s="110" t="s">
        <v>46</v>
      </c>
      <c r="J118" s="69">
        <f t="shared" si="8"/>
        <v>0.86010000000000009</v>
      </c>
      <c r="K118" s="109">
        <v>3389</v>
      </c>
      <c r="L118" s="110" t="s">
        <v>46</v>
      </c>
      <c r="M118" s="69">
        <f t="shared" si="5"/>
        <v>0.33889999999999998</v>
      </c>
      <c r="N118" s="109">
        <v>2986</v>
      </c>
      <c r="O118" s="110" t="s">
        <v>46</v>
      </c>
      <c r="P118" s="69">
        <f t="shared" si="6"/>
        <v>0.29860000000000003</v>
      </c>
    </row>
    <row r="119" spans="1:16">
      <c r="B119" s="109">
        <v>5.5</v>
      </c>
      <c r="C119" s="110" t="s">
        <v>47</v>
      </c>
      <c r="D119" s="69">
        <f t="shared" si="10"/>
        <v>6.5476190476190479E-2</v>
      </c>
      <c r="E119" s="111">
        <v>2.2050000000000001</v>
      </c>
      <c r="F119" s="112">
        <v>0.56110000000000004</v>
      </c>
      <c r="G119" s="108">
        <f t="shared" si="7"/>
        <v>2.7661000000000002</v>
      </c>
      <c r="H119" s="109">
        <v>9359</v>
      </c>
      <c r="I119" s="110" t="s">
        <v>46</v>
      </c>
      <c r="J119" s="69">
        <f t="shared" si="8"/>
        <v>0.93589999999999995</v>
      </c>
      <c r="K119" s="109">
        <v>3562</v>
      </c>
      <c r="L119" s="110" t="s">
        <v>46</v>
      </c>
      <c r="M119" s="69">
        <f t="shared" si="5"/>
        <v>0.35619999999999996</v>
      </c>
      <c r="N119" s="109">
        <v>3181</v>
      </c>
      <c r="O119" s="110" t="s">
        <v>46</v>
      </c>
      <c r="P119" s="69">
        <f t="shared" si="6"/>
        <v>0.31809999999999999</v>
      </c>
    </row>
    <row r="120" spans="1:16">
      <c r="B120" s="109">
        <v>6</v>
      </c>
      <c r="C120" s="110" t="s">
        <v>47</v>
      </c>
      <c r="D120" s="69">
        <f t="shared" si="10"/>
        <v>7.1428571428571425E-2</v>
      </c>
      <c r="E120" s="111">
        <v>2.363</v>
      </c>
      <c r="F120" s="112">
        <v>0.53290000000000004</v>
      </c>
      <c r="G120" s="108">
        <f t="shared" si="7"/>
        <v>2.8959000000000001</v>
      </c>
      <c r="H120" s="109">
        <v>1.01</v>
      </c>
      <c r="I120" s="113" t="s">
        <v>48</v>
      </c>
      <c r="J120" s="71">
        <f t="shared" ref="J120:J183" si="11">H120</f>
        <v>1.01</v>
      </c>
      <c r="K120" s="109">
        <v>3718</v>
      </c>
      <c r="L120" s="110" t="s">
        <v>46</v>
      </c>
      <c r="M120" s="69">
        <f t="shared" si="5"/>
        <v>0.37180000000000002</v>
      </c>
      <c r="N120" s="109">
        <v>3362</v>
      </c>
      <c r="O120" s="110" t="s">
        <v>46</v>
      </c>
      <c r="P120" s="69">
        <f t="shared" si="6"/>
        <v>0.3362</v>
      </c>
    </row>
    <row r="121" spans="1:16">
      <c r="B121" s="109">
        <v>6.5</v>
      </c>
      <c r="C121" s="110" t="s">
        <v>47</v>
      </c>
      <c r="D121" s="69">
        <f t="shared" si="10"/>
        <v>7.7380952380952384E-2</v>
      </c>
      <c r="E121" s="111">
        <v>2.5169999999999999</v>
      </c>
      <c r="F121" s="112">
        <v>0.50770000000000004</v>
      </c>
      <c r="G121" s="108">
        <f t="shared" si="7"/>
        <v>3.0247000000000002</v>
      </c>
      <c r="H121" s="109">
        <v>1.08</v>
      </c>
      <c r="I121" s="110" t="s">
        <v>48</v>
      </c>
      <c r="J121" s="71">
        <f t="shared" si="11"/>
        <v>1.08</v>
      </c>
      <c r="K121" s="109">
        <v>3861</v>
      </c>
      <c r="L121" s="110" t="s">
        <v>46</v>
      </c>
      <c r="M121" s="69">
        <f t="shared" si="5"/>
        <v>0.3861</v>
      </c>
      <c r="N121" s="109">
        <v>3531</v>
      </c>
      <c r="O121" s="110" t="s">
        <v>46</v>
      </c>
      <c r="P121" s="69">
        <f t="shared" si="6"/>
        <v>0.35310000000000002</v>
      </c>
    </row>
    <row r="122" spans="1:16">
      <c r="B122" s="109">
        <v>7</v>
      </c>
      <c r="C122" s="110" t="s">
        <v>47</v>
      </c>
      <c r="D122" s="69">
        <f t="shared" si="10"/>
        <v>8.3333333333333329E-2</v>
      </c>
      <c r="E122" s="111">
        <v>2.669</v>
      </c>
      <c r="F122" s="112">
        <v>0.48520000000000002</v>
      </c>
      <c r="G122" s="108">
        <f t="shared" si="7"/>
        <v>3.1541999999999999</v>
      </c>
      <c r="H122" s="109">
        <v>1.1499999999999999</v>
      </c>
      <c r="I122" s="110" t="s">
        <v>48</v>
      </c>
      <c r="J122" s="71">
        <f t="shared" si="11"/>
        <v>1.1499999999999999</v>
      </c>
      <c r="K122" s="109">
        <v>3990</v>
      </c>
      <c r="L122" s="110" t="s">
        <v>46</v>
      </c>
      <c r="M122" s="69">
        <f t="shared" si="5"/>
        <v>0.39900000000000002</v>
      </c>
      <c r="N122" s="109">
        <v>3689</v>
      </c>
      <c r="O122" s="110" t="s">
        <v>46</v>
      </c>
      <c r="P122" s="69">
        <f t="shared" si="6"/>
        <v>0.36890000000000001</v>
      </c>
    </row>
    <row r="123" spans="1:16">
      <c r="B123" s="109">
        <v>8</v>
      </c>
      <c r="C123" s="110" t="s">
        <v>47</v>
      </c>
      <c r="D123" s="69">
        <f t="shared" si="10"/>
        <v>9.5238095238095233E-2</v>
      </c>
      <c r="E123" s="111">
        <v>2.9689999999999999</v>
      </c>
      <c r="F123" s="112">
        <v>0.44640000000000002</v>
      </c>
      <c r="G123" s="108">
        <f t="shared" si="7"/>
        <v>3.4154</v>
      </c>
      <c r="H123" s="109">
        <v>1.28</v>
      </c>
      <c r="I123" s="110" t="s">
        <v>48</v>
      </c>
      <c r="J123" s="71">
        <f t="shared" si="11"/>
        <v>1.28</v>
      </c>
      <c r="K123" s="109">
        <v>4219</v>
      </c>
      <c r="L123" s="110" t="s">
        <v>46</v>
      </c>
      <c r="M123" s="69">
        <f t="shared" si="5"/>
        <v>0.42190000000000005</v>
      </c>
      <c r="N123" s="109">
        <v>3975</v>
      </c>
      <c r="O123" s="110" t="s">
        <v>46</v>
      </c>
      <c r="P123" s="69">
        <f t="shared" si="6"/>
        <v>0.39750000000000002</v>
      </c>
    </row>
    <row r="124" spans="1:16">
      <c r="B124" s="109">
        <v>9</v>
      </c>
      <c r="C124" s="110" t="s">
        <v>47</v>
      </c>
      <c r="D124" s="69">
        <f t="shared" si="10"/>
        <v>0.10714285714285714</v>
      </c>
      <c r="E124" s="111">
        <v>3.2639999999999998</v>
      </c>
      <c r="F124" s="112">
        <v>0.41399999999999998</v>
      </c>
      <c r="G124" s="108">
        <f t="shared" si="7"/>
        <v>3.6779999999999999</v>
      </c>
      <c r="H124" s="109">
        <v>1.41</v>
      </c>
      <c r="I124" s="110" t="s">
        <v>48</v>
      </c>
      <c r="J124" s="71">
        <f t="shared" si="11"/>
        <v>1.41</v>
      </c>
      <c r="K124" s="109">
        <v>4413</v>
      </c>
      <c r="L124" s="110" t="s">
        <v>46</v>
      </c>
      <c r="M124" s="69">
        <f t="shared" si="5"/>
        <v>0.44130000000000003</v>
      </c>
      <c r="N124" s="109">
        <v>4227</v>
      </c>
      <c r="O124" s="110" t="s">
        <v>46</v>
      </c>
      <c r="P124" s="69">
        <f t="shared" si="6"/>
        <v>0.42270000000000002</v>
      </c>
    </row>
    <row r="125" spans="1:16">
      <c r="B125" s="72">
        <v>10</v>
      </c>
      <c r="C125" s="73" t="s">
        <v>47</v>
      </c>
      <c r="D125" s="69">
        <f t="shared" si="10"/>
        <v>0.11904761904761904</v>
      </c>
      <c r="E125" s="111">
        <v>3.556</v>
      </c>
      <c r="F125" s="112">
        <v>0.38669999999999999</v>
      </c>
      <c r="G125" s="108">
        <f t="shared" si="7"/>
        <v>3.9426999999999999</v>
      </c>
      <c r="H125" s="109">
        <v>1.52</v>
      </c>
      <c r="I125" s="110" t="s">
        <v>48</v>
      </c>
      <c r="J125" s="71">
        <f t="shared" si="11"/>
        <v>1.52</v>
      </c>
      <c r="K125" s="109">
        <v>4579</v>
      </c>
      <c r="L125" s="110" t="s">
        <v>46</v>
      </c>
      <c r="M125" s="69">
        <f t="shared" si="5"/>
        <v>0.45789999999999997</v>
      </c>
      <c r="N125" s="109">
        <v>4451</v>
      </c>
      <c r="O125" s="110" t="s">
        <v>46</v>
      </c>
      <c r="P125" s="69">
        <f t="shared" si="6"/>
        <v>0.44509999999999994</v>
      </c>
    </row>
    <row r="126" spans="1:16">
      <c r="B126" s="72">
        <v>11</v>
      </c>
      <c r="C126" s="73" t="s">
        <v>47</v>
      </c>
      <c r="D126" s="69">
        <f t="shared" si="10"/>
        <v>0.13095238095238096</v>
      </c>
      <c r="E126" s="111">
        <v>3.8460000000000001</v>
      </c>
      <c r="F126" s="112">
        <v>0.36309999999999998</v>
      </c>
      <c r="G126" s="108">
        <f t="shared" si="7"/>
        <v>4.2091000000000003</v>
      </c>
      <c r="H126" s="72">
        <v>1.64</v>
      </c>
      <c r="I126" s="73" t="s">
        <v>48</v>
      </c>
      <c r="J126" s="71">
        <f t="shared" si="11"/>
        <v>1.64</v>
      </c>
      <c r="K126" s="72">
        <v>4722</v>
      </c>
      <c r="L126" s="73" t="s">
        <v>46</v>
      </c>
      <c r="M126" s="69">
        <f t="shared" si="5"/>
        <v>0.47220000000000006</v>
      </c>
      <c r="N126" s="72">
        <v>4651</v>
      </c>
      <c r="O126" s="73" t="s">
        <v>46</v>
      </c>
      <c r="P126" s="69">
        <f t="shared" si="6"/>
        <v>0.46509999999999996</v>
      </c>
    </row>
    <row r="127" spans="1:16">
      <c r="B127" s="72">
        <v>12</v>
      </c>
      <c r="C127" s="73" t="s">
        <v>47</v>
      </c>
      <c r="D127" s="69">
        <f t="shared" si="10"/>
        <v>0.14285714285714285</v>
      </c>
      <c r="E127" s="111">
        <v>4.1340000000000003</v>
      </c>
      <c r="F127" s="112">
        <v>0.34260000000000002</v>
      </c>
      <c r="G127" s="108">
        <f t="shared" si="7"/>
        <v>4.4766000000000004</v>
      </c>
      <c r="H127" s="72">
        <v>1.74</v>
      </c>
      <c r="I127" s="73" t="s">
        <v>48</v>
      </c>
      <c r="J127" s="71">
        <f t="shared" si="11"/>
        <v>1.74</v>
      </c>
      <c r="K127" s="72">
        <v>4847</v>
      </c>
      <c r="L127" s="73" t="s">
        <v>46</v>
      </c>
      <c r="M127" s="69">
        <f t="shared" si="5"/>
        <v>0.48470000000000002</v>
      </c>
      <c r="N127" s="72">
        <v>4831</v>
      </c>
      <c r="O127" s="73" t="s">
        <v>46</v>
      </c>
      <c r="P127" s="69">
        <f t="shared" si="6"/>
        <v>0.48310000000000003</v>
      </c>
    </row>
    <row r="128" spans="1:16">
      <c r="A128" s="114"/>
      <c r="B128" s="109">
        <v>13</v>
      </c>
      <c r="C128" s="110" t="s">
        <v>47</v>
      </c>
      <c r="D128" s="69">
        <f t="shared" si="10"/>
        <v>0.15476190476190477</v>
      </c>
      <c r="E128" s="111">
        <v>4.4189999999999996</v>
      </c>
      <c r="F128" s="112">
        <v>0.3246</v>
      </c>
      <c r="G128" s="108">
        <f t="shared" si="7"/>
        <v>4.7435999999999998</v>
      </c>
      <c r="H128" s="109">
        <v>1.84</v>
      </c>
      <c r="I128" s="110" t="s">
        <v>48</v>
      </c>
      <c r="J128" s="71">
        <f t="shared" si="11"/>
        <v>1.84</v>
      </c>
      <c r="K128" s="72">
        <v>4956</v>
      </c>
      <c r="L128" s="73" t="s">
        <v>46</v>
      </c>
      <c r="M128" s="69">
        <f t="shared" si="5"/>
        <v>0.49560000000000004</v>
      </c>
      <c r="N128" s="72">
        <v>4993</v>
      </c>
      <c r="O128" s="73" t="s">
        <v>46</v>
      </c>
      <c r="P128" s="69">
        <f t="shared" si="6"/>
        <v>0.49930000000000002</v>
      </c>
    </row>
    <row r="129" spans="1:16">
      <c r="A129" s="114"/>
      <c r="B129" s="109">
        <v>14</v>
      </c>
      <c r="C129" s="110" t="s">
        <v>47</v>
      </c>
      <c r="D129" s="69">
        <f t="shared" si="10"/>
        <v>0.16666666666666666</v>
      </c>
      <c r="E129" s="111">
        <v>4.7009999999999996</v>
      </c>
      <c r="F129" s="112">
        <v>0.3085</v>
      </c>
      <c r="G129" s="108">
        <f t="shared" si="7"/>
        <v>5.0094999999999992</v>
      </c>
      <c r="H129" s="109">
        <v>1.94</v>
      </c>
      <c r="I129" s="110" t="s">
        <v>48</v>
      </c>
      <c r="J129" s="71">
        <f t="shared" si="11"/>
        <v>1.94</v>
      </c>
      <c r="K129" s="72">
        <v>5052</v>
      </c>
      <c r="L129" s="73" t="s">
        <v>46</v>
      </c>
      <c r="M129" s="69">
        <f t="shared" si="5"/>
        <v>0.50519999999999998</v>
      </c>
      <c r="N129" s="72">
        <v>5140</v>
      </c>
      <c r="O129" s="73" t="s">
        <v>46</v>
      </c>
      <c r="P129" s="69">
        <f t="shared" si="6"/>
        <v>0.51400000000000001</v>
      </c>
    </row>
    <row r="130" spans="1:16">
      <c r="A130" s="114"/>
      <c r="B130" s="109">
        <v>15</v>
      </c>
      <c r="C130" s="110" t="s">
        <v>47</v>
      </c>
      <c r="D130" s="69">
        <f t="shared" si="10"/>
        <v>0.17857142857142858</v>
      </c>
      <c r="E130" s="111">
        <v>4.9790000000000001</v>
      </c>
      <c r="F130" s="112">
        <v>0.29420000000000002</v>
      </c>
      <c r="G130" s="108">
        <f t="shared" si="7"/>
        <v>5.2732000000000001</v>
      </c>
      <c r="H130" s="109">
        <v>2.0299999999999998</v>
      </c>
      <c r="I130" s="110" t="s">
        <v>48</v>
      </c>
      <c r="J130" s="71">
        <f t="shared" si="11"/>
        <v>2.0299999999999998</v>
      </c>
      <c r="K130" s="72">
        <v>5137</v>
      </c>
      <c r="L130" s="73" t="s">
        <v>46</v>
      </c>
      <c r="M130" s="69">
        <f t="shared" si="5"/>
        <v>0.51369999999999993</v>
      </c>
      <c r="N130" s="72">
        <v>5274</v>
      </c>
      <c r="O130" s="73" t="s">
        <v>46</v>
      </c>
      <c r="P130" s="69">
        <f t="shared" si="6"/>
        <v>0.52739999999999998</v>
      </c>
    </row>
    <row r="131" spans="1:16">
      <c r="A131" s="114"/>
      <c r="B131" s="109">
        <v>16</v>
      </c>
      <c r="C131" s="110" t="s">
        <v>47</v>
      </c>
      <c r="D131" s="69">
        <f t="shared" si="10"/>
        <v>0.19047619047619047</v>
      </c>
      <c r="E131" s="111">
        <v>5.2519999999999998</v>
      </c>
      <c r="F131" s="112">
        <v>0.28129999999999999</v>
      </c>
      <c r="G131" s="108">
        <f t="shared" si="7"/>
        <v>5.5332999999999997</v>
      </c>
      <c r="H131" s="109">
        <v>2.12</v>
      </c>
      <c r="I131" s="110" t="s">
        <v>48</v>
      </c>
      <c r="J131" s="71">
        <f t="shared" si="11"/>
        <v>2.12</v>
      </c>
      <c r="K131" s="72">
        <v>5214</v>
      </c>
      <c r="L131" s="73" t="s">
        <v>46</v>
      </c>
      <c r="M131" s="69">
        <f t="shared" si="5"/>
        <v>0.52140000000000009</v>
      </c>
      <c r="N131" s="72">
        <v>5396</v>
      </c>
      <c r="O131" s="73" t="s">
        <v>46</v>
      </c>
      <c r="P131" s="69">
        <f t="shared" si="6"/>
        <v>0.53959999999999997</v>
      </c>
    </row>
    <row r="132" spans="1:16">
      <c r="A132" s="114"/>
      <c r="B132" s="109">
        <v>17</v>
      </c>
      <c r="C132" s="110" t="s">
        <v>47</v>
      </c>
      <c r="D132" s="69">
        <f t="shared" si="10"/>
        <v>0.20238095238095238</v>
      </c>
      <c r="E132" s="111">
        <v>5.5209999999999999</v>
      </c>
      <c r="F132" s="112">
        <v>0.2697</v>
      </c>
      <c r="G132" s="108">
        <f t="shared" si="7"/>
        <v>5.7907000000000002</v>
      </c>
      <c r="H132" s="109">
        <v>2.2000000000000002</v>
      </c>
      <c r="I132" s="110" t="s">
        <v>48</v>
      </c>
      <c r="J132" s="71">
        <f t="shared" si="11"/>
        <v>2.2000000000000002</v>
      </c>
      <c r="K132" s="72">
        <v>5282</v>
      </c>
      <c r="L132" s="73" t="s">
        <v>46</v>
      </c>
      <c r="M132" s="69">
        <f t="shared" si="5"/>
        <v>0.5282</v>
      </c>
      <c r="N132" s="72">
        <v>5509</v>
      </c>
      <c r="O132" s="73" t="s">
        <v>46</v>
      </c>
      <c r="P132" s="69">
        <f t="shared" si="6"/>
        <v>0.55090000000000006</v>
      </c>
    </row>
    <row r="133" spans="1:16">
      <c r="A133" s="114"/>
      <c r="B133" s="109">
        <v>18</v>
      </c>
      <c r="C133" s="110" t="s">
        <v>47</v>
      </c>
      <c r="D133" s="69">
        <f t="shared" si="10"/>
        <v>0.21428571428571427</v>
      </c>
      <c r="E133" s="111">
        <v>5.7839999999999998</v>
      </c>
      <c r="F133" s="112">
        <v>0.25900000000000001</v>
      </c>
      <c r="G133" s="108">
        <f t="shared" si="7"/>
        <v>6.0430000000000001</v>
      </c>
      <c r="H133" s="109">
        <v>2.2799999999999998</v>
      </c>
      <c r="I133" s="110" t="s">
        <v>48</v>
      </c>
      <c r="J133" s="71">
        <f t="shared" si="11"/>
        <v>2.2799999999999998</v>
      </c>
      <c r="K133" s="72">
        <v>5344</v>
      </c>
      <c r="L133" s="73" t="s">
        <v>46</v>
      </c>
      <c r="M133" s="69">
        <f t="shared" si="5"/>
        <v>0.53439999999999999</v>
      </c>
      <c r="N133" s="72">
        <v>5613</v>
      </c>
      <c r="O133" s="73" t="s">
        <v>46</v>
      </c>
      <c r="P133" s="69">
        <f t="shared" si="6"/>
        <v>0.56130000000000002</v>
      </c>
    </row>
    <row r="134" spans="1:16">
      <c r="A134" s="114"/>
      <c r="B134" s="109">
        <v>20</v>
      </c>
      <c r="C134" s="110" t="s">
        <v>47</v>
      </c>
      <c r="D134" s="69">
        <f t="shared" si="10"/>
        <v>0.23809523809523808</v>
      </c>
      <c r="E134" s="111">
        <v>6.2930000000000001</v>
      </c>
      <c r="F134" s="112">
        <v>0.2404</v>
      </c>
      <c r="G134" s="108">
        <f t="shared" si="7"/>
        <v>6.5334000000000003</v>
      </c>
      <c r="H134" s="109">
        <v>2.4300000000000002</v>
      </c>
      <c r="I134" s="110" t="s">
        <v>48</v>
      </c>
      <c r="J134" s="71">
        <f t="shared" si="11"/>
        <v>2.4300000000000002</v>
      </c>
      <c r="K134" s="72">
        <v>5453</v>
      </c>
      <c r="L134" s="73" t="s">
        <v>46</v>
      </c>
      <c r="M134" s="69">
        <f t="shared" si="5"/>
        <v>0.54530000000000001</v>
      </c>
      <c r="N134" s="72">
        <v>5798</v>
      </c>
      <c r="O134" s="73" t="s">
        <v>46</v>
      </c>
      <c r="P134" s="69">
        <f t="shared" si="6"/>
        <v>0.57979999999999998</v>
      </c>
    </row>
    <row r="135" spans="1:16">
      <c r="A135" s="114"/>
      <c r="B135" s="109">
        <v>22.5</v>
      </c>
      <c r="C135" s="110" t="s">
        <v>47</v>
      </c>
      <c r="D135" s="69">
        <f t="shared" si="10"/>
        <v>0.26785714285714285</v>
      </c>
      <c r="E135" s="111">
        <v>6.8959999999999999</v>
      </c>
      <c r="F135" s="112">
        <v>0.22090000000000001</v>
      </c>
      <c r="G135" s="108">
        <f t="shared" si="7"/>
        <v>7.1169000000000002</v>
      </c>
      <c r="H135" s="109">
        <v>2.61</v>
      </c>
      <c r="I135" s="110" t="s">
        <v>48</v>
      </c>
      <c r="J135" s="71">
        <f t="shared" si="11"/>
        <v>2.61</v>
      </c>
      <c r="K135" s="72">
        <v>5566</v>
      </c>
      <c r="L135" s="73" t="s">
        <v>46</v>
      </c>
      <c r="M135" s="69">
        <f t="shared" si="5"/>
        <v>0.55659999999999998</v>
      </c>
      <c r="N135" s="72">
        <v>5996</v>
      </c>
      <c r="O135" s="73" t="s">
        <v>46</v>
      </c>
      <c r="P135" s="69">
        <f t="shared" si="6"/>
        <v>0.59960000000000002</v>
      </c>
    </row>
    <row r="136" spans="1:16">
      <c r="A136" s="114"/>
      <c r="B136" s="109">
        <v>25</v>
      </c>
      <c r="C136" s="110" t="s">
        <v>47</v>
      </c>
      <c r="D136" s="69">
        <f t="shared" si="10"/>
        <v>0.29761904761904762</v>
      </c>
      <c r="E136" s="111">
        <v>7.4610000000000003</v>
      </c>
      <c r="F136" s="112">
        <v>0.2046</v>
      </c>
      <c r="G136" s="108">
        <f t="shared" si="7"/>
        <v>7.6656000000000004</v>
      </c>
      <c r="H136" s="109">
        <v>2.78</v>
      </c>
      <c r="I136" s="110" t="s">
        <v>48</v>
      </c>
      <c r="J136" s="71">
        <f t="shared" si="11"/>
        <v>2.78</v>
      </c>
      <c r="K136" s="72">
        <v>5659</v>
      </c>
      <c r="L136" s="73" t="s">
        <v>46</v>
      </c>
      <c r="M136" s="69">
        <f t="shared" si="5"/>
        <v>0.56589999999999996</v>
      </c>
      <c r="N136" s="72">
        <v>6165</v>
      </c>
      <c r="O136" s="73" t="s">
        <v>46</v>
      </c>
      <c r="P136" s="69">
        <f t="shared" si="6"/>
        <v>0.61650000000000005</v>
      </c>
    </row>
    <row r="137" spans="1:16">
      <c r="A137" s="114"/>
      <c r="B137" s="109">
        <v>27.5</v>
      </c>
      <c r="C137" s="110" t="s">
        <v>47</v>
      </c>
      <c r="D137" s="69">
        <f t="shared" si="10"/>
        <v>0.32738095238095238</v>
      </c>
      <c r="E137" s="111">
        <v>7.9889999999999999</v>
      </c>
      <c r="F137" s="112">
        <v>0.1908</v>
      </c>
      <c r="G137" s="108">
        <f t="shared" si="7"/>
        <v>8.1798000000000002</v>
      </c>
      <c r="H137" s="109">
        <v>2.93</v>
      </c>
      <c r="I137" s="110" t="s">
        <v>48</v>
      </c>
      <c r="J137" s="71">
        <f t="shared" si="11"/>
        <v>2.93</v>
      </c>
      <c r="K137" s="72">
        <v>5737</v>
      </c>
      <c r="L137" s="73" t="s">
        <v>46</v>
      </c>
      <c r="M137" s="69">
        <f t="shared" si="5"/>
        <v>0.57369999999999999</v>
      </c>
      <c r="N137" s="72">
        <v>6312</v>
      </c>
      <c r="O137" s="73" t="s">
        <v>46</v>
      </c>
      <c r="P137" s="69">
        <f t="shared" si="6"/>
        <v>0.63119999999999998</v>
      </c>
    </row>
    <row r="138" spans="1:16">
      <c r="A138" s="114"/>
      <c r="B138" s="109">
        <v>30</v>
      </c>
      <c r="C138" s="110" t="s">
        <v>47</v>
      </c>
      <c r="D138" s="69">
        <f t="shared" si="10"/>
        <v>0.35714285714285715</v>
      </c>
      <c r="E138" s="111">
        <v>8.4819999999999993</v>
      </c>
      <c r="F138" s="112">
        <v>0.1789</v>
      </c>
      <c r="G138" s="108">
        <f t="shared" si="7"/>
        <v>8.6608999999999998</v>
      </c>
      <c r="H138" s="109">
        <v>3.08</v>
      </c>
      <c r="I138" s="110" t="s">
        <v>48</v>
      </c>
      <c r="J138" s="71">
        <f t="shared" si="11"/>
        <v>3.08</v>
      </c>
      <c r="K138" s="72">
        <v>5804</v>
      </c>
      <c r="L138" s="73" t="s">
        <v>46</v>
      </c>
      <c r="M138" s="69">
        <f t="shared" si="5"/>
        <v>0.58040000000000003</v>
      </c>
      <c r="N138" s="72">
        <v>6441</v>
      </c>
      <c r="O138" s="73" t="s">
        <v>46</v>
      </c>
      <c r="P138" s="69">
        <f t="shared" si="6"/>
        <v>0.64410000000000001</v>
      </c>
    </row>
    <row r="139" spans="1:16">
      <c r="A139" s="114"/>
      <c r="B139" s="109">
        <v>32.5</v>
      </c>
      <c r="C139" s="110" t="s">
        <v>47</v>
      </c>
      <c r="D139" s="69">
        <f t="shared" si="10"/>
        <v>0.38690476190476192</v>
      </c>
      <c r="E139" s="111">
        <v>8.9410000000000007</v>
      </c>
      <c r="F139" s="112">
        <v>0.1686</v>
      </c>
      <c r="G139" s="108">
        <f t="shared" si="7"/>
        <v>9.1096000000000004</v>
      </c>
      <c r="H139" s="109">
        <v>3.22</v>
      </c>
      <c r="I139" s="110" t="s">
        <v>48</v>
      </c>
      <c r="J139" s="71">
        <f t="shared" si="11"/>
        <v>3.22</v>
      </c>
      <c r="K139" s="72">
        <v>5862</v>
      </c>
      <c r="L139" s="73" t="s">
        <v>46</v>
      </c>
      <c r="M139" s="69">
        <f t="shared" si="5"/>
        <v>0.58620000000000005</v>
      </c>
      <c r="N139" s="72">
        <v>6555</v>
      </c>
      <c r="O139" s="73" t="s">
        <v>46</v>
      </c>
      <c r="P139" s="69">
        <f t="shared" si="6"/>
        <v>0.65549999999999997</v>
      </c>
    </row>
    <row r="140" spans="1:16">
      <c r="A140" s="114"/>
      <c r="B140" s="109">
        <v>35</v>
      </c>
      <c r="C140" s="115" t="s">
        <v>47</v>
      </c>
      <c r="D140" s="69">
        <f t="shared" si="10"/>
        <v>0.41666666666666669</v>
      </c>
      <c r="E140" s="111">
        <v>9.3680000000000003</v>
      </c>
      <c r="F140" s="112">
        <v>0.1595</v>
      </c>
      <c r="G140" s="108">
        <f t="shared" si="7"/>
        <v>9.5274999999999999</v>
      </c>
      <c r="H140" s="109">
        <v>3.35</v>
      </c>
      <c r="I140" s="110" t="s">
        <v>48</v>
      </c>
      <c r="J140" s="71">
        <f t="shared" si="11"/>
        <v>3.35</v>
      </c>
      <c r="K140" s="72">
        <v>5913</v>
      </c>
      <c r="L140" s="73" t="s">
        <v>46</v>
      </c>
      <c r="M140" s="69">
        <f t="shared" si="5"/>
        <v>0.59130000000000005</v>
      </c>
      <c r="N140" s="72">
        <v>6658</v>
      </c>
      <c r="O140" s="73" t="s">
        <v>46</v>
      </c>
      <c r="P140" s="69">
        <f t="shared" si="6"/>
        <v>0.66580000000000006</v>
      </c>
    </row>
    <row r="141" spans="1:16">
      <c r="B141" s="109">
        <v>37.5</v>
      </c>
      <c r="C141" s="73" t="s">
        <v>47</v>
      </c>
      <c r="D141" s="69">
        <f t="shared" si="10"/>
        <v>0.44642857142857145</v>
      </c>
      <c r="E141" s="111">
        <v>9.7669999999999995</v>
      </c>
      <c r="F141" s="112">
        <v>0.15140000000000001</v>
      </c>
      <c r="G141" s="108">
        <f t="shared" si="7"/>
        <v>9.9184000000000001</v>
      </c>
      <c r="H141" s="72">
        <v>3.48</v>
      </c>
      <c r="I141" s="73" t="s">
        <v>48</v>
      </c>
      <c r="J141" s="71">
        <f t="shared" si="11"/>
        <v>3.48</v>
      </c>
      <c r="K141" s="72">
        <v>5958</v>
      </c>
      <c r="L141" s="73" t="s">
        <v>46</v>
      </c>
      <c r="M141" s="69">
        <f t="shared" si="5"/>
        <v>0.5958</v>
      </c>
      <c r="N141" s="72">
        <v>6752</v>
      </c>
      <c r="O141" s="73" t="s">
        <v>46</v>
      </c>
      <c r="P141" s="69">
        <f t="shared" si="6"/>
        <v>0.67520000000000002</v>
      </c>
    </row>
    <row r="142" spans="1:16">
      <c r="B142" s="109">
        <v>40</v>
      </c>
      <c r="C142" s="73" t="s">
        <v>47</v>
      </c>
      <c r="D142" s="69">
        <f t="shared" si="10"/>
        <v>0.47619047619047616</v>
      </c>
      <c r="E142" s="111">
        <v>10.14</v>
      </c>
      <c r="F142" s="112">
        <v>0.14419999999999999</v>
      </c>
      <c r="G142" s="108">
        <f t="shared" si="7"/>
        <v>10.2842</v>
      </c>
      <c r="H142" s="72">
        <v>3.61</v>
      </c>
      <c r="I142" s="73" t="s">
        <v>48</v>
      </c>
      <c r="J142" s="71">
        <f t="shared" si="11"/>
        <v>3.61</v>
      </c>
      <c r="K142" s="72">
        <v>5998</v>
      </c>
      <c r="L142" s="73" t="s">
        <v>46</v>
      </c>
      <c r="M142" s="69">
        <f t="shared" si="5"/>
        <v>0.5998</v>
      </c>
      <c r="N142" s="72">
        <v>6837</v>
      </c>
      <c r="O142" s="73" t="s">
        <v>46</v>
      </c>
      <c r="P142" s="69">
        <f t="shared" si="6"/>
        <v>0.68369999999999997</v>
      </c>
    </row>
    <row r="143" spans="1:16">
      <c r="B143" s="109">
        <v>45</v>
      </c>
      <c r="C143" s="73" t="s">
        <v>47</v>
      </c>
      <c r="D143" s="69">
        <f t="shared" si="10"/>
        <v>0.5357142857142857</v>
      </c>
      <c r="E143" s="111">
        <v>10.81</v>
      </c>
      <c r="F143" s="112">
        <v>0.1318</v>
      </c>
      <c r="G143" s="108">
        <f t="shared" si="7"/>
        <v>10.941800000000001</v>
      </c>
      <c r="H143" s="72">
        <v>3.84</v>
      </c>
      <c r="I143" s="73" t="s">
        <v>48</v>
      </c>
      <c r="J143" s="71">
        <f t="shared" si="11"/>
        <v>3.84</v>
      </c>
      <c r="K143" s="72">
        <v>6072</v>
      </c>
      <c r="L143" s="73" t="s">
        <v>46</v>
      </c>
      <c r="M143" s="69">
        <f t="shared" si="5"/>
        <v>0.60719999999999996</v>
      </c>
      <c r="N143" s="72">
        <v>6987</v>
      </c>
      <c r="O143" s="73" t="s">
        <v>46</v>
      </c>
      <c r="P143" s="69">
        <f t="shared" si="6"/>
        <v>0.69869999999999999</v>
      </c>
    </row>
    <row r="144" spans="1:16">
      <c r="B144" s="109">
        <v>50</v>
      </c>
      <c r="C144" s="73" t="s">
        <v>47</v>
      </c>
      <c r="D144" s="69">
        <f t="shared" si="10"/>
        <v>0.59523809523809523</v>
      </c>
      <c r="E144" s="111">
        <v>11.4</v>
      </c>
      <c r="F144" s="112">
        <v>0.1216</v>
      </c>
      <c r="G144" s="108">
        <f t="shared" si="7"/>
        <v>11.521600000000001</v>
      </c>
      <c r="H144" s="72">
        <v>4.07</v>
      </c>
      <c r="I144" s="73" t="s">
        <v>48</v>
      </c>
      <c r="J144" s="71">
        <f t="shared" si="11"/>
        <v>4.07</v>
      </c>
      <c r="K144" s="72">
        <v>6135</v>
      </c>
      <c r="L144" s="73" t="s">
        <v>46</v>
      </c>
      <c r="M144" s="69">
        <f t="shared" si="5"/>
        <v>0.61349999999999993</v>
      </c>
      <c r="N144" s="72">
        <v>7117</v>
      </c>
      <c r="O144" s="73" t="s">
        <v>46</v>
      </c>
      <c r="P144" s="69">
        <f t="shared" si="6"/>
        <v>0.7117</v>
      </c>
    </row>
    <row r="145" spans="2:16">
      <c r="B145" s="109">
        <v>55</v>
      </c>
      <c r="C145" s="73" t="s">
        <v>47</v>
      </c>
      <c r="D145" s="69">
        <f t="shared" si="10"/>
        <v>0.65476190476190477</v>
      </c>
      <c r="E145" s="111">
        <v>11.91</v>
      </c>
      <c r="F145" s="112">
        <v>0.113</v>
      </c>
      <c r="G145" s="108">
        <f t="shared" si="7"/>
        <v>12.023</v>
      </c>
      <c r="H145" s="72">
        <v>4.28</v>
      </c>
      <c r="I145" s="73" t="s">
        <v>48</v>
      </c>
      <c r="J145" s="71">
        <f t="shared" si="11"/>
        <v>4.28</v>
      </c>
      <c r="K145" s="72">
        <v>6189</v>
      </c>
      <c r="L145" s="73" t="s">
        <v>46</v>
      </c>
      <c r="M145" s="69">
        <f t="shared" si="5"/>
        <v>0.61890000000000001</v>
      </c>
      <c r="N145" s="72">
        <v>7232</v>
      </c>
      <c r="O145" s="73" t="s">
        <v>46</v>
      </c>
      <c r="P145" s="69">
        <f t="shared" si="6"/>
        <v>0.72320000000000007</v>
      </c>
    </row>
    <row r="146" spans="2:16">
      <c r="B146" s="109">
        <v>60</v>
      </c>
      <c r="C146" s="73" t="s">
        <v>47</v>
      </c>
      <c r="D146" s="69">
        <f t="shared" si="10"/>
        <v>0.7142857142857143</v>
      </c>
      <c r="E146" s="111">
        <v>12.37</v>
      </c>
      <c r="F146" s="112">
        <v>0.1056</v>
      </c>
      <c r="G146" s="108">
        <f t="shared" si="7"/>
        <v>12.4756</v>
      </c>
      <c r="H146" s="72">
        <v>4.49</v>
      </c>
      <c r="I146" s="73" t="s">
        <v>48</v>
      </c>
      <c r="J146" s="71">
        <f t="shared" si="11"/>
        <v>4.49</v>
      </c>
      <c r="K146" s="72">
        <v>6236</v>
      </c>
      <c r="L146" s="73" t="s">
        <v>46</v>
      </c>
      <c r="M146" s="69">
        <f t="shared" si="5"/>
        <v>0.62359999999999993</v>
      </c>
      <c r="N146" s="72">
        <v>7334</v>
      </c>
      <c r="O146" s="73" t="s">
        <v>46</v>
      </c>
      <c r="P146" s="69">
        <f t="shared" si="6"/>
        <v>0.73339999999999994</v>
      </c>
    </row>
    <row r="147" spans="2:16">
      <c r="B147" s="109">
        <v>65</v>
      </c>
      <c r="C147" s="73" t="s">
        <v>47</v>
      </c>
      <c r="D147" s="69">
        <f t="shared" si="10"/>
        <v>0.77380952380952384</v>
      </c>
      <c r="E147" s="111">
        <v>12.77</v>
      </c>
      <c r="F147" s="112">
        <v>9.9169999999999994E-2</v>
      </c>
      <c r="G147" s="108">
        <f t="shared" si="7"/>
        <v>12.86917</v>
      </c>
      <c r="H147" s="72">
        <v>4.6900000000000004</v>
      </c>
      <c r="I147" s="73" t="s">
        <v>48</v>
      </c>
      <c r="J147" s="71">
        <f t="shared" si="11"/>
        <v>4.6900000000000004</v>
      </c>
      <c r="K147" s="72">
        <v>6279</v>
      </c>
      <c r="L147" s="73" t="s">
        <v>46</v>
      </c>
      <c r="M147" s="69">
        <f t="shared" si="5"/>
        <v>0.62790000000000001</v>
      </c>
      <c r="N147" s="72">
        <v>7427</v>
      </c>
      <c r="O147" s="73" t="s">
        <v>46</v>
      </c>
      <c r="P147" s="69">
        <f t="shared" si="6"/>
        <v>0.74269999999999992</v>
      </c>
    </row>
    <row r="148" spans="2:16">
      <c r="B148" s="109">
        <v>70</v>
      </c>
      <c r="C148" s="73" t="s">
        <v>47</v>
      </c>
      <c r="D148" s="69">
        <f t="shared" si="10"/>
        <v>0.83333333333333337</v>
      </c>
      <c r="E148" s="111">
        <v>13.13</v>
      </c>
      <c r="F148" s="112">
        <v>9.357E-2</v>
      </c>
      <c r="G148" s="108">
        <f t="shared" si="7"/>
        <v>13.22357</v>
      </c>
      <c r="H148" s="72">
        <v>4.8899999999999997</v>
      </c>
      <c r="I148" s="73" t="s">
        <v>48</v>
      </c>
      <c r="J148" s="71">
        <f t="shared" si="11"/>
        <v>4.8899999999999997</v>
      </c>
      <c r="K148" s="72">
        <v>6317</v>
      </c>
      <c r="L148" s="73" t="s">
        <v>46</v>
      </c>
      <c r="M148" s="69">
        <f t="shared" ref="M148:M174" si="12">K148/1000/10</f>
        <v>0.63170000000000004</v>
      </c>
      <c r="N148" s="72">
        <v>7511</v>
      </c>
      <c r="O148" s="73" t="s">
        <v>46</v>
      </c>
      <c r="P148" s="69">
        <f t="shared" ref="P148:P169" si="13">N148/1000/10</f>
        <v>0.75109999999999999</v>
      </c>
    </row>
    <row r="149" spans="2:16">
      <c r="B149" s="109">
        <v>80</v>
      </c>
      <c r="C149" s="73" t="s">
        <v>47</v>
      </c>
      <c r="D149" s="69">
        <f t="shared" si="10"/>
        <v>0.95238095238095233</v>
      </c>
      <c r="E149" s="111">
        <v>13.75</v>
      </c>
      <c r="F149" s="112">
        <v>8.4209999999999993E-2</v>
      </c>
      <c r="G149" s="108">
        <f t="shared" ref="G149:G212" si="14">E149+F149</f>
        <v>13.834210000000001</v>
      </c>
      <c r="H149" s="72">
        <v>5.27</v>
      </c>
      <c r="I149" s="73" t="s">
        <v>48</v>
      </c>
      <c r="J149" s="71">
        <f t="shared" si="11"/>
        <v>5.27</v>
      </c>
      <c r="K149" s="72">
        <v>6395</v>
      </c>
      <c r="L149" s="73" t="s">
        <v>46</v>
      </c>
      <c r="M149" s="69">
        <f t="shared" si="12"/>
        <v>0.63949999999999996</v>
      </c>
      <c r="N149" s="72">
        <v>7661</v>
      </c>
      <c r="O149" s="73" t="s">
        <v>46</v>
      </c>
      <c r="P149" s="69">
        <f t="shared" si="13"/>
        <v>0.7661</v>
      </c>
    </row>
    <row r="150" spans="2:16">
      <c r="B150" s="109">
        <v>90</v>
      </c>
      <c r="C150" s="73" t="s">
        <v>47</v>
      </c>
      <c r="D150" s="69">
        <f t="shared" si="10"/>
        <v>1.0714285714285714</v>
      </c>
      <c r="E150" s="111">
        <v>14.24</v>
      </c>
      <c r="F150" s="112">
        <v>7.6679999999999998E-2</v>
      </c>
      <c r="G150" s="108">
        <f t="shared" si="14"/>
        <v>14.31668</v>
      </c>
      <c r="H150" s="72">
        <v>5.63</v>
      </c>
      <c r="I150" s="73" t="s">
        <v>48</v>
      </c>
      <c r="J150" s="71">
        <f t="shared" si="11"/>
        <v>5.63</v>
      </c>
      <c r="K150" s="72">
        <v>6462</v>
      </c>
      <c r="L150" s="73" t="s">
        <v>46</v>
      </c>
      <c r="M150" s="69">
        <f t="shared" si="12"/>
        <v>0.6462</v>
      </c>
      <c r="N150" s="72">
        <v>7791</v>
      </c>
      <c r="O150" s="73" t="s">
        <v>46</v>
      </c>
      <c r="P150" s="69">
        <f t="shared" si="13"/>
        <v>0.77910000000000001</v>
      </c>
    </row>
    <row r="151" spans="2:16">
      <c r="B151" s="109">
        <v>100</v>
      </c>
      <c r="C151" s="73" t="s">
        <v>47</v>
      </c>
      <c r="D151" s="69">
        <f t="shared" si="10"/>
        <v>1.1904761904761905</v>
      </c>
      <c r="E151" s="111">
        <v>14.65</v>
      </c>
      <c r="F151" s="112">
        <v>7.0489999999999997E-2</v>
      </c>
      <c r="G151" s="108">
        <f t="shared" si="14"/>
        <v>14.72049</v>
      </c>
      <c r="H151" s="72">
        <v>5.98</v>
      </c>
      <c r="I151" s="73" t="s">
        <v>48</v>
      </c>
      <c r="J151" s="71">
        <f t="shared" si="11"/>
        <v>5.98</v>
      </c>
      <c r="K151" s="72">
        <v>6522</v>
      </c>
      <c r="L151" s="73" t="s">
        <v>46</v>
      </c>
      <c r="M151" s="69">
        <f t="shared" si="12"/>
        <v>0.6522</v>
      </c>
      <c r="N151" s="72">
        <v>7907</v>
      </c>
      <c r="O151" s="73" t="s">
        <v>46</v>
      </c>
      <c r="P151" s="69">
        <f t="shared" si="13"/>
        <v>0.79069999999999996</v>
      </c>
    </row>
    <row r="152" spans="2:16">
      <c r="B152" s="109">
        <v>110</v>
      </c>
      <c r="C152" s="73" t="s">
        <v>47</v>
      </c>
      <c r="D152" s="69">
        <f t="shared" si="10"/>
        <v>1.3095238095238095</v>
      </c>
      <c r="E152" s="111">
        <v>14.99</v>
      </c>
      <c r="F152" s="112">
        <v>6.5299999999999997E-2</v>
      </c>
      <c r="G152" s="108">
        <f t="shared" si="14"/>
        <v>15.055300000000001</v>
      </c>
      <c r="H152" s="72">
        <v>6.33</v>
      </c>
      <c r="I152" s="73" t="s">
        <v>48</v>
      </c>
      <c r="J152" s="71">
        <f t="shared" si="11"/>
        <v>6.33</v>
      </c>
      <c r="K152" s="72">
        <v>6576</v>
      </c>
      <c r="L152" s="73" t="s">
        <v>46</v>
      </c>
      <c r="M152" s="69">
        <f t="shared" si="12"/>
        <v>0.65759999999999996</v>
      </c>
      <c r="N152" s="72">
        <v>8013</v>
      </c>
      <c r="O152" s="73" t="s">
        <v>46</v>
      </c>
      <c r="P152" s="69">
        <f t="shared" si="13"/>
        <v>0.80130000000000001</v>
      </c>
    </row>
    <row r="153" spans="2:16">
      <c r="B153" s="109">
        <v>120</v>
      </c>
      <c r="C153" s="73" t="s">
        <v>47</v>
      </c>
      <c r="D153" s="69">
        <f t="shared" si="10"/>
        <v>1.4285714285714286</v>
      </c>
      <c r="E153" s="111">
        <v>15.28</v>
      </c>
      <c r="F153" s="112">
        <v>6.087E-2</v>
      </c>
      <c r="G153" s="108">
        <f t="shared" si="14"/>
        <v>15.340869999999999</v>
      </c>
      <c r="H153" s="72">
        <v>6.66</v>
      </c>
      <c r="I153" s="73" t="s">
        <v>48</v>
      </c>
      <c r="J153" s="71">
        <f t="shared" si="11"/>
        <v>6.66</v>
      </c>
      <c r="K153" s="72">
        <v>6626</v>
      </c>
      <c r="L153" s="73" t="s">
        <v>46</v>
      </c>
      <c r="M153" s="69">
        <f t="shared" si="12"/>
        <v>0.66260000000000008</v>
      </c>
      <c r="N153" s="72">
        <v>8109</v>
      </c>
      <c r="O153" s="73" t="s">
        <v>46</v>
      </c>
      <c r="P153" s="69">
        <f t="shared" si="13"/>
        <v>0.81089999999999995</v>
      </c>
    </row>
    <row r="154" spans="2:16">
      <c r="B154" s="109">
        <v>130</v>
      </c>
      <c r="C154" s="73" t="s">
        <v>47</v>
      </c>
      <c r="D154" s="69">
        <f t="shared" si="10"/>
        <v>1.5476190476190477</v>
      </c>
      <c r="E154" s="111">
        <v>15.52</v>
      </c>
      <c r="F154" s="112">
        <v>5.7049999999999997E-2</v>
      </c>
      <c r="G154" s="108">
        <f t="shared" si="14"/>
        <v>15.57705</v>
      </c>
      <c r="H154" s="72">
        <v>7</v>
      </c>
      <c r="I154" s="73" t="s">
        <v>48</v>
      </c>
      <c r="J154" s="71">
        <f t="shared" si="11"/>
        <v>7</v>
      </c>
      <c r="K154" s="72">
        <v>6672</v>
      </c>
      <c r="L154" s="73" t="s">
        <v>46</v>
      </c>
      <c r="M154" s="69">
        <f t="shared" si="12"/>
        <v>0.66720000000000002</v>
      </c>
      <c r="N154" s="72">
        <v>8198</v>
      </c>
      <c r="O154" s="73" t="s">
        <v>46</v>
      </c>
      <c r="P154" s="69">
        <f t="shared" si="13"/>
        <v>0.81980000000000008</v>
      </c>
    </row>
    <row r="155" spans="2:16">
      <c r="B155" s="109">
        <v>140</v>
      </c>
      <c r="C155" s="73" t="s">
        <v>47</v>
      </c>
      <c r="D155" s="69">
        <f t="shared" si="10"/>
        <v>1.6666666666666667</v>
      </c>
      <c r="E155" s="111">
        <v>15.73</v>
      </c>
      <c r="F155" s="112">
        <v>5.3719999999999997E-2</v>
      </c>
      <c r="G155" s="108">
        <f t="shared" si="14"/>
        <v>15.783720000000001</v>
      </c>
      <c r="H155" s="72">
        <v>7.33</v>
      </c>
      <c r="I155" s="73" t="s">
        <v>48</v>
      </c>
      <c r="J155" s="71">
        <f t="shared" si="11"/>
        <v>7.33</v>
      </c>
      <c r="K155" s="72">
        <v>6716</v>
      </c>
      <c r="L155" s="73" t="s">
        <v>46</v>
      </c>
      <c r="M155" s="69">
        <f t="shared" si="12"/>
        <v>0.67159999999999997</v>
      </c>
      <c r="N155" s="72">
        <v>8281</v>
      </c>
      <c r="O155" s="73" t="s">
        <v>46</v>
      </c>
      <c r="P155" s="69">
        <f t="shared" si="13"/>
        <v>0.82810000000000006</v>
      </c>
    </row>
    <row r="156" spans="2:16">
      <c r="B156" s="109">
        <v>150</v>
      </c>
      <c r="C156" s="73" t="s">
        <v>47</v>
      </c>
      <c r="D156" s="69">
        <f t="shared" si="10"/>
        <v>1.7857142857142858</v>
      </c>
      <c r="E156" s="111">
        <v>15.91</v>
      </c>
      <c r="F156" s="112">
        <v>5.0779999999999999E-2</v>
      </c>
      <c r="G156" s="108">
        <f t="shared" si="14"/>
        <v>15.96078</v>
      </c>
      <c r="H156" s="72">
        <v>7.65</v>
      </c>
      <c r="I156" s="73" t="s">
        <v>48</v>
      </c>
      <c r="J156" s="71">
        <f t="shared" si="11"/>
        <v>7.65</v>
      </c>
      <c r="K156" s="72">
        <v>6757</v>
      </c>
      <c r="L156" s="73" t="s">
        <v>46</v>
      </c>
      <c r="M156" s="69">
        <f t="shared" si="12"/>
        <v>0.67569999999999997</v>
      </c>
      <c r="N156" s="72">
        <v>8360</v>
      </c>
      <c r="O156" s="73" t="s">
        <v>46</v>
      </c>
      <c r="P156" s="69">
        <f t="shared" si="13"/>
        <v>0.83599999999999997</v>
      </c>
    </row>
    <row r="157" spans="2:16">
      <c r="B157" s="109">
        <v>160</v>
      </c>
      <c r="C157" s="73" t="s">
        <v>47</v>
      </c>
      <c r="D157" s="69">
        <f t="shared" si="10"/>
        <v>1.9047619047619047</v>
      </c>
      <c r="E157" s="111">
        <v>16.07</v>
      </c>
      <c r="F157" s="112">
        <v>4.8169999999999998E-2</v>
      </c>
      <c r="G157" s="108">
        <f t="shared" si="14"/>
        <v>16.118169999999999</v>
      </c>
      <c r="H157" s="72">
        <v>7.97</v>
      </c>
      <c r="I157" s="73" t="s">
        <v>48</v>
      </c>
      <c r="J157" s="71">
        <f t="shared" si="11"/>
        <v>7.97</v>
      </c>
      <c r="K157" s="72">
        <v>6796</v>
      </c>
      <c r="L157" s="73" t="s">
        <v>46</v>
      </c>
      <c r="M157" s="69">
        <f t="shared" si="12"/>
        <v>0.67959999999999998</v>
      </c>
      <c r="N157" s="72">
        <v>8434</v>
      </c>
      <c r="O157" s="73" t="s">
        <v>46</v>
      </c>
      <c r="P157" s="69">
        <f t="shared" si="13"/>
        <v>0.84339999999999993</v>
      </c>
    </row>
    <row r="158" spans="2:16">
      <c r="B158" s="109">
        <v>170</v>
      </c>
      <c r="C158" s="73" t="s">
        <v>47</v>
      </c>
      <c r="D158" s="69">
        <f t="shared" si="10"/>
        <v>2.0238095238095237</v>
      </c>
      <c r="E158" s="111">
        <v>16.22</v>
      </c>
      <c r="F158" s="112">
        <v>4.5839999999999999E-2</v>
      </c>
      <c r="G158" s="108">
        <f t="shared" si="14"/>
        <v>16.265839999999997</v>
      </c>
      <c r="H158" s="72">
        <v>8.2899999999999991</v>
      </c>
      <c r="I158" s="73" t="s">
        <v>48</v>
      </c>
      <c r="J158" s="71">
        <f t="shared" si="11"/>
        <v>8.2899999999999991</v>
      </c>
      <c r="K158" s="72">
        <v>6833</v>
      </c>
      <c r="L158" s="73" t="s">
        <v>46</v>
      </c>
      <c r="M158" s="69">
        <f t="shared" si="12"/>
        <v>0.68330000000000002</v>
      </c>
      <c r="N158" s="72">
        <v>8504</v>
      </c>
      <c r="O158" s="73" t="s">
        <v>46</v>
      </c>
      <c r="P158" s="69">
        <f t="shared" si="13"/>
        <v>0.85039999999999993</v>
      </c>
    </row>
    <row r="159" spans="2:16">
      <c r="B159" s="109">
        <v>180</v>
      </c>
      <c r="C159" s="73" t="s">
        <v>47</v>
      </c>
      <c r="D159" s="69">
        <f t="shared" si="10"/>
        <v>2.1428571428571428</v>
      </c>
      <c r="E159" s="111">
        <v>16.399999999999999</v>
      </c>
      <c r="F159" s="112">
        <v>4.3729999999999998E-2</v>
      </c>
      <c r="G159" s="108">
        <f t="shared" si="14"/>
        <v>16.443729999999999</v>
      </c>
      <c r="H159" s="72">
        <v>8.6</v>
      </c>
      <c r="I159" s="73" t="s">
        <v>48</v>
      </c>
      <c r="J159" s="71">
        <f t="shared" si="11"/>
        <v>8.6</v>
      </c>
      <c r="K159" s="72">
        <v>6869</v>
      </c>
      <c r="L159" s="73" t="s">
        <v>46</v>
      </c>
      <c r="M159" s="69">
        <f t="shared" si="12"/>
        <v>0.68689999999999996</v>
      </c>
      <c r="N159" s="72">
        <v>8571</v>
      </c>
      <c r="O159" s="73" t="s">
        <v>46</v>
      </c>
      <c r="P159" s="69">
        <f t="shared" si="13"/>
        <v>0.85709999999999997</v>
      </c>
    </row>
    <row r="160" spans="2:16">
      <c r="B160" s="109">
        <v>200</v>
      </c>
      <c r="C160" s="73" t="s">
        <v>47</v>
      </c>
      <c r="D160" s="69">
        <f t="shared" si="10"/>
        <v>2.3809523809523809</v>
      </c>
      <c r="E160" s="111">
        <v>16.61</v>
      </c>
      <c r="F160" s="112">
        <v>4.0099999999999997E-2</v>
      </c>
      <c r="G160" s="108">
        <f t="shared" si="14"/>
        <v>16.650099999999998</v>
      </c>
      <c r="H160" s="72">
        <v>9.23</v>
      </c>
      <c r="I160" s="73" t="s">
        <v>48</v>
      </c>
      <c r="J160" s="71">
        <f t="shared" si="11"/>
        <v>9.23</v>
      </c>
      <c r="K160" s="72">
        <v>6964</v>
      </c>
      <c r="L160" s="73" t="s">
        <v>46</v>
      </c>
      <c r="M160" s="69">
        <f t="shared" si="12"/>
        <v>0.69640000000000002</v>
      </c>
      <c r="N160" s="72">
        <v>8697</v>
      </c>
      <c r="O160" s="73" t="s">
        <v>46</v>
      </c>
      <c r="P160" s="69">
        <f t="shared" si="13"/>
        <v>0.86969999999999992</v>
      </c>
    </row>
    <row r="161" spans="2:16">
      <c r="B161" s="109">
        <v>225</v>
      </c>
      <c r="C161" s="73" t="s">
        <v>47</v>
      </c>
      <c r="D161" s="69">
        <f t="shared" si="10"/>
        <v>2.6785714285714284</v>
      </c>
      <c r="E161" s="111">
        <v>16.79</v>
      </c>
      <c r="F161" s="112">
        <v>3.6380000000000003E-2</v>
      </c>
      <c r="G161" s="108">
        <f t="shared" si="14"/>
        <v>16.82638</v>
      </c>
      <c r="H161" s="72">
        <v>10</v>
      </c>
      <c r="I161" s="73" t="s">
        <v>48</v>
      </c>
      <c r="J161" s="71">
        <f t="shared" si="11"/>
        <v>10</v>
      </c>
      <c r="K161" s="72">
        <v>7093</v>
      </c>
      <c r="L161" s="73" t="s">
        <v>46</v>
      </c>
      <c r="M161" s="69">
        <f t="shared" si="12"/>
        <v>0.70930000000000004</v>
      </c>
      <c r="N161" s="72">
        <v>8843</v>
      </c>
      <c r="O161" s="73" t="s">
        <v>46</v>
      </c>
      <c r="P161" s="69">
        <f t="shared" si="13"/>
        <v>0.88429999999999997</v>
      </c>
    </row>
    <row r="162" spans="2:16">
      <c r="B162" s="109">
        <v>250</v>
      </c>
      <c r="C162" s="73" t="s">
        <v>47</v>
      </c>
      <c r="D162" s="69">
        <f t="shared" si="10"/>
        <v>2.9761904761904763</v>
      </c>
      <c r="E162" s="111">
        <v>16.920000000000002</v>
      </c>
      <c r="F162" s="112">
        <v>3.3329999999999999E-2</v>
      </c>
      <c r="G162" s="108">
        <f t="shared" si="14"/>
        <v>16.953330000000001</v>
      </c>
      <c r="H162" s="72">
        <v>10.76</v>
      </c>
      <c r="I162" s="73" t="s">
        <v>48</v>
      </c>
      <c r="J162" s="71">
        <f t="shared" si="11"/>
        <v>10.76</v>
      </c>
      <c r="K162" s="72">
        <v>7214</v>
      </c>
      <c r="L162" s="73" t="s">
        <v>46</v>
      </c>
      <c r="M162" s="69">
        <f t="shared" si="12"/>
        <v>0.72140000000000004</v>
      </c>
      <c r="N162" s="72">
        <v>8978</v>
      </c>
      <c r="O162" s="73" t="s">
        <v>46</v>
      </c>
      <c r="P162" s="69">
        <f t="shared" si="13"/>
        <v>0.89779999999999993</v>
      </c>
    </row>
    <row r="163" spans="2:16">
      <c r="B163" s="109">
        <v>275</v>
      </c>
      <c r="C163" s="73" t="s">
        <v>47</v>
      </c>
      <c r="D163" s="69">
        <f t="shared" ref="D163:D176" si="15">B163/$C$5</f>
        <v>3.2738095238095237</v>
      </c>
      <c r="E163" s="111">
        <v>17.010000000000002</v>
      </c>
      <c r="F163" s="112">
        <v>3.0779999999999998E-2</v>
      </c>
      <c r="G163" s="108">
        <f t="shared" si="14"/>
        <v>17.040780000000002</v>
      </c>
      <c r="H163" s="72">
        <v>11.52</v>
      </c>
      <c r="I163" s="73" t="s">
        <v>48</v>
      </c>
      <c r="J163" s="71">
        <f t="shared" si="11"/>
        <v>11.52</v>
      </c>
      <c r="K163" s="72">
        <v>7331</v>
      </c>
      <c r="L163" s="73" t="s">
        <v>46</v>
      </c>
      <c r="M163" s="69">
        <f t="shared" si="12"/>
        <v>0.73310000000000008</v>
      </c>
      <c r="N163" s="72">
        <v>9105</v>
      </c>
      <c r="O163" s="73" t="s">
        <v>46</v>
      </c>
      <c r="P163" s="69">
        <f t="shared" si="13"/>
        <v>0.91050000000000009</v>
      </c>
    </row>
    <row r="164" spans="2:16">
      <c r="B164" s="109">
        <v>300</v>
      </c>
      <c r="C164" s="73" t="s">
        <v>47</v>
      </c>
      <c r="D164" s="69">
        <f t="shared" si="15"/>
        <v>3.5714285714285716</v>
      </c>
      <c r="E164" s="111">
        <v>17.07</v>
      </c>
      <c r="F164" s="112">
        <v>2.862E-2</v>
      </c>
      <c r="G164" s="108">
        <f t="shared" si="14"/>
        <v>17.09862</v>
      </c>
      <c r="H164" s="72">
        <v>12.28</v>
      </c>
      <c r="I164" s="73" t="s">
        <v>48</v>
      </c>
      <c r="J164" s="71">
        <f t="shared" si="11"/>
        <v>12.28</v>
      </c>
      <c r="K164" s="72">
        <v>7443</v>
      </c>
      <c r="L164" s="73" t="s">
        <v>46</v>
      </c>
      <c r="M164" s="69">
        <f t="shared" si="12"/>
        <v>0.74429999999999996</v>
      </c>
      <c r="N164" s="72">
        <v>9226</v>
      </c>
      <c r="O164" s="73" t="s">
        <v>46</v>
      </c>
      <c r="P164" s="69">
        <f t="shared" si="13"/>
        <v>0.92260000000000009</v>
      </c>
    </row>
    <row r="165" spans="2:16">
      <c r="B165" s="109">
        <v>325</v>
      </c>
      <c r="C165" s="73" t="s">
        <v>47</v>
      </c>
      <c r="D165" s="69">
        <f t="shared" si="15"/>
        <v>3.8690476190476191</v>
      </c>
      <c r="E165" s="111">
        <v>17.11</v>
      </c>
      <c r="F165" s="112">
        <v>2.6769999999999999E-2</v>
      </c>
      <c r="G165" s="108">
        <f t="shared" si="14"/>
        <v>17.136769999999999</v>
      </c>
      <c r="H165" s="72">
        <v>13.03</v>
      </c>
      <c r="I165" s="73" t="s">
        <v>48</v>
      </c>
      <c r="J165" s="71">
        <f t="shared" si="11"/>
        <v>13.03</v>
      </c>
      <c r="K165" s="72">
        <v>7551</v>
      </c>
      <c r="L165" s="73" t="s">
        <v>46</v>
      </c>
      <c r="M165" s="69">
        <f t="shared" si="12"/>
        <v>0.75509999999999999</v>
      </c>
      <c r="N165" s="72">
        <v>9341</v>
      </c>
      <c r="O165" s="73" t="s">
        <v>46</v>
      </c>
      <c r="P165" s="69">
        <f t="shared" si="13"/>
        <v>0.93409999999999993</v>
      </c>
    </row>
    <row r="166" spans="2:16">
      <c r="B166" s="109">
        <v>350</v>
      </c>
      <c r="C166" s="73" t="s">
        <v>47</v>
      </c>
      <c r="D166" s="69">
        <f t="shared" si="15"/>
        <v>4.166666666666667</v>
      </c>
      <c r="E166" s="111">
        <v>17.13</v>
      </c>
      <c r="F166" s="112">
        <v>2.5149999999999999E-2</v>
      </c>
      <c r="G166" s="108">
        <f t="shared" si="14"/>
        <v>17.155149999999999</v>
      </c>
      <c r="H166" s="72">
        <v>13.78</v>
      </c>
      <c r="I166" s="73" t="s">
        <v>48</v>
      </c>
      <c r="J166" s="71">
        <f t="shared" si="11"/>
        <v>13.78</v>
      </c>
      <c r="K166" s="72">
        <v>7657</v>
      </c>
      <c r="L166" s="73" t="s">
        <v>46</v>
      </c>
      <c r="M166" s="69">
        <f t="shared" si="12"/>
        <v>0.76570000000000005</v>
      </c>
      <c r="N166" s="72">
        <v>9452</v>
      </c>
      <c r="O166" s="73" t="s">
        <v>46</v>
      </c>
      <c r="P166" s="69">
        <f t="shared" si="13"/>
        <v>0.94520000000000004</v>
      </c>
    </row>
    <row r="167" spans="2:16">
      <c r="B167" s="109">
        <v>375</v>
      </c>
      <c r="C167" s="73" t="s">
        <v>47</v>
      </c>
      <c r="D167" s="69">
        <f t="shared" si="15"/>
        <v>4.4642857142857144</v>
      </c>
      <c r="E167" s="111">
        <v>17.14</v>
      </c>
      <c r="F167" s="112">
        <v>2.3730000000000001E-2</v>
      </c>
      <c r="G167" s="108">
        <f t="shared" si="14"/>
        <v>17.163730000000001</v>
      </c>
      <c r="H167" s="72">
        <v>14.54</v>
      </c>
      <c r="I167" s="73" t="s">
        <v>48</v>
      </c>
      <c r="J167" s="71">
        <f t="shared" si="11"/>
        <v>14.54</v>
      </c>
      <c r="K167" s="72">
        <v>7760</v>
      </c>
      <c r="L167" s="73" t="s">
        <v>46</v>
      </c>
      <c r="M167" s="69">
        <f t="shared" si="12"/>
        <v>0.77600000000000002</v>
      </c>
      <c r="N167" s="72">
        <v>9559</v>
      </c>
      <c r="O167" s="73" t="s">
        <v>46</v>
      </c>
      <c r="P167" s="69">
        <f t="shared" si="13"/>
        <v>0.95589999999999997</v>
      </c>
    </row>
    <row r="168" spans="2:16">
      <c r="B168" s="109">
        <v>400</v>
      </c>
      <c r="C168" s="73" t="s">
        <v>47</v>
      </c>
      <c r="D168" s="69">
        <f t="shared" si="15"/>
        <v>4.7619047619047619</v>
      </c>
      <c r="E168" s="111">
        <v>17.13</v>
      </c>
      <c r="F168" s="112">
        <v>2.247E-2</v>
      </c>
      <c r="G168" s="108">
        <f t="shared" si="14"/>
        <v>17.152469999999997</v>
      </c>
      <c r="H168" s="72">
        <v>15.29</v>
      </c>
      <c r="I168" s="73" t="s">
        <v>48</v>
      </c>
      <c r="J168" s="71">
        <f t="shared" si="11"/>
        <v>15.29</v>
      </c>
      <c r="K168" s="72">
        <v>7862</v>
      </c>
      <c r="L168" s="73" t="s">
        <v>46</v>
      </c>
      <c r="M168" s="69">
        <f t="shared" si="12"/>
        <v>0.78620000000000001</v>
      </c>
      <c r="N168" s="72">
        <v>9662</v>
      </c>
      <c r="O168" s="73" t="s">
        <v>46</v>
      </c>
      <c r="P168" s="69">
        <f t="shared" si="13"/>
        <v>0.96620000000000006</v>
      </c>
    </row>
    <row r="169" spans="2:16">
      <c r="B169" s="109">
        <v>450</v>
      </c>
      <c r="C169" s="73" t="s">
        <v>47</v>
      </c>
      <c r="D169" s="69">
        <f t="shared" si="15"/>
        <v>5.3571428571428568</v>
      </c>
      <c r="E169" s="111">
        <v>17.079999999999998</v>
      </c>
      <c r="F169" s="112">
        <v>2.034E-2</v>
      </c>
      <c r="G169" s="108">
        <f t="shared" si="14"/>
        <v>17.100339999999999</v>
      </c>
      <c r="H169" s="72">
        <v>16.8</v>
      </c>
      <c r="I169" s="73" t="s">
        <v>48</v>
      </c>
      <c r="J169" s="71">
        <f t="shared" si="11"/>
        <v>16.8</v>
      </c>
      <c r="K169" s="72">
        <v>8199</v>
      </c>
      <c r="L169" s="73" t="s">
        <v>46</v>
      </c>
      <c r="M169" s="69">
        <f t="shared" si="12"/>
        <v>0.81989999999999996</v>
      </c>
      <c r="N169" s="72">
        <v>9862</v>
      </c>
      <c r="O169" s="73" t="s">
        <v>46</v>
      </c>
      <c r="P169" s="69">
        <f t="shared" si="13"/>
        <v>0.98619999999999997</v>
      </c>
    </row>
    <row r="170" spans="2:16">
      <c r="B170" s="109">
        <v>500</v>
      </c>
      <c r="C170" s="73" t="s">
        <v>47</v>
      </c>
      <c r="D170" s="69">
        <f t="shared" si="15"/>
        <v>5.9523809523809526</v>
      </c>
      <c r="E170" s="111">
        <v>17</v>
      </c>
      <c r="F170" s="112">
        <v>1.8599999999999998E-2</v>
      </c>
      <c r="G170" s="108">
        <f t="shared" si="14"/>
        <v>17.018599999999999</v>
      </c>
      <c r="H170" s="72">
        <v>18.309999999999999</v>
      </c>
      <c r="I170" s="73" t="s">
        <v>48</v>
      </c>
      <c r="J170" s="71">
        <f t="shared" si="11"/>
        <v>18.309999999999999</v>
      </c>
      <c r="K170" s="72">
        <v>8523</v>
      </c>
      <c r="L170" s="73" t="s">
        <v>46</v>
      </c>
      <c r="M170" s="69">
        <f t="shared" si="12"/>
        <v>0.85229999999999995</v>
      </c>
      <c r="N170" s="72">
        <v>1.01</v>
      </c>
      <c r="O170" s="116" t="s">
        <v>48</v>
      </c>
      <c r="P170" s="71">
        <f t="shared" ref="P170:P228" si="16">N170</f>
        <v>1.01</v>
      </c>
    </row>
    <row r="171" spans="2:16">
      <c r="B171" s="109">
        <v>550</v>
      </c>
      <c r="C171" s="73" t="s">
        <v>47</v>
      </c>
      <c r="D171" s="69">
        <f t="shared" si="15"/>
        <v>6.5476190476190474</v>
      </c>
      <c r="E171" s="111">
        <v>16.89</v>
      </c>
      <c r="F171" s="112">
        <v>1.7149999999999999E-2</v>
      </c>
      <c r="G171" s="108">
        <f t="shared" si="14"/>
        <v>16.907150000000001</v>
      </c>
      <c r="H171" s="72">
        <v>19.84</v>
      </c>
      <c r="I171" s="73" t="s">
        <v>48</v>
      </c>
      <c r="J171" s="71">
        <f t="shared" si="11"/>
        <v>19.84</v>
      </c>
      <c r="K171" s="72">
        <v>8838</v>
      </c>
      <c r="L171" s="73" t="s">
        <v>46</v>
      </c>
      <c r="M171" s="69">
        <f t="shared" si="12"/>
        <v>0.88379999999999992</v>
      </c>
      <c r="N171" s="72">
        <v>1.02</v>
      </c>
      <c r="O171" s="73" t="s">
        <v>48</v>
      </c>
      <c r="P171" s="71">
        <f t="shared" si="16"/>
        <v>1.02</v>
      </c>
    </row>
    <row r="172" spans="2:16">
      <c r="B172" s="109">
        <v>600</v>
      </c>
      <c r="C172" s="73" t="s">
        <v>47</v>
      </c>
      <c r="D172" s="69">
        <f t="shared" si="15"/>
        <v>7.1428571428571432</v>
      </c>
      <c r="E172" s="111">
        <v>16.760000000000002</v>
      </c>
      <c r="F172" s="112">
        <v>1.592E-2</v>
      </c>
      <c r="G172" s="108">
        <f t="shared" si="14"/>
        <v>16.775920000000003</v>
      </c>
      <c r="H172" s="72">
        <v>21.37</v>
      </c>
      <c r="I172" s="73" t="s">
        <v>48</v>
      </c>
      <c r="J172" s="71">
        <f t="shared" si="11"/>
        <v>21.37</v>
      </c>
      <c r="K172" s="72">
        <v>9145</v>
      </c>
      <c r="L172" s="73" t="s">
        <v>46</v>
      </c>
      <c r="M172" s="69">
        <f t="shared" si="12"/>
        <v>0.91449999999999998</v>
      </c>
      <c r="N172" s="72">
        <v>1.04</v>
      </c>
      <c r="O172" s="73" t="s">
        <v>48</v>
      </c>
      <c r="P172" s="71">
        <f t="shared" si="16"/>
        <v>1.04</v>
      </c>
    </row>
    <row r="173" spans="2:16">
      <c r="B173" s="109">
        <v>650</v>
      </c>
      <c r="C173" s="73" t="s">
        <v>47</v>
      </c>
      <c r="D173" s="69">
        <f t="shared" si="15"/>
        <v>7.7380952380952381</v>
      </c>
      <c r="E173" s="111">
        <v>16.600000000000001</v>
      </c>
      <c r="F173" s="112">
        <v>1.487E-2</v>
      </c>
      <c r="G173" s="108">
        <f t="shared" si="14"/>
        <v>16.61487</v>
      </c>
      <c r="H173" s="72">
        <v>22.92</v>
      </c>
      <c r="I173" s="73" t="s">
        <v>48</v>
      </c>
      <c r="J173" s="71">
        <f t="shared" si="11"/>
        <v>22.92</v>
      </c>
      <c r="K173" s="72">
        <v>9447</v>
      </c>
      <c r="L173" s="73" t="s">
        <v>46</v>
      </c>
      <c r="M173" s="69">
        <f t="shared" si="12"/>
        <v>0.94469999999999987</v>
      </c>
      <c r="N173" s="72">
        <v>1.06</v>
      </c>
      <c r="O173" s="73" t="s">
        <v>48</v>
      </c>
      <c r="P173" s="71">
        <f t="shared" si="16"/>
        <v>1.06</v>
      </c>
    </row>
    <row r="174" spans="2:16">
      <c r="B174" s="109">
        <v>700</v>
      </c>
      <c r="C174" s="73" t="s">
        <v>47</v>
      </c>
      <c r="D174" s="69">
        <f t="shared" si="15"/>
        <v>8.3333333333333339</v>
      </c>
      <c r="E174" s="111">
        <v>16.43</v>
      </c>
      <c r="F174" s="112">
        <v>1.396E-2</v>
      </c>
      <c r="G174" s="108">
        <f t="shared" si="14"/>
        <v>16.443960000000001</v>
      </c>
      <c r="H174" s="72">
        <v>24.49</v>
      </c>
      <c r="I174" s="73" t="s">
        <v>48</v>
      </c>
      <c r="J174" s="71">
        <f t="shared" si="11"/>
        <v>24.49</v>
      </c>
      <c r="K174" s="72">
        <v>9744</v>
      </c>
      <c r="L174" s="73" t="s">
        <v>46</v>
      </c>
      <c r="M174" s="69">
        <f t="shared" si="12"/>
        <v>0.97439999999999993</v>
      </c>
      <c r="N174" s="72">
        <v>1.08</v>
      </c>
      <c r="O174" s="73" t="s">
        <v>48</v>
      </c>
      <c r="P174" s="71">
        <f t="shared" si="16"/>
        <v>1.08</v>
      </c>
    </row>
    <row r="175" spans="2:16">
      <c r="B175" s="109">
        <v>800</v>
      </c>
      <c r="C175" s="73" t="s">
        <v>47</v>
      </c>
      <c r="D175" s="69">
        <f t="shared" si="15"/>
        <v>9.5238095238095237</v>
      </c>
      <c r="E175" s="111">
        <v>16.03</v>
      </c>
      <c r="F175" s="112">
        <v>1.244E-2</v>
      </c>
      <c r="G175" s="108">
        <f t="shared" si="14"/>
        <v>16.042440000000003</v>
      </c>
      <c r="H175" s="72">
        <v>27.67</v>
      </c>
      <c r="I175" s="73" t="s">
        <v>48</v>
      </c>
      <c r="J175" s="71">
        <f t="shared" si="11"/>
        <v>27.67</v>
      </c>
      <c r="K175" s="72">
        <v>1.08</v>
      </c>
      <c r="L175" s="116" t="s">
        <v>48</v>
      </c>
      <c r="M175" s="71">
        <f t="shared" ref="M175:M228" si="17">K175</f>
        <v>1.08</v>
      </c>
      <c r="N175" s="72">
        <v>1.1100000000000001</v>
      </c>
      <c r="O175" s="73" t="s">
        <v>48</v>
      </c>
      <c r="P175" s="71">
        <f t="shared" si="16"/>
        <v>1.1100000000000001</v>
      </c>
    </row>
    <row r="176" spans="2:16">
      <c r="B176" s="109">
        <v>900</v>
      </c>
      <c r="C176" s="73" t="s">
        <v>47</v>
      </c>
      <c r="D176" s="69">
        <f t="shared" si="15"/>
        <v>10.714285714285714</v>
      </c>
      <c r="E176" s="111">
        <v>15.6</v>
      </c>
      <c r="F176" s="112">
        <v>1.124E-2</v>
      </c>
      <c r="G176" s="108">
        <f t="shared" si="14"/>
        <v>15.61124</v>
      </c>
      <c r="H176" s="72">
        <v>30.94</v>
      </c>
      <c r="I176" s="73" t="s">
        <v>48</v>
      </c>
      <c r="J176" s="71">
        <f t="shared" si="11"/>
        <v>30.94</v>
      </c>
      <c r="K176" s="72">
        <v>1.18</v>
      </c>
      <c r="L176" s="73" t="s">
        <v>48</v>
      </c>
      <c r="M176" s="71">
        <f t="shared" si="17"/>
        <v>1.18</v>
      </c>
      <c r="N176" s="72">
        <v>1.1499999999999999</v>
      </c>
      <c r="O176" s="73" t="s">
        <v>48</v>
      </c>
      <c r="P176" s="71">
        <f t="shared" si="16"/>
        <v>1.1499999999999999</v>
      </c>
    </row>
    <row r="177" spans="1:16">
      <c r="A177" s="4"/>
      <c r="B177" s="109">
        <v>1</v>
      </c>
      <c r="C177" s="116" t="s">
        <v>49</v>
      </c>
      <c r="D177" s="69">
        <f>B177*1000/$C$5</f>
        <v>11.904761904761905</v>
      </c>
      <c r="E177" s="111">
        <v>15.14</v>
      </c>
      <c r="F177" s="112">
        <v>1.027E-2</v>
      </c>
      <c r="G177" s="108">
        <f t="shared" si="14"/>
        <v>15.150270000000001</v>
      </c>
      <c r="H177" s="72">
        <v>34.31</v>
      </c>
      <c r="I177" s="73" t="s">
        <v>48</v>
      </c>
      <c r="J177" s="71">
        <f t="shared" si="11"/>
        <v>34.31</v>
      </c>
      <c r="K177" s="72">
        <v>1.28</v>
      </c>
      <c r="L177" s="73" t="s">
        <v>48</v>
      </c>
      <c r="M177" s="71">
        <f t="shared" si="17"/>
        <v>1.28</v>
      </c>
      <c r="N177" s="72">
        <v>1.18</v>
      </c>
      <c r="O177" s="73" t="s">
        <v>48</v>
      </c>
      <c r="P177" s="71">
        <f t="shared" si="16"/>
        <v>1.18</v>
      </c>
    </row>
    <row r="178" spans="1:16">
      <c r="B178" s="72">
        <v>1.1000000000000001</v>
      </c>
      <c r="C178" s="73" t="s">
        <v>49</v>
      </c>
      <c r="D178" s="69">
        <f t="shared" ref="D178:D228" si="18">B178*1000/$C$5</f>
        <v>13.095238095238095</v>
      </c>
      <c r="E178" s="111">
        <v>14.66</v>
      </c>
      <c r="F178" s="112">
        <v>9.4540000000000006E-3</v>
      </c>
      <c r="G178" s="108">
        <f t="shared" si="14"/>
        <v>14.669454</v>
      </c>
      <c r="H178" s="72">
        <v>37.78</v>
      </c>
      <c r="I178" s="73" t="s">
        <v>48</v>
      </c>
      <c r="J178" s="71">
        <f t="shared" si="11"/>
        <v>37.78</v>
      </c>
      <c r="K178" s="72">
        <v>1.38</v>
      </c>
      <c r="L178" s="73" t="s">
        <v>48</v>
      </c>
      <c r="M178" s="71">
        <f t="shared" si="17"/>
        <v>1.38</v>
      </c>
      <c r="N178" s="72">
        <v>1.22</v>
      </c>
      <c r="O178" s="73" t="s">
        <v>48</v>
      </c>
      <c r="P178" s="71">
        <f t="shared" si="16"/>
        <v>1.22</v>
      </c>
    </row>
    <row r="179" spans="1:16">
      <c r="B179" s="109">
        <v>1.2</v>
      </c>
      <c r="C179" s="110" t="s">
        <v>49</v>
      </c>
      <c r="D179" s="69">
        <f t="shared" si="18"/>
        <v>14.285714285714286</v>
      </c>
      <c r="E179" s="111">
        <v>14.18</v>
      </c>
      <c r="F179" s="112">
        <v>8.7670000000000005E-3</v>
      </c>
      <c r="G179" s="108">
        <f t="shared" si="14"/>
        <v>14.188767</v>
      </c>
      <c r="H179" s="72">
        <v>41.37</v>
      </c>
      <c r="I179" s="73" t="s">
        <v>48</v>
      </c>
      <c r="J179" s="71">
        <f t="shared" si="11"/>
        <v>41.37</v>
      </c>
      <c r="K179" s="72">
        <v>1.48</v>
      </c>
      <c r="L179" s="73" t="s">
        <v>48</v>
      </c>
      <c r="M179" s="71">
        <f t="shared" si="17"/>
        <v>1.48</v>
      </c>
      <c r="N179" s="72">
        <v>1.25</v>
      </c>
      <c r="O179" s="73" t="s">
        <v>48</v>
      </c>
      <c r="P179" s="71">
        <f t="shared" si="16"/>
        <v>1.25</v>
      </c>
    </row>
    <row r="180" spans="1:16">
      <c r="B180" s="109">
        <v>1.3</v>
      </c>
      <c r="C180" s="110" t="s">
        <v>49</v>
      </c>
      <c r="D180" s="69">
        <f t="shared" si="18"/>
        <v>15.476190476190476</v>
      </c>
      <c r="E180" s="111">
        <v>13.71</v>
      </c>
      <c r="F180" s="112">
        <v>8.1779999999999995E-3</v>
      </c>
      <c r="G180" s="108">
        <f t="shared" si="14"/>
        <v>13.718178</v>
      </c>
      <c r="H180" s="72">
        <v>45.08</v>
      </c>
      <c r="I180" s="73" t="s">
        <v>48</v>
      </c>
      <c r="J180" s="71">
        <f t="shared" si="11"/>
        <v>45.08</v>
      </c>
      <c r="K180" s="72">
        <v>1.57</v>
      </c>
      <c r="L180" s="73" t="s">
        <v>48</v>
      </c>
      <c r="M180" s="71">
        <f t="shared" si="17"/>
        <v>1.57</v>
      </c>
      <c r="N180" s="72">
        <v>1.29</v>
      </c>
      <c r="O180" s="73" t="s">
        <v>48</v>
      </c>
      <c r="P180" s="71">
        <f t="shared" si="16"/>
        <v>1.29</v>
      </c>
    </row>
    <row r="181" spans="1:16">
      <c r="B181" s="109">
        <v>1.4</v>
      </c>
      <c r="C181" s="110" t="s">
        <v>49</v>
      </c>
      <c r="D181" s="69">
        <f t="shared" si="18"/>
        <v>16.666666666666668</v>
      </c>
      <c r="E181" s="111">
        <v>13.24</v>
      </c>
      <c r="F181" s="112">
        <v>7.6680000000000003E-3</v>
      </c>
      <c r="G181" s="108">
        <f t="shared" si="14"/>
        <v>13.247668000000001</v>
      </c>
      <c r="H181" s="72">
        <v>48.92</v>
      </c>
      <c r="I181" s="73" t="s">
        <v>48</v>
      </c>
      <c r="J181" s="71">
        <f t="shared" si="11"/>
        <v>48.92</v>
      </c>
      <c r="K181" s="72">
        <v>1.67</v>
      </c>
      <c r="L181" s="73" t="s">
        <v>48</v>
      </c>
      <c r="M181" s="71">
        <f t="shared" si="17"/>
        <v>1.67</v>
      </c>
      <c r="N181" s="72">
        <v>1.33</v>
      </c>
      <c r="O181" s="73" t="s">
        <v>48</v>
      </c>
      <c r="P181" s="71">
        <f t="shared" si="16"/>
        <v>1.33</v>
      </c>
    </row>
    <row r="182" spans="1:16">
      <c r="B182" s="109">
        <v>1.5</v>
      </c>
      <c r="C182" s="110" t="s">
        <v>49</v>
      </c>
      <c r="D182" s="69">
        <f t="shared" si="18"/>
        <v>17.857142857142858</v>
      </c>
      <c r="E182" s="111">
        <v>12.8</v>
      </c>
      <c r="F182" s="112">
        <v>7.2199999999999999E-3</v>
      </c>
      <c r="G182" s="108">
        <f t="shared" si="14"/>
        <v>12.807220000000001</v>
      </c>
      <c r="H182" s="72">
        <v>52.89</v>
      </c>
      <c r="I182" s="73" t="s">
        <v>48</v>
      </c>
      <c r="J182" s="71">
        <f t="shared" si="11"/>
        <v>52.89</v>
      </c>
      <c r="K182" s="72">
        <v>1.77</v>
      </c>
      <c r="L182" s="73" t="s">
        <v>48</v>
      </c>
      <c r="M182" s="71">
        <f t="shared" si="17"/>
        <v>1.77</v>
      </c>
      <c r="N182" s="72">
        <v>1.36</v>
      </c>
      <c r="O182" s="73" t="s">
        <v>48</v>
      </c>
      <c r="P182" s="71">
        <f t="shared" si="16"/>
        <v>1.36</v>
      </c>
    </row>
    <row r="183" spans="1:16">
      <c r="B183" s="109">
        <v>1.6</v>
      </c>
      <c r="C183" s="110" t="s">
        <v>49</v>
      </c>
      <c r="D183" s="69">
        <f t="shared" si="18"/>
        <v>19.047619047619047</v>
      </c>
      <c r="E183" s="111">
        <v>12.37</v>
      </c>
      <c r="F183" s="112">
        <v>6.8250000000000003E-3</v>
      </c>
      <c r="G183" s="108">
        <f t="shared" si="14"/>
        <v>12.376824999999998</v>
      </c>
      <c r="H183" s="72">
        <v>57</v>
      </c>
      <c r="I183" s="73" t="s">
        <v>48</v>
      </c>
      <c r="J183" s="71">
        <f t="shared" si="11"/>
        <v>57</v>
      </c>
      <c r="K183" s="72">
        <v>1.87</v>
      </c>
      <c r="L183" s="73" t="s">
        <v>48</v>
      </c>
      <c r="M183" s="71">
        <f t="shared" si="17"/>
        <v>1.87</v>
      </c>
      <c r="N183" s="72">
        <v>1.4</v>
      </c>
      <c r="O183" s="73" t="s">
        <v>48</v>
      </c>
      <c r="P183" s="71">
        <f t="shared" si="16"/>
        <v>1.4</v>
      </c>
    </row>
    <row r="184" spans="1:16">
      <c r="B184" s="109">
        <v>1.7</v>
      </c>
      <c r="C184" s="110" t="s">
        <v>49</v>
      </c>
      <c r="D184" s="69">
        <f t="shared" si="18"/>
        <v>20.238095238095237</v>
      </c>
      <c r="E184" s="111">
        <v>11.96</v>
      </c>
      <c r="F184" s="112">
        <v>6.4729999999999996E-3</v>
      </c>
      <c r="G184" s="108">
        <f t="shared" si="14"/>
        <v>11.966473000000001</v>
      </c>
      <c r="H184" s="72">
        <v>61.26</v>
      </c>
      <c r="I184" s="73" t="s">
        <v>48</v>
      </c>
      <c r="J184" s="71">
        <f t="shared" ref="J184:J204" si="19">H184</f>
        <v>61.26</v>
      </c>
      <c r="K184" s="72">
        <v>1.97</v>
      </c>
      <c r="L184" s="73" t="s">
        <v>48</v>
      </c>
      <c r="M184" s="71">
        <f t="shared" si="17"/>
        <v>1.97</v>
      </c>
      <c r="N184" s="72">
        <v>1.45</v>
      </c>
      <c r="O184" s="73" t="s">
        <v>48</v>
      </c>
      <c r="P184" s="71">
        <f t="shared" si="16"/>
        <v>1.45</v>
      </c>
    </row>
    <row r="185" spans="1:16">
      <c r="B185" s="109">
        <v>1.8</v>
      </c>
      <c r="C185" s="110" t="s">
        <v>49</v>
      </c>
      <c r="D185" s="69">
        <f t="shared" si="18"/>
        <v>21.428571428571427</v>
      </c>
      <c r="E185" s="111">
        <v>11.59</v>
      </c>
      <c r="F185" s="112">
        <v>6.1580000000000003E-3</v>
      </c>
      <c r="G185" s="108">
        <f t="shared" si="14"/>
        <v>11.596157999999999</v>
      </c>
      <c r="H185" s="72">
        <v>65.650000000000006</v>
      </c>
      <c r="I185" s="73" t="s">
        <v>48</v>
      </c>
      <c r="J185" s="71">
        <f t="shared" si="19"/>
        <v>65.650000000000006</v>
      </c>
      <c r="K185" s="72">
        <v>2.0699999999999998</v>
      </c>
      <c r="L185" s="73" t="s">
        <v>48</v>
      </c>
      <c r="M185" s="71">
        <f t="shared" si="17"/>
        <v>2.0699999999999998</v>
      </c>
      <c r="N185" s="72">
        <v>1.49</v>
      </c>
      <c r="O185" s="73" t="s">
        <v>48</v>
      </c>
      <c r="P185" s="71">
        <f t="shared" si="16"/>
        <v>1.49</v>
      </c>
    </row>
    <row r="186" spans="1:16">
      <c r="B186" s="109">
        <v>2</v>
      </c>
      <c r="C186" s="110" t="s">
        <v>49</v>
      </c>
      <c r="D186" s="69">
        <f t="shared" si="18"/>
        <v>23.80952380952381</v>
      </c>
      <c r="E186" s="111">
        <v>10.91</v>
      </c>
      <c r="F186" s="112">
        <v>5.6150000000000002E-3</v>
      </c>
      <c r="G186" s="108">
        <f t="shared" si="14"/>
        <v>10.915615000000001</v>
      </c>
      <c r="H186" s="72">
        <v>74.86</v>
      </c>
      <c r="I186" s="73" t="s">
        <v>48</v>
      </c>
      <c r="J186" s="71">
        <f t="shared" si="19"/>
        <v>74.86</v>
      </c>
      <c r="K186" s="72">
        <v>2.46</v>
      </c>
      <c r="L186" s="73" t="s">
        <v>48</v>
      </c>
      <c r="M186" s="71">
        <f t="shared" si="17"/>
        <v>2.46</v>
      </c>
      <c r="N186" s="72">
        <v>1.58</v>
      </c>
      <c r="O186" s="73" t="s">
        <v>48</v>
      </c>
      <c r="P186" s="71">
        <f t="shared" si="16"/>
        <v>1.58</v>
      </c>
    </row>
    <row r="187" spans="1:16">
      <c r="B187" s="109">
        <v>2.25</v>
      </c>
      <c r="C187" s="110" t="s">
        <v>49</v>
      </c>
      <c r="D187" s="69">
        <f t="shared" si="18"/>
        <v>26.785714285714285</v>
      </c>
      <c r="E187" s="111">
        <v>10.24</v>
      </c>
      <c r="F187" s="112">
        <v>5.0639999999999999E-3</v>
      </c>
      <c r="G187" s="108">
        <f t="shared" si="14"/>
        <v>10.245064000000001</v>
      </c>
      <c r="H187" s="72">
        <v>87.1</v>
      </c>
      <c r="I187" s="73" t="s">
        <v>48</v>
      </c>
      <c r="J187" s="71">
        <f t="shared" si="19"/>
        <v>87.1</v>
      </c>
      <c r="K187" s="72">
        <v>3.02</v>
      </c>
      <c r="L187" s="73" t="s">
        <v>48</v>
      </c>
      <c r="M187" s="71">
        <f t="shared" si="17"/>
        <v>3.02</v>
      </c>
      <c r="N187" s="72">
        <v>1.7</v>
      </c>
      <c r="O187" s="73" t="s">
        <v>48</v>
      </c>
      <c r="P187" s="71">
        <f t="shared" si="16"/>
        <v>1.7</v>
      </c>
    </row>
    <row r="188" spans="1:16">
      <c r="B188" s="109">
        <v>2.5</v>
      </c>
      <c r="C188" s="110" t="s">
        <v>49</v>
      </c>
      <c r="D188" s="69">
        <f t="shared" si="18"/>
        <v>29.761904761904763</v>
      </c>
      <c r="E188" s="111">
        <v>9.7379999999999995</v>
      </c>
      <c r="F188" s="112">
        <v>4.6160000000000003E-3</v>
      </c>
      <c r="G188" s="108">
        <f t="shared" si="14"/>
        <v>9.7426159999999999</v>
      </c>
      <c r="H188" s="72">
        <v>100.06</v>
      </c>
      <c r="I188" s="73" t="s">
        <v>48</v>
      </c>
      <c r="J188" s="71">
        <f t="shared" si="19"/>
        <v>100.06</v>
      </c>
      <c r="K188" s="72">
        <v>3.55</v>
      </c>
      <c r="L188" s="73" t="s">
        <v>48</v>
      </c>
      <c r="M188" s="71">
        <f t="shared" si="17"/>
        <v>3.55</v>
      </c>
      <c r="N188" s="72">
        <v>1.82</v>
      </c>
      <c r="O188" s="73" t="s">
        <v>48</v>
      </c>
      <c r="P188" s="71">
        <f t="shared" si="16"/>
        <v>1.82</v>
      </c>
    </row>
    <row r="189" spans="1:16">
      <c r="B189" s="109">
        <v>2.75</v>
      </c>
      <c r="C189" s="110" t="s">
        <v>49</v>
      </c>
      <c r="D189" s="69">
        <f t="shared" si="18"/>
        <v>32.738095238095241</v>
      </c>
      <c r="E189" s="111">
        <v>9.2309999999999999</v>
      </c>
      <c r="F189" s="112">
        <v>4.2440000000000004E-3</v>
      </c>
      <c r="G189" s="108">
        <f t="shared" si="14"/>
        <v>9.2352439999999998</v>
      </c>
      <c r="H189" s="72">
        <v>113.71</v>
      </c>
      <c r="I189" s="73" t="s">
        <v>48</v>
      </c>
      <c r="J189" s="71">
        <f t="shared" si="19"/>
        <v>113.71</v>
      </c>
      <c r="K189" s="72">
        <v>4.0599999999999996</v>
      </c>
      <c r="L189" s="73" t="s">
        <v>48</v>
      </c>
      <c r="M189" s="71">
        <f t="shared" si="17"/>
        <v>4.0599999999999996</v>
      </c>
      <c r="N189" s="72">
        <v>1.96</v>
      </c>
      <c r="O189" s="73" t="s">
        <v>48</v>
      </c>
      <c r="P189" s="71">
        <f t="shared" si="16"/>
        <v>1.96</v>
      </c>
    </row>
    <row r="190" spans="1:16">
      <c r="B190" s="109">
        <v>3</v>
      </c>
      <c r="C190" s="110" t="s">
        <v>49</v>
      </c>
      <c r="D190" s="69">
        <f t="shared" si="18"/>
        <v>35.714285714285715</v>
      </c>
      <c r="E190" s="111">
        <v>8.7720000000000002</v>
      </c>
      <c r="F190" s="112">
        <v>3.9309999999999996E-3</v>
      </c>
      <c r="G190" s="108">
        <f t="shared" si="14"/>
        <v>8.7759309999999999</v>
      </c>
      <c r="H190" s="72">
        <v>128.09</v>
      </c>
      <c r="I190" s="73" t="s">
        <v>48</v>
      </c>
      <c r="J190" s="71">
        <f t="shared" si="19"/>
        <v>128.09</v>
      </c>
      <c r="K190" s="72">
        <v>4.55</v>
      </c>
      <c r="L190" s="73" t="s">
        <v>48</v>
      </c>
      <c r="M190" s="71">
        <f t="shared" si="17"/>
        <v>4.55</v>
      </c>
      <c r="N190" s="72">
        <v>2.1</v>
      </c>
      <c r="O190" s="73" t="s">
        <v>48</v>
      </c>
      <c r="P190" s="71">
        <f t="shared" si="16"/>
        <v>2.1</v>
      </c>
    </row>
    <row r="191" spans="1:16">
      <c r="B191" s="109">
        <v>3.25</v>
      </c>
      <c r="C191" s="110" t="s">
        <v>49</v>
      </c>
      <c r="D191" s="69">
        <f t="shared" si="18"/>
        <v>38.69047619047619</v>
      </c>
      <c r="E191" s="111">
        <v>8.3629999999999995</v>
      </c>
      <c r="F191" s="112">
        <v>3.663E-3</v>
      </c>
      <c r="G191" s="108">
        <f t="shared" si="14"/>
        <v>8.3666629999999991</v>
      </c>
      <c r="H191" s="72">
        <v>143.19999999999999</v>
      </c>
      <c r="I191" s="73" t="s">
        <v>48</v>
      </c>
      <c r="J191" s="71">
        <f t="shared" si="19"/>
        <v>143.19999999999999</v>
      </c>
      <c r="K191" s="72">
        <v>5.04</v>
      </c>
      <c r="L191" s="73" t="s">
        <v>48</v>
      </c>
      <c r="M191" s="71">
        <f t="shared" si="17"/>
        <v>5.04</v>
      </c>
      <c r="N191" s="72">
        <v>2.25</v>
      </c>
      <c r="O191" s="73" t="s">
        <v>48</v>
      </c>
      <c r="P191" s="71">
        <f t="shared" si="16"/>
        <v>2.25</v>
      </c>
    </row>
    <row r="192" spans="1:16">
      <c r="B192" s="109">
        <v>3.5</v>
      </c>
      <c r="C192" s="110" t="s">
        <v>49</v>
      </c>
      <c r="D192" s="69">
        <f t="shared" si="18"/>
        <v>41.666666666666664</v>
      </c>
      <c r="E192" s="111">
        <v>7.9960000000000004</v>
      </c>
      <c r="F192" s="112">
        <v>3.4299999999999999E-3</v>
      </c>
      <c r="G192" s="108">
        <f t="shared" si="14"/>
        <v>7.9994300000000003</v>
      </c>
      <c r="H192" s="72">
        <v>159.02000000000001</v>
      </c>
      <c r="I192" s="73" t="s">
        <v>48</v>
      </c>
      <c r="J192" s="71">
        <f t="shared" si="19"/>
        <v>159.02000000000001</v>
      </c>
      <c r="K192" s="72">
        <v>5.53</v>
      </c>
      <c r="L192" s="73" t="s">
        <v>48</v>
      </c>
      <c r="M192" s="71">
        <f t="shared" si="17"/>
        <v>5.53</v>
      </c>
      <c r="N192" s="72">
        <v>2.41</v>
      </c>
      <c r="O192" s="73" t="s">
        <v>48</v>
      </c>
      <c r="P192" s="71">
        <f t="shared" si="16"/>
        <v>2.41</v>
      </c>
    </row>
    <row r="193" spans="2:16">
      <c r="B193" s="109">
        <v>3.75</v>
      </c>
      <c r="C193" s="110" t="s">
        <v>49</v>
      </c>
      <c r="D193" s="69">
        <f t="shared" si="18"/>
        <v>44.642857142857146</v>
      </c>
      <c r="E193" s="111">
        <v>7.665</v>
      </c>
      <c r="F193" s="112">
        <v>3.2269999999999998E-3</v>
      </c>
      <c r="G193" s="108">
        <f t="shared" si="14"/>
        <v>7.6682269999999999</v>
      </c>
      <c r="H193" s="72">
        <v>175.55</v>
      </c>
      <c r="I193" s="73" t="s">
        <v>48</v>
      </c>
      <c r="J193" s="71">
        <f t="shared" si="19"/>
        <v>175.55</v>
      </c>
      <c r="K193" s="72">
        <v>6.02</v>
      </c>
      <c r="L193" s="73" t="s">
        <v>48</v>
      </c>
      <c r="M193" s="71">
        <f t="shared" si="17"/>
        <v>6.02</v>
      </c>
      <c r="N193" s="72">
        <v>2.57</v>
      </c>
      <c r="O193" s="73" t="s">
        <v>48</v>
      </c>
      <c r="P193" s="71">
        <f t="shared" si="16"/>
        <v>2.57</v>
      </c>
    </row>
    <row r="194" spans="2:16">
      <c r="B194" s="109">
        <v>4</v>
      </c>
      <c r="C194" s="110" t="s">
        <v>49</v>
      </c>
      <c r="D194" s="69">
        <f t="shared" si="18"/>
        <v>47.61904761904762</v>
      </c>
      <c r="E194" s="111">
        <v>7.3650000000000002</v>
      </c>
      <c r="F194" s="112">
        <v>3.0479999999999999E-3</v>
      </c>
      <c r="G194" s="108">
        <f t="shared" si="14"/>
        <v>7.3680479999999999</v>
      </c>
      <c r="H194" s="72">
        <v>192.78</v>
      </c>
      <c r="I194" s="73" t="s">
        <v>48</v>
      </c>
      <c r="J194" s="71">
        <f t="shared" si="19"/>
        <v>192.78</v>
      </c>
      <c r="K194" s="72">
        <v>6.51</v>
      </c>
      <c r="L194" s="73" t="s">
        <v>48</v>
      </c>
      <c r="M194" s="71">
        <f t="shared" si="17"/>
        <v>6.51</v>
      </c>
      <c r="N194" s="72">
        <v>2.75</v>
      </c>
      <c r="O194" s="73" t="s">
        <v>48</v>
      </c>
      <c r="P194" s="71">
        <f t="shared" si="16"/>
        <v>2.75</v>
      </c>
    </row>
    <row r="195" spans="2:16">
      <c r="B195" s="109">
        <v>4.5</v>
      </c>
      <c r="C195" s="110" t="s">
        <v>49</v>
      </c>
      <c r="D195" s="69">
        <f t="shared" si="18"/>
        <v>53.571428571428569</v>
      </c>
      <c r="E195" s="111">
        <v>6.8419999999999996</v>
      </c>
      <c r="F195" s="112">
        <v>2.7460000000000002E-3</v>
      </c>
      <c r="G195" s="108">
        <f t="shared" si="14"/>
        <v>6.8447459999999998</v>
      </c>
      <c r="H195" s="72">
        <v>229.24</v>
      </c>
      <c r="I195" s="73" t="s">
        <v>48</v>
      </c>
      <c r="J195" s="71">
        <f t="shared" si="19"/>
        <v>229.24</v>
      </c>
      <c r="K195" s="72">
        <v>8.34</v>
      </c>
      <c r="L195" s="73" t="s">
        <v>48</v>
      </c>
      <c r="M195" s="71">
        <f t="shared" si="17"/>
        <v>8.34</v>
      </c>
      <c r="N195" s="72">
        <v>3.11</v>
      </c>
      <c r="O195" s="73" t="s">
        <v>48</v>
      </c>
      <c r="P195" s="71">
        <f t="shared" si="16"/>
        <v>3.11</v>
      </c>
    </row>
    <row r="196" spans="2:16">
      <c r="B196" s="109">
        <v>5</v>
      </c>
      <c r="C196" s="110" t="s">
        <v>49</v>
      </c>
      <c r="D196" s="69">
        <f t="shared" si="18"/>
        <v>59.523809523809526</v>
      </c>
      <c r="E196" s="111">
        <v>6.4020000000000001</v>
      </c>
      <c r="F196" s="112">
        <v>2.5000000000000001E-3</v>
      </c>
      <c r="G196" s="108">
        <f t="shared" si="14"/>
        <v>6.4045000000000005</v>
      </c>
      <c r="H196" s="72">
        <v>268.35000000000002</v>
      </c>
      <c r="I196" s="73" t="s">
        <v>48</v>
      </c>
      <c r="J196" s="71">
        <f t="shared" si="19"/>
        <v>268.35000000000002</v>
      </c>
      <c r="K196" s="72">
        <v>10.029999999999999</v>
      </c>
      <c r="L196" s="73" t="s">
        <v>48</v>
      </c>
      <c r="M196" s="71">
        <f t="shared" si="17"/>
        <v>10.029999999999999</v>
      </c>
      <c r="N196" s="72">
        <v>3.5</v>
      </c>
      <c r="O196" s="73" t="s">
        <v>48</v>
      </c>
      <c r="P196" s="71">
        <f t="shared" si="16"/>
        <v>3.5</v>
      </c>
    </row>
    <row r="197" spans="2:16">
      <c r="B197" s="109">
        <v>5.5</v>
      </c>
      <c r="C197" s="110" t="s">
        <v>49</v>
      </c>
      <c r="D197" s="69">
        <f t="shared" si="18"/>
        <v>65.476190476190482</v>
      </c>
      <c r="E197" s="111">
        <v>6.0250000000000004</v>
      </c>
      <c r="F197" s="112">
        <v>2.297E-3</v>
      </c>
      <c r="G197" s="108">
        <f t="shared" si="14"/>
        <v>6.0272970000000008</v>
      </c>
      <c r="H197" s="72">
        <v>310.04000000000002</v>
      </c>
      <c r="I197" s="73" t="s">
        <v>48</v>
      </c>
      <c r="J197" s="71">
        <f t="shared" si="19"/>
        <v>310.04000000000002</v>
      </c>
      <c r="K197" s="72">
        <v>11.67</v>
      </c>
      <c r="L197" s="73" t="s">
        <v>48</v>
      </c>
      <c r="M197" s="71">
        <f t="shared" si="17"/>
        <v>11.67</v>
      </c>
      <c r="N197" s="72">
        <v>3.91</v>
      </c>
      <c r="O197" s="73" t="s">
        <v>48</v>
      </c>
      <c r="P197" s="71">
        <f t="shared" si="16"/>
        <v>3.91</v>
      </c>
    </row>
    <row r="198" spans="2:16">
      <c r="B198" s="109">
        <v>6</v>
      </c>
      <c r="C198" s="110" t="s">
        <v>49</v>
      </c>
      <c r="D198" s="69">
        <f t="shared" si="18"/>
        <v>71.428571428571431</v>
      </c>
      <c r="E198" s="111">
        <v>5.6989999999999998</v>
      </c>
      <c r="F198" s="112">
        <v>2.1259999999999999E-3</v>
      </c>
      <c r="G198" s="108">
        <f t="shared" si="14"/>
        <v>5.7011259999999995</v>
      </c>
      <c r="H198" s="72">
        <v>354.21</v>
      </c>
      <c r="I198" s="73" t="s">
        <v>48</v>
      </c>
      <c r="J198" s="71">
        <f t="shared" si="19"/>
        <v>354.21</v>
      </c>
      <c r="K198" s="72">
        <v>13.27</v>
      </c>
      <c r="L198" s="73" t="s">
        <v>48</v>
      </c>
      <c r="M198" s="71">
        <f t="shared" si="17"/>
        <v>13.27</v>
      </c>
      <c r="N198" s="72">
        <v>4.3499999999999996</v>
      </c>
      <c r="O198" s="73" t="s">
        <v>48</v>
      </c>
      <c r="P198" s="71">
        <f t="shared" si="16"/>
        <v>4.3499999999999996</v>
      </c>
    </row>
    <row r="199" spans="2:16">
      <c r="B199" s="109">
        <v>6.5</v>
      </c>
      <c r="C199" s="110" t="s">
        <v>49</v>
      </c>
      <c r="D199" s="69">
        <f t="shared" si="18"/>
        <v>77.38095238095238</v>
      </c>
      <c r="E199" s="111">
        <v>5.4139999999999997</v>
      </c>
      <c r="F199" s="112">
        <v>1.9789999999999999E-3</v>
      </c>
      <c r="G199" s="108">
        <f t="shared" si="14"/>
        <v>5.4159790000000001</v>
      </c>
      <c r="H199" s="72">
        <v>400.81</v>
      </c>
      <c r="I199" s="73" t="s">
        <v>48</v>
      </c>
      <c r="J199" s="71">
        <f t="shared" si="19"/>
        <v>400.81</v>
      </c>
      <c r="K199" s="72">
        <v>14.85</v>
      </c>
      <c r="L199" s="73" t="s">
        <v>48</v>
      </c>
      <c r="M199" s="71">
        <f t="shared" si="17"/>
        <v>14.85</v>
      </c>
      <c r="N199" s="72">
        <v>4.8099999999999996</v>
      </c>
      <c r="O199" s="73" t="s">
        <v>48</v>
      </c>
      <c r="P199" s="71">
        <f t="shared" si="16"/>
        <v>4.8099999999999996</v>
      </c>
    </row>
    <row r="200" spans="2:16">
      <c r="B200" s="109">
        <v>7</v>
      </c>
      <c r="C200" s="110" t="s">
        <v>49</v>
      </c>
      <c r="D200" s="69">
        <f t="shared" si="18"/>
        <v>83.333333333333329</v>
      </c>
      <c r="E200" s="111">
        <v>5.1639999999999997</v>
      </c>
      <c r="F200" s="112">
        <v>1.8519999999999999E-3</v>
      </c>
      <c r="G200" s="108">
        <f t="shared" si="14"/>
        <v>5.1658520000000001</v>
      </c>
      <c r="H200" s="72">
        <v>449.76</v>
      </c>
      <c r="I200" s="73" t="s">
        <v>48</v>
      </c>
      <c r="J200" s="71">
        <f t="shared" si="19"/>
        <v>449.76</v>
      </c>
      <c r="K200" s="72">
        <v>16.41</v>
      </c>
      <c r="L200" s="73" t="s">
        <v>48</v>
      </c>
      <c r="M200" s="71">
        <f t="shared" si="17"/>
        <v>16.41</v>
      </c>
      <c r="N200" s="72">
        <v>5.29</v>
      </c>
      <c r="O200" s="73" t="s">
        <v>48</v>
      </c>
      <c r="P200" s="71">
        <f t="shared" si="16"/>
        <v>5.29</v>
      </c>
    </row>
    <row r="201" spans="2:16">
      <c r="B201" s="109">
        <v>8</v>
      </c>
      <c r="C201" s="110" t="s">
        <v>49</v>
      </c>
      <c r="D201" s="69">
        <f t="shared" si="18"/>
        <v>95.238095238095241</v>
      </c>
      <c r="E201" s="111">
        <v>4.7409999999999997</v>
      </c>
      <c r="F201" s="112">
        <v>1.6440000000000001E-3</v>
      </c>
      <c r="G201" s="108">
        <f t="shared" si="14"/>
        <v>4.7426439999999994</v>
      </c>
      <c r="H201" s="72">
        <v>554.41999999999996</v>
      </c>
      <c r="I201" s="73" t="s">
        <v>48</v>
      </c>
      <c r="J201" s="71">
        <f t="shared" si="19"/>
        <v>554.41999999999996</v>
      </c>
      <c r="K201" s="72">
        <v>22.16</v>
      </c>
      <c r="L201" s="73" t="s">
        <v>48</v>
      </c>
      <c r="M201" s="71">
        <f t="shared" si="17"/>
        <v>22.16</v>
      </c>
      <c r="N201" s="72">
        <v>6.31</v>
      </c>
      <c r="O201" s="73" t="s">
        <v>48</v>
      </c>
      <c r="P201" s="71">
        <f t="shared" si="16"/>
        <v>6.31</v>
      </c>
    </row>
    <row r="202" spans="2:16">
      <c r="B202" s="109">
        <v>9</v>
      </c>
      <c r="C202" s="110" t="s">
        <v>49</v>
      </c>
      <c r="D202" s="69">
        <f t="shared" si="18"/>
        <v>107.14285714285714</v>
      </c>
      <c r="E202" s="111">
        <v>4.3970000000000002</v>
      </c>
      <c r="F202" s="112">
        <v>1.4790000000000001E-3</v>
      </c>
      <c r="G202" s="108">
        <f t="shared" si="14"/>
        <v>4.398479</v>
      </c>
      <c r="H202" s="72">
        <v>667.83</v>
      </c>
      <c r="I202" s="73" t="s">
        <v>48</v>
      </c>
      <c r="J202" s="71">
        <f t="shared" si="19"/>
        <v>667.83</v>
      </c>
      <c r="K202" s="72">
        <v>27.42</v>
      </c>
      <c r="L202" s="73" t="s">
        <v>48</v>
      </c>
      <c r="M202" s="71">
        <f t="shared" si="17"/>
        <v>27.42</v>
      </c>
      <c r="N202" s="72">
        <v>7.41</v>
      </c>
      <c r="O202" s="73" t="s">
        <v>48</v>
      </c>
      <c r="P202" s="71">
        <f t="shared" si="16"/>
        <v>7.41</v>
      </c>
    </row>
    <row r="203" spans="2:16">
      <c r="B203" s="109">
        <v>10</v>
      </c>
      <c r="C203" s="110" t="s">
        <v>49</v>
      </c>
      <c r="D203" s="69">
        <f t="shared" si="18"/>
        <v>119.04761904761905</v>
      </c>
      <c r="E203" s="111">
        <v>4.1070000000000002</v>
      </c>
      <c r="F203" s="112">
        <v>1.346E-3</v>
      </c>
      <c r="G203" s="108">
        <f t="shared" si="14"/>
        <v>4.1083460000000001</v>
      </c>
      <c r="H203" s="72">
        <v>789.68</v>
      </c>
      <c r="I203" s="73" t="s">
        <v>48</v>
      </c>
      <c r="J203" s="71">
        <f t="shared" si="19"/>
        <v>789.68</v>
      </c>
      <c r="K203" s="72">
        <v>32.450000000000003</v>
      </c>
      <c r="L203" s="73" t="s">
        <v>48</v>
      </c>
      <c r="M203" s="71">
        <f t="shared" si="17"/>
        <v>32.450000000000003</v>
      </c>
      <c r="N203" s="72">
        <v>8.57</v>
      </c>
      <c r="O203" s="73" t="s">
        <v>48</v>
      </c>
      <c r="P203" s="71">
        <f t="shared" si="16"/>
        <v>8.57</v>
      </c>
    </row>
    <row r="204" spans="2:16">
      <c r="B204" s="109">
        <v>11</v>
      </c>
      <c r="C204" s="110" t="s">
        <v>49</v>
      </c>
      <c r="D204" s="69">
        <f t="shared" si="18"/>
        <v>130.95238095238096</v>
      </c>
      <c r="E204" s="111">
        <v>3.8639999999999999</v>
      </c>
      <c r="F204" s="112">
        <v>1.2359999999999999E-3</v>
      </c>
      <c r="G204" s="108">
        <f t="shared" si="14"/>
        <v>3.8652359999999999</v>
      </c>
      <c r="H204" s="72">
        <v>919.66</v>
      </c>
      <c r="I204" s="73" t="s">
        <v>48</v>
      </c>
      <c r="J204" s="71">
        <f t="shared" si="19"/>
        <v>919.66</v>
      </c>
      <c r="K204" s="72">
        <v>37.36</v>
      </c>
      <c r="L204" s="73" t="s">
        <v>48</v>
      </c>
      <c r="M204" s="71">
        <f t="shared" si="17"/>
        <v>37.36</v>
      </c>
      <c r="N204" s="72">
        <v>9.8000000000000007</v>
      </c>
      <c r="O204" s="73" t="s">
        <v>48</v>
      </c>
      <c r="P204" s="71">
        <f t="shared" si="16"/>
        <v>9.8000000000000007</v>
      </c>
    </row>
    <row r="205" spans="2:16">
      <c r="B205" s="109">
        <v>12</v>
      </c>
      <c r="C205" s="110" t="s">
        <v>49</v>
      </c>
      <c r="D205" s="69">
        <f t="shared" si="18"/>
        <v>142.85714285714286</v>
      </c>
      <c r="E205" s="111">
        <v>3.657</v>
      </c>
      <c r="F205" s="112">
        <v>1.1429999999999999E-3</v>
      </c>
      <c r="G205" s="108">
        <f t="shared" si="14"/>
        <v>3.6581429999999999</v>
      </c>
      <c r="H205" s="72">
        <v>1.06</v>
      </c>
      <c r="I205" s="116" t="s">
        <v>12</v>
      </c>
      <c r="J205" s="74">
        <f t="shared" ref="J205:J228" si="20">H205*1000</f>
        <v>1060</v>
      </c>
      <c r="K205" s="72">
        <v>42.21</v>
      </c>
      <c r="L205" s="73" t="s">
        <v>48</v>
      </c>
      <c r="M205" s="71">
        <f t="shared" si="17"/>
        <v>42.21</v>
      </c>
      <c r="N205" s="72">
        <v>11.09</v>
      </c>
      <c r="O205" s="73" t="s">
        <v>48</v>
      </c>
      <c r="P205" s="71">
        <f t="shared" si="16"/>
        <v>11.09</v>
      </c>
    </row>
    <row r="206" spans="2:16">
      <c r="B206" s="109">
        <v>13</v>
      </c>
      <c r="C206" s="110" t="s">
        <v>49</v>
      </c>
      <c r="D206" s="69">
        <f t="shared" si="18"/>
        <v>154.76190476190476</v>
      </c>
      <c r="E206" s="111">
        <v>3.4780000000000002</v>
      </c>
      <c r="F206" s="112">
        <v>1.0629999999999999E-3</v>
      </c>
      <c r="G206" s="108">
        <f t="shared" si="14"/>
        <v>3.479063</v>
      </c>
      <c r="H206" s="72">
        <v>1.2</v>
      </c>
      <c r="I206" s="73" t="s">
        <v>12</v>
      </c>
      <c r="J206" s="74">
        <f t="shared" si="20"/>
        <v>1200</v>
      </c>
      <c r="K206" s="72">
        <v>47.01</v>
      </c>
      <c r="L206" s="73" t="s">
        <v>48</v>
      </c>
      <c r="M206" s="71">
        <f t="shared" si="17"/>
        <v>47.01</v>
      </c>
      <c r="N206" s="72">
        <v>12.44</v>
      </c>
      <c r="O206" s="73" t="s">
        <v>48</v>
      </c>
      <c r="P206" s="71">
        <f t="shared" si="16"/>
        <v>12.44</v>
      </c>
    </row>
    <row r="207" spans="2:16">
      <c r="B207" s="109">
        <v>14</v>
      </c>
      <c r="C207" s="110" t="s">
        <v>49</v>
      </c>
      <c r="D207" s="69">
        <f t="shared" si="18"/>
        <v>166.66666666666666</v>
      </c>
      <c r="E207" s="111">
        <v>3.323</v>
      </c>
      <c r="F207" s="112">
        <v>9.946E-4</v>
      </c>
      <c r="G207" s="108">
        <f t="shared" si="14"/>
        <v>3.3239945999999998</v>
      </c>
      <c r="H207" s="72">
        <v>1.35</v>
      </c>
      <c r="I207" s="73" t="s">
        <v>12</v>
      </c>
      <c r="J207" s="74">
        <f t="shared" si="20"/>
        <v>1350</v>
      </c>
      <c r="K207" s="72">
        <v>51.79</v>
      </c>
      <c r="L207" s="73" t="s">
        <v>48</v>
      </c>
      <c r="M207" s="71">
        <f t="shared" si="17"/>
        <v>51.79</v>
      </c>
      <c r="N207" s="72">
        <v>13.85</v>
      </c>
      <c r="O207" s="73" t="s">
        <v>48</v>
      </c>
      <c r="P207" s="71">
        <f t="shared" si="16"/>
        <v>13.85</v>
      </c>
    </row>
    <row r="208" spans="2:16">
      <c r="B208" s="109">
        <v>15</v>
      </c>
      <c r="C208" s="110" t="s">
        <v>49</v>
      </c>
      <c r="D208" s="69">
        <f t="shared" si="18"/>
        <v>178.57142857142858</v>
      </c>
      <c r="E208" s="111">
        <v>3.1859999999999999</v>
      </c>
      <c r="F208" s="112">
        <v>9.3470000000000001E-4</v>
      </c>
      <c r="G208" s="108">
        <f t="shared" si="14"/>
        <v>3.1869347000000001</v>
      </c>
      <c r="H208" s="72">
        <v>1.51</v>
      </c>
      <c r="I208" s="73" t="s">
        <v>12</v>
      </c>
      <c r="J208" s="74">
        <f t="shared" si="20"/>
        <v>1510</v>
      </c>
      <c r="K208" s="72">
        <v>56.54</v>
      </c>
      <c r="L208" s="73" t="s">
        <v>48</v>
      </c>
      <c r="M208" s="71">
        <f t="shared" si="17"/>
        <v>56.54</v>
      </c>
      <c r="N208" s="72">
        <v>15.3</v>
      </c>
      <c r="O208" s="73" t="s">
        <v>48</v>
      </c>
      <c r="P208" s="71">
        <f t="shared" si="16"/>
        <v>15.3</v>
      </c>
    </row>
    <row r="209" spans="2:16">
      <c r="B209" s="109">
        <v>16</v>
      </c>
      <c r="C209" s="110" t="s">
        <v>49</v>
      </c>
      <c r="D209" s="69">
        <f t="shared" si="18"/>
        <v>190.47619047619048</v>
      </c>
      <c r="E209" s="111">
        <v>3.0659999999999998</v>
      </c>
      <c r="F209" s="112">
        <v>8.8179999999999997E-4</v>
      </c>
      <c r="G209" s="108">
        <f t="shared" si="14"/>
        <v>3.0668818</v>
      </c>
      <c r="H209" s="72">
        <v>1.68</v>
      </c>
      <c r="I209" s="73" t="s">
        <v>12</v>
      </c>
      <c r="J209" s="74">
        <f t="shared" si="20"/>
        <v>1680</v>
      </c>
      <c r="K209" s="72">
        <v>61.29</v>
      </c>
      <c r="L209" s="73" t="s">
        <v>48</v>
      </c>
      <c r="M209" s="71">
        <f t="shared" si="17"/>
        <v>61.29</v>
      </c>
      <c r="N209" s="72">
        <v>16.809999999999999</v>
      </c>
      <c r="O209" s="73" t="s">
        <v>48</v>
      </c>
      <c r="P209" s="71">
        <f t="shared" si="16"/>
        <v>16.809999999999999</v>
      </c>
    </row>
    <row r="210" spans="2:16">
      <c r="B210" s="109">
        <v>17</v>
      </c>
      <c r="C210" s="110" t="s">
        <v>49</v>
      </c>
      <c r="D210" s="69">
        <f t="shared" si="18"/>
        <v>202.38095238095238</v>
      </c>
      <c r="E210" s="111">
        <v>2.9580000000000002</v>
      </c>
      <c r="F210" s="112">
        <v>8.3489999999999997E-4</v>
      </c>
      <c r="G210" s="108">
        <f t="shared" si="14"/>
        <v>2.9588349000000003</v>
      </c>
      <c r="H210" s="72">
        <v>1.85</v>
      </c>
      <c r="I210" s="73" t="s">
        <v>12</v>
      </c>
      <c r="J210" s="74">
        <f t="shared" si="20"/>
        <v>1850</v>
      </c>
      <c r="K210" s="72">
        <v>66.02</v>
      </c>
      <c r="L210" s="73" t="s">
        <v>48</v>
      </c>
      <c r="M210" s="71">
        <f t="shared" si="17"/>
        <v>66.02</v>
      </c>
      <c r="N210" s="72">
        <v>18.350000000000001</v>
      </c>
      <c r="O210" s="73" t="s">
        <v>48</v>
      </c>
      <c r="P210" s="71">
        <f t="shared" si="16"/>
        <v>18.350000000000001</v>
      </c>
    </row>
    <row r="211" spans="2:16">
      <c r="B211" s="109">
        <v>18</v>
      </c>
      <c r="C211" s="110" t="s">
        <v>49</v>
      </c>
      <c r="D211" s="69">
        <f t="shared" si="18"/>
        <v>214.28571428571428</v>
      </c>
      <c r="E211" s="111">
        <v>2.8610000000000002</v>
      </c>
      <c r="F211" s="112">
        <v>7.9290000000000003E-4</v>
      </c>
      <c r="G211" s="108">
        <f t="shared" si="14"/>
        <v>2.8617929000000002</v>
      </c>
      <c r="H211" s="72">
        <v>2.0299999999999998</v>
      </c>
      <c r="I211" s="73" t="s">
        <v>12</v>
      </c>
      <c r="J211" s="74">
        <f t="shared" si="20"/>
        <v>2029.9999999999998</v>
      </c>
      <c r="K211" s="72">
        <v>70.75</v>
      </c>
      <c r="L211" s="73" t="s">
        <v>48</v>
      </c>
      <c r="M211" s="71">
        <f t="shared" si="17"/>
        <v>70.75</v>
      </c>
      <c r="N211" s="72">
        <v>19.95</v>
      </c>
      <c r="O211" s="73" t="s">
        <v>48</v>
      </c>
      <c r="P211" s="71">
        <f t="shared" si="16"/>
        <v>19.95</v>
      </c>
    </row>
    <row r="212" spans="2:16">
      <c r="B212" s="109">
        <v>20</v>
      </c>
      <c r="C212" s="110" t="s">
        <v>49</v>
      </c>
      <c r="D212" s="69">
        <f t="shared" si="18"/>
        <v>238.0952380952381</v>
      </c>
      <c r="E212" s="111">
        <v>2.6949999999999998</v>
      </c>
      <c r="F212" s="112">
        <v>7.2090000000000001E-4</v>
      </c>
      <c r="G212" s="108">
        <f t="shared" si="14"/>
        <v>2.6957209</v>
      </c>
      <c r="H212" s="72">
        <v>2.4</v>
      </c>
      <c r="I212" s="73" t="s">
        <v>12</v>
      </c>
      <c r="J212" s="74">
        <f t="shared" si="20"/>
        <v>2400</v>
      </c>
      <c r="K212" s="72">
        <v>88.41</v>
      </c>
      <c r="L212" s="73" t="s">
        <v>48</v>
      </c>
      <c r="M212" s="71">
        <f t="shared" si="17"/>
        <v>88.41</v>
      </c>
      <c r="N212" s="72">
        <v>23.24</v>
      </c>
      <c r="O212" s="73" t="s">
        <v>48</v>
      </c>
      <c r="P212" s="71">
        <f t="shared" si="16"/>
        <v>23.24</v>
      </c>
    </row>
    <row r="213" spans="2:16">
      <c r="B213" s="109">
        <v>22.5</v>
      </c>
      <c r="C213" s="110" t="s">
        <v>49</v>
      </c>
      <c r="D213" s="69">
        <f t="shared" si="18"/>
        <v>267.85714285714283</v>
      </c>
      <c r="E213" s="111">
        <v>2.5270000000000001</v>
      </c>
      <c r="F213" s="112">
        <v>6.4800000000000003E-4</v>
      </c>
      <c r="G213" s="108">
        <f t="shared" ref="G213:G228" si="21">E213+F213</f>
        <v>2.5276480000000001</v>
      </c>
      <c r="H213" s="72">
        <v>2.9</v>
      </c>
      <c r="I213" s="73" t="s">
        <v>12</v>
      </c>
      <c r="J213" s="74">
        <f t="shared" si="20"/>
        <v>2900</v>
      </c>
      <c r="K213" s="72">
        <v>113.06</v>
      </c>
      <c r="L213" s="73" t="s">
        <v>48</v>
      </c>
      <c r="M213" s="71">
        <f t="shared" si="17"/>
        <v>113.06</v>
      </c>
      <c r="N213" s="72">
        <v>27.57</v>
      </c>
      <c r="O213" s="73" t="s">
        <v>48</v>
      </c>
      <c r="P213" s="71">
        <f t="shared" si="16"/>
        <v>27.57</v>
      </c>
    </row>
    <row r="214" spans="2:16">
      <c r="B214" s="109">
        <v>25</v>
      </c>
      <c r="C214" s="110" t="s">
        <v>49</v>
      </c>
      <c r="D214" s="69">
        <f t="shared" si="18"/>
        <v>297.61904761904759</v>
      </c>
      <c r="E214" s="111">
        <v>2.391</v>
      </c>
      <c r="F214" s="112">
        <v>5.8900000000000001E-4</v>
      </c>
      <c r="G214" s="108">
        <f t="shared" si="21"/>
        <v>2.3915890000000002</v>
      </c>
      <c r="H214" s="72">
        <v>3.43</v>
      </c>
      <c r="I214" s="73" t="s">
        <v>12</v>
      </c>
      <c r="J214" s="74">
        <f t="shared" si="20"/>
        <v>3430</v>
      </c>
      <c r="K214" s="72">
        <v>135.58000000000001</v>
      </c>
      <c r="L214" s="73" t="s">
        <v>48</v>
      </c>
      <c r="M214" s="71">
        <f t="shared" si="17"/>
        <v>135.58000000000001</v>
      </c>
      <c r="N214" s="72">
        <v>32.08</v>
      </c>
      <c r="O214" s="73" t="s">
        <v>48</v>
      </c>
      <c r="P214" s="71">
        <f t="shared" si="16"/>
        <v>32.08</v>
      </c>
    </row>
    <row r="215" spans="2:16">
      <c r="B215" s="109">
        <v>27.5</v>
      </c>
      <c r="C215" s="110" t="s">
        <v>49</v>
      </c>
      <c r="D215" s="69">
        <f t="shared" si="18"/>
        <v>327.38095238095241</v>
      </c>
      <c r="E215" s="111">
        <v>2.2799999999999998</v>
      </c>
      <c r="F215" s="112">
        <v>5.4029999999999996E-4</v>
      </c>
      <c r="G215" s="108">
        <f t="shared" si="21"/>
        <v>2.2805402999999997</v>
      </c>
      <c r="H215" s="72">
        <v>3.98</v>
      </c>
      <c r="I215" s="73" t="s">
        <v>12</v>
      </c>
      <c r="J215" s="74">
        <f t="shared" si="20"/>
        <v>3980</v>
      </c>
      <c r="K215" s="72">
        <v>156.82</v>
      </c>
      <c r="L215" s="73" t="s">
        <v>48</v>
      </c>
      <c r="M215" s="71">
        <f t="shared" si="17"/>
        <v>156.82</v>
      </c>
      <c r="N215" s="72">
        <v>36.76</v>
      </c>
      <c r="O215" s="73" t="s">
        <v>48</v>
      </c>
      <c r="P215" s="71">
        <f t="shared" si="16"/>
        <v>36.76</v>
      </c>
    </row>
    <row r="216" spans="2:16">
      <c r="B216" s="109">
        <v>30</v>
      </c>
      <c r="C216" s="110" t="s">
        <v>49</v>
      </c>
      <c r="D216" s="69">
        <f t="shared" si="18"/>
        <v>357.14285714285717</v>
      </c>
      <c r="E216" s="111">
        <v>2.1859999999999999</v>
      </c>
      <c r="F216" s="112">
        <v>4.9919999999999999E-4</v>
      </c>
      <c r="G216" s="108">
        <f t="shared" si="21"/>
        <v>2.1864992000000001</v>
      </c>
      <c r="H216" s="72">
        <v>4.5599999999999996</v>
      </c>
      <c r="I216" s="73" t="s">
        <v>12</v>
      </c>
      <c r="J216" s="74">
        <f t="shared" si="20"/>
        <v>4560</v>
      </c>
      <c r="K216" s="72">
        <v>177.18</v>
      </c>
      <c r="L216" s="73" t="s">
        <v>48</v>
      </c>
      <c r="M216" s="71">
        <f t="shared" si="17"/>
        <v>177.18</v>
      </c>
      <c r="N216" s="72">
        <v>41.57</v>
      </c>
      <c r="O216" s="73" t="s">
        <v>48</v>
      </c>
      <c r="P216" s="71">
        <f t="shared" si="16"/>
        <v>41.57</v>
      </c>
    </row>
    <row r="217" spans="2:16">
      <c r="B217" s="109">
        <v>32.5</v>
      </c>
      <c r="C217" s="110" t="s">
        <v>49</v>
      </c>
      <c r="D217" s="69">
        <f t="shared" si="18"/>
        <v>386.90476190476193</v>
      </c>
      <c r="E217" s="111">
        <v>2.1070000000000002</v>
      </c>
      <c r="F217" s="112">
        <v>4.6420000000000001E-4</v>
      </c>
      <c r="G217" s="108">
        <f t="shared" si="21"/>
        <v>2.1074642000000003</v>
      </c>
      <c r="H217" s="72">
        <v>5.16</v>
      </c>
      <c r="I217" s="73" t="s">
        <v>12</v>
      </c>
      <c r="J217" s="74">
        <f t="shared" si="20"/>
        <v>5160</v>
      </c>
      <c r="K217" s="72">
        <v>196.85</v>
      </c>
      <c r="L217" s="73" t="s">
        <v>48</v>
      </c>
      <c r="M217" s="71">
        <f t="shared" si="17"/>
        <v>196.85</v>
      </c>
      <c r="N217" s="72">
        <v>46.51</v>
      </c>
      <c r="O217" s="73" t="s">
        <v>48</v>
      </c>
      <c r="P217" s="71">
        <f t="shared" si="16"/>
        <v>46.51</v>
      </c>
    </row>
    <row r="218" spans="2:16">
      <c r="B218" s="109">
        <v>35</v>
      </c>
      <c r="C218" s="110" t="s">
        <v>49</v>
      </c>
      <c r="D218" s="69">
        <f t="shared" si="18"/>
        <v>416.66666666666669</v>
      </c>
      <c r="E218" s="111">
        <v>2.0390000000000001</v>
      </c>
      <c r="F218" s="112">
        <v>4.3399999999999998E-4</v>
      </c>
      <c r="G218" s="108">
        <f t="shared" si="21"/>
        <v>2.039434</v>
      </c>
      <c r="H218" s="72">
        <v>5.79</v>
      </c>
      <c r="I218" s="73" t="s">
        <v>12</v>
      </c>
      <c r="J218" s="74">
        <f t="shared" si="20"/>
        <v>5790</v>
      </c>
      <c r="K218" s="72">
        <v>215.97</v>
      </c>
      <c r="L218" s="73" t="s">
        <v>48</v>
      </c>
      <c r="M218" s="71">
        <f t="shared" si="17"/>
        <v>215.97</v>
      </c>
      <c r="N218" s="72">
        <v>51.55</v>
      </c>
      <c r="O218" s="73" t="s">
        <v>48</v>
      </c>
      <c r="P218" s="71">
        <f t="shared" si="16"/>
        <v>51.55</v>
      </c>
    </row>
    <row r="219" spans="2:16">
      <c r="B219" s="109">
        <v>37.5</v>
      </c>
      <c r="C219" s="110" t="s">
        <v>49</v>
      </c>
      <c r="D219" s="69">
        <f t="shared" si="18"/>
        <v>446.42857142857144</v>
      </c>
      <c r="E219" s="111">
        <v>1.9810000000000001</v>
      </c>
      <c r="F219" s="112">
        <v>4.0759999999999999E-4</v>
      </c>
      <c r="G219" s="108">
        <f t="shared" si="21"/>
        <v>1.9814076</v>
      </c>
      <c r="H219" s="72">
        <v>6.43</v>
      </c>
      <c r="I219" s="73" t="s">
        <v>12</v>
      </c>
      <c r="J219" s="74">
        <f t="shared" si="20"/>
        <v>6430</v>
      </c>
      <c r="K219" s="72">
        <v>234.61</v>
      </c>
      <c r="L219" s="73" t="s">
        <v>48</v>
      </c>
      <c r="M219" s="71">
        <f t="shared" si="17"/>
        <v>234.61</v>
      </c>
      <c r="N219" s="72">
        <v>56.67</v>
      </c>
      <c r="O219" s="73" t="s">
        <v>48</v>
      </c>
      <c r="P219" s="71">
        <f t="shared" si="16"/>
        <v>56.67</v>
      </c>
    </row>
    <row r="220" spans="2:16">
      <c r="B220" s="109">
        <v>40</v>
      </c>
      <c r="C220" s="110" t="s">
        <v>49</v>
      </c>
      <c r="D220" s="69">
        <f t="shared" si="18"/>
        <v>476.1904761904762</v>
      </c>
      <c r="E220" s="111">
        <v>1.929</v>
      </c>
      <c r="F220" s="112">
        <v>3.8430000000000002E-4</v>
      </c>
      <c r="G220" s="108">
        <f t="shared" si="21"/>
        <v>1.9293842999999999</v>
      </c>
      <c r="H220" s="72">
        <v>7.09</v>
      </c>
      <c r="I220" s="73" t="s">
        <v>12</v>
      </c>
      <c r="J220" s="74">
        <f t="shared" si="20"/>
        <v>7090</v>
      </c>
      <c r="K220" s="72">
        <v>252.83</v>
      </c>
      <c r="L220" s="73" t="s">
        <v>48</v>
      </c>
      <c r="M220" s="71">
        <f t="shared" si="17"/>
        <v>252.83</v>
      </c>
      <c r="N220" s="72">
        <v>61.87</v>
      </c>
      <c r="O220" s="73" t="s">
        <v>48</v>
      </c>
      <c r="P220" s="71">
        <f t="shared" si="16"/>
        <v>61.87</v>
      </c>
    </row>
    <row r="221" spans="2:16">
      <c r="B221" s="109">
        <v>45</v>
      </c>
      <c r="C221" s="110" t="s">
        <v>49</v>
      </c>
      <c r="D221" s="69">
        <f t="shared" si="18"/>
        <v>535.71428571428567</v>
      </c>
      <c r="E221" s="111">
        <v>1.845</v>
      </c>
      <c r="F221" s="112">
        <v>3.4529999999999999E-4</v>
      </c>
      <c r="G221" s="108">
        <f t="shared" si="21"/>
        <v>1.8453453</v>
      </c>
      <c r="H221" s="72">
        <v>8.4700000000000006</v>
      </c>
      <c r="I221" s="73" t="s">
        <v>12</v>
      </c>
      <c r="J221" s="74">
        <f t="shared" si="20"/>
        <v>8470</v>
      </c>
      <c r="K221" s="72">
        <v>319.12</v>
      </c>
      <c r="L221" s="73" t="s">
        <v>48</v>
      </c>
      <c r="M221" s="71">
        <f t="shared" si="17"/>
        <v>319.12</v>
      </c>
      <c r="N221" s="72">
        <v>72.44</v>
      </c>
      <c r="O221" s="73" t="s">
        <v>48</v>
      </c>
      <c r="P221" s="71">
        <f t="shared" si="16"/>
        <v>72.44</v>
      </c>
    </row>
    <row r="222" spans="2:16">
      <c r="B222" s="109">
        <v>50</v>
      </c>
      <c r="C222" s="110" t="s">
        <v>49</v>
      </c>
      <c r="D222" s="69">
        <f t="shared" si="18"/>
        <v>595.23809523809518</v>
      </c>
      <c r="E222" s="111">
        <v>1.7789999999999999</v>
      </c>
      <c r="F222" s="112">
        <v>3.1359999999999998E-4</v>
      </c>
      <c r="G222" s="108">
        <f t="shared" si="21"/>
        <v>1.7793135999999998</v>
      </c>
      <c r="H222" s="72">
        <v>9.89</v>
      </c>
      <c r="I222" s="73" t="s">
        <v>12</v>
      </c>
      <c r="J222" s="74">
        <f t="shared" si="20"/>
        <v>9890</v>
      </c>
      <c r="K222" s="72">
        <v>378.11</v>
      </c>
      <c r="L222" s="73" t="s">
        <v>48</v>
      </c>
      <c r="M222" s="71">
        <f t="shared" si="17"/>
        <v>378.11</v>
      </c>
      <c r="N222" s="72">
        <v>83.17</v>
      </c>
      <c r="O222" s="73" t="s">
        <v>48</v>
      </c>
      <c r="P222" s="71">
        <f t="shared" si="16"/>
        <v>83.17</v>
      </c>
    </row>
    <row r="223" spans="2:16">
      <c r="B223" s="109">
        <v>55</v>
      </c>
      <c r="C223" s="110" t="s">
        <v>49</v>
      </c>
      <c r="D223" s="69">
        <f t="shared" si="18"/>
        <v>654.76190476190482</v>
      </c>
      <c r="E223" s="111">
        <v>1.726</v>
      </c>
      <c r="F223" s="112">
        <v>2.875E-4</v>
      </c>
      <c r="G223" s="108">
        <f t="shared" si="21"/>
        <v>1.7262875</v>
      </c>
      <c r="H223" s="72">
        <v>11.37</v>
      </c>
      <c r="I223" s="73" t="s">
        <v>12</v>
      </c>
      <c r="J223" s="74">
        <f t="shared" si="20"/>
        <v>11370</v>
      </c>
      <c r="K223" s="72">
        <v>432.37</v>
      </c>
      <c r="L223" s="73" t="s">
        <v>48</v>
      </c>
      <c r="M223" s="71">
        <f t="shared" si="17"/>
        <v>432.37</v>
      </c>
      <c r="N223" s="72">
        <v>94</v>
      </c>
      <c r="O223" s="73" t="s">
        <v>48</v>
      </c>
      <c r="P223" s="71">
        <f t="shared" si="16"/>
        <v>94</v>
      </c>
    </row>
    <row r="224" spans="2:16">
      <c r="B224" s="109">
        <v>60</v>
      </c>
      <c r="C224" s="110" t="s">
        <v>49</v>
      </c>
      <c r="D224" s="69">
        <f t="shared" si="18"/>
        <v>714.28571428571433</v>
      </c>
      <c r="E224" s="111">
        <v>1.6830000000000001</v>
      </c>
      <c r="F224" s="112">
        <v>2.655E-4</v>
      </c>
      <c r="G224" s="108">
        <f t="shared" si="21"/>
        <v>1.6832655000000001</v>
      </c>
      <c r="H224" s="72">
        <v>12.89</v>
      </c>
      <c r="I224" s="73" t="s">
        <v>12</v>
      </c>
      <c r="J224" s="74">
        <f t="shared" si="20"/>
        <v>12890</v>
      </c>
      <c r="K224" s="72">
        <v>483.17</v>
      </c>
      <c r="L224" s="73" t="s">
        <v>48</v>
      </c>
      <c r="M224" s="71">
        <f t="shared" si="17"/>
        <v>483.17</v>
      </c>
      <c r="N224" s="72">
        <v>104.87</v>
      </c>
      <c r="O224" s="73" t="s">
        <v>48</v>
      </c>
      <c r="P224" s="71">
        <f t="shared" si="16"/>
        <v>104.87</v>
      </c>
    </row>
    <row r="225" spans="1:16">
      <c r="B225" s="109">
        <v>65</v>
      </c>
      <c r="C225" s="110" t="s">
        <v>49</v>
      </c>
      <c r="D225" s="69">
        <f t="shared" si="18"/>
        <v>773.80952380952385</v>
      </c>
      <c r="E225" s="111">
        <v>1.6479999999999999</v>
      </c>
      <c r="F225" s="112">
        <v>2.4679999999999998E-4</v>
      </c>
      <c r="G225" s="108">
        <f t="shared" si="21"/>
        <v>1.6482467999999999</v>
      </c>
      <c r="H225" s="72">
        <v>14.45</v>
      </c>
      <c r="I225" s="73" t="s">
        <v>12</v>
      </c>
      <c r="J225" s="74">
        <f t="shared" si="20"/>
        <v>14450</v>
      </c>
      <c r="K225" s="72">
        <v>531.21</v>
      </c>
      <c r="L225" s="73" t="s">
        <v>48</v>
      </c>
      <c r="M225" s="71">
        <f t="shared" si="17"/>
        <v>531.21</v>
      </c>
      <c r="N225" s="72">
        <v>115.76</v>
      </c>
      <c r="O225" s="73" t="s">
        <v>48</v>
      </c>
      <c r="P225" s="71">
        <f t="shared" si="16"/>
        <v>115.76</v>
      </c>
    </row>
    <row r="226" spans="1:16">
      <c r="B226" s="109">
        <v>70</v>
      </c>
      <c r="C226" s="110" t="s">
        <v>49</v>
      </c>
      <c r="D226" s="69">
        <f t="shared" si="18"/>
        <v>833.33333333333337</v>
      </c>
      <c r="E226" s="111">
        <v>1.6180000000000001</v>
      </c>
      <c r="F226" s="112">
        <v>2.3059999999999999E-4</v>
      </c>
      <c r="G226" s="108">
        <f t="shared" si="21"/>
        <v>1.6182306000000002</v>
      </c>
      <c r="H226" s="72">
        <v>16.03</v>
      </c>
      <c r="I226" s="73" t="s">
        <v>12</v>
      </c>
      <c r="J226" s="74">
        <f t="shared" si="20"/>
        <v>16030.000000000002</v>
      </c>
      <c r="K226" s="72">
        <v>576.95000000000005</v>
      </c>
      <c r="L226" s="73" t="s">
        <v>48</v>
      </c>
      <c r="M226" s="71">
        <f t="shared" si="17"/>
        <v>576.95000000000005</v>
      </c>
      <c r="N226" s="72">
        <v>126.62</v>
      </c>
      <c r="O226" s="73" t="s">
        <v>48</v>
      </c>
      <c r="P226" s="71">
        <f t="shared" si="16"/>
        <v>126.62</v>
      </c>
    </row>
    <row r="227" spans="1:16">
      <c r="B227" s="109">
        <v>80</v>
      </c>
      <c r="C227" s="110" t="s">
        <v>49</v>
      </c>
      <c r="D227" s="69">
        <f t="shared" si="18"/>
        <v>952.38095238095241</v>
      </c>
      <c r="E227" s="111">
        <v>1.573</v>
      </c>
      <c r="F227" s="112">
        <v>2.041E-4</v>
      </c>
      <c r="G227" s="108">
        <f t="shared" si="21"/>
        <v>1.5732040999999999</v>
      </c>
      <c r="H227" s="72">
        <v>19.28</v>
      </c>
      <c r="I227" s="73" t="s">
        <v>12</v>
      </c>
      <c r="J227" s="74">
        <f t="shared" si="20"/>
        <v>19280</v>
      </c>
      <c r="K227" s="72">
        <v>737.83</v>
      </c>
      <c r="L227" s="73" t="s">
        <v>48</v>
      </c>
      <c r="M227" s="71">
        <f t="shared" si="17"/>
        <v>737.83</v>
      </c>
      <c r="N227" s="72">
        <v>148.18</v>
      </c>
      <c r="O227" s="73" t="s">
        <v>48</v>
      </c>
      <c r="P227" s="71">
        <f t="shared" si="16"/>
        <v>148.18</v>
      </c>
    </row>
    <row r="228" spans="1:16">
      <c r="A228" s="4">
        <v>228</v>
      </c>
      <c r="B228" s="109">
        <v>84</v>
      </c>
      <c r="C228" s="110" t="s">
        <v>49</v>
      </c>
      <c r="D228" s="69">
        <f t="shared" si="18"/>
        <v>1000</v>
      </c>
      <c r="E228" s="111">
        <v>1.5609999999999999</v>
      </c>
      <c r="F228" s="112">
        <v>1.952E-4</v>
      </c>
      <c r="G228" s="108">
        <f t="shared" si="21"/>
        <v>1.5611952</v>
      </c>
      <c r="H228" s="72">
        <v>20.6</v>
      </c>
      <c r="I228" s="73" t="s">
        <v>12</v>
      </c>
      <c r="J228" s="74">
        <f t="shared" si="20"/>
        <v>20600</v>
      </c>
      <c r="K228" s="72">
        <v>761.41</v>
      </c>
      <c r="L228" s="73" t="s">
        <v>48</v>
      </c>
      <c r="M228" s="71">
        <f t="shared" si="17"/>
        <v>761.41</v>
      </c>
      <c r="N228" s="72">
        <v>156.72</v>
      </c>
      <c r="O228" s="73" t="s">
        <v>48</v>
      </c>
      <c r="P228" s="71">
        <f t="shared" si="16"/>
        <v>156.72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59</v>
      </c>
      <c r="F2" s="7"/>
      <c r="G2" s="7"/>
      <c r="L2" s="5" t="s">
        <v>60</v>
      </c>
      <c r="M2" s="8"/>
      <c r="N2" s="9" t="s">
        <v>61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62</v>
      </c>
      <c r="C3" s="13" t="s">
        <v>13</v>
      </c>
      <c r="E3" s="12" t="s">
        <v>245</v>
      </c>
      <c r="F3" s="186"/>
      <c r="G3" s="14" t="s">
        <v>14</v>
      </c>
      <c r="H3" s="14"/>
      <c r="I3" s="14"/>
      <c r="K3" s="15"/>
      <c r="L3" s="5" t="s">
        <v>63</v>
      </c>
      <c r="M3" s="16"/>
      <c r="N3" s="9" t="s">
        <v>64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65</v>
      </c>
      <c r="C4" s="20">
        <v>36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66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67</v>
      </c>
      <c r="C5" s="20">
        <v>84</v>
      </c>
      <c r="D5" s="21" t="s">
        <v>68</v>
      </c>
      <c r="F5" s="14" t="s">
        <v>0</v>
      </c>
      <c r="G5" s="14" t="s">
        <v>16</v>
      </c>
      <c r="H5" s="14" t="s">
        <v>69</v>
      </c>
      <c r="I5" s="14" t="s">
        <v>69</v>
      </c>
      <c r="J5" s="24" t="s">
        <v>70</v>
      </c>
      <c r="K5" s="5" t="s">
        <v>71</v>
      </c>
      <c r="L5" s="14"/>
      <c r="M5" s="14"/>
      <c r="N5" s="9"/>
      <c r="O5" s="15" t="s">
        <v>240</v>
      </c>
      <c r="P5" s="1" t="str">
        <f ca="1">RIGHT(CELL("filename",A1),LEN(CELL("filename",A1))-FIND("]",CELL("filename",A1)))</f>
        <v>srim84Kr_C</v>
      </c>
      <c r="R5" s="45"/>
      <c r="S5" s="23"/>
      <c r="T5" s="123"/>
      <c r="U5" s="120"/>
      <c r="V5" s="99"/>
      <c r="W5" s="25"/>
      <c r="X5" s="25"/>
      <c r="Y5" s="25"/>
    </row>
    <row r="6" spans="1:25">
      <c r="A6" s="4">
        <v>6</v>
      </c>
      <c r="B6" s="12" t="s">
        <v>72</v>
      </c>
      <c r="C6" s="26" t="s">
        <v>4</v>
      </c>
      <c r="D6" s="21" t="s">
        <v>74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17</v>
      </c>
      <c r="M6" s="9"/>
      <c r="N6" s="9"/>
      <c r="O6" s="15" t="s">
        <v>239</v>
      </c>
      <c r="P6" s="130" t="s">
        <v>247</v>
      </c>
      <c r="R6" s="45"/>
      <c r="S6" s="23"/>
      <c r="T6" s="57"/>
      <c r="U6" s="120"/>
      <c r="V6" s="99"/>
      <c r="W6" s="25"/>
      <c r="X6" s="25"/>
      <c r="Y6" s="25"/>
    </row>
    <row r="7" spans="1:25">
      <c r="A7" s="1">
        <v>7</v>
      </c>
      <c r="B7" s="31"/>
      <c r="C7" s="26" t="s">
        <v>246</v>
      </c>
      <c r="F7" s="32"/>
      <c r="G7" s="33"/>
      <c r="H7" s="33"/>
      <c r="I7" s="34"/>
      <c r="J7" s="4">
        <v>2</v>
      </c>
      <c r="K7" s="35">
        <v>225.29</v>
      </c>
      <c r="L7" s="22" t="s">
        <v>18</v>
      </c>
      <c r="M7" s="9"/>
      <c r="N7" s="9"/>
      <c r="O7" s="9"/>
      <c r="R7" s="45"/>
      <c r="S7" s="23"/>
      <c r="T7" s="25"/>
      <c r="U7" s="120"/>
      <c r="V7" s="99"/>
      <c r="W7" s="25"/>
      <c r="X7" s="36"/>
      <c r="Y7" s="25"/>
    </row>
    <row r="8" spans="1:25">
      <c r="A8" s="1">
        <v>8</v>
      </c>
      <c r="B8" s="12" t="s">
        <v>19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20</v>
      </c>
      <c r="M8" s="9"/>
      <c r="N8" s="9"/>
      <c r="O8" s="9"/>
      <c r="R8" s="45"/>
      <c r="S8" s="23"/>
      <c r="T8" s="25"/>
      <c r="U8" s="120"/>
      <c r="V8" s="100"/>
      <c r="W8" s="25"/>
      <c r="X8" s="39"/>
      <c r="Y8" s="124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21</v>
      </c>
      <c r="M9" s="9"/>
      <c r="N9" s="9"/>
      <c r="O9" s="9"/>
      <c r="R9" s="45"/>
      <c r="S9" s="40"/>
      <c r="T9" s="125"/>
      <c r="U9" s="120"/>
      <c r="V9" s="100"/>
      <c r="W9" s="25"/>
      <c r="X9" s="39"/>
      <c r="Y9" s="124"/>
    </row>
    <row r="10" spans="1:25">
      <c r="A10" s="1">
        <v>10</v>
      </c>
      <c r="B10" s="12" t="s">
        <v>22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23</v>
      </c>
      <c r="M10" s="9"/>
      <c r="N10" s="9"/>
      <c r="O10" s="9"/>
      <c r="R10" s="45"/>
      <c r="S10" s="40"/>
      <c r="T10" s="57"/>
      <c r="U10" s="120"/>
      <c r="V10" s="100"/>
      <c r="W10" s="25"/>
      <c r="X10" s="39"/>
      <c r="Y10" s="124"/>
    </row>
    <row r="11" spans="1:25">
      <c r="A11" s="1">
        <v>11</v>
      </c>
      <c r="C11" s="42" t="s">
        <v>24</v>
      </c>
      <c r="D11" s="7" t="s">
        <v>25</v>
      </c>
      <c r="F11" s="32"/>
      <c r="G11" s="33"/>
      <c r="H11" s="33"/>
      <c r="I11" s="34"/>
      <c r="J11" s="4">
        <v>6</v>
      </c>
      <c r="K11" s="35">
        <v>1000</v>
      </c>
      <c r="L11" s="22" t="s">
        <v>26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27</v>
      </c>
      <c r="C12" s="43">
        <v>20</v>
      </c>
      <c r="D12" s="44">
        <f>$C$5/100</f>
        <v>0.84</v>
      </c>
      <c r="E12" s="21" t="s">
        <v>57</v>
      </c>
      <c r="F12" s="32"/>
      <c r="G12" s="33"/>
      <c r="H12" s="33"/>
      <c r="I12" s="34"/>
      <c r="J12" s="4">
        <v>7</v>
      </c>
      <c r="K12" s="35">
        <v>19.945</v>
      </c>
      <c r="L12" s="22" t="s">
        <v>28</v>
      </c>
      <c r="M12" s="9"/>
      <c r="R12" s="45"/>
      <c r="S12" s="46"/>
      <c r="T12" s="25"/>
      <c r="U12" s="25"/>
      <c r="V12" s="99"/>
      <c r="W12" s="99"/>
      <c r="X12" s="99"/>
      <c r="Y12" s="25"/>
    </row>
    <row r="13" spans="1:25">
      <c r="A13" s="1">
        <v>13</v>
      </c>
      <c r="B13" s="5" t="s">
        <v>29</v>
      </c>
      <c r="C13" s="47">
        <v>228</v>
      </c>
      <c r="D13" s="44">
        <f>$C$5*1000000</f>
        <v>84000000</v>
      </c>
      <c r="E13" s="21" t="s">
        <v>75</v>
      </c>
      <c r="F13" s="48"/>
      <c r="G13" s="49"/>
      <c r="H13" s="49"/>
      <c r="I13" s="50"/>
      <c r="J13" s="4">
        <v>8</v>
      </c>
      <c r="K13" s="51">
        <v>4.7009000000000002E-2</v>
      </c>
      <c r="L13" s="22" t="s">
        <v>76</v>
      </c>
      <c r="R13" s="45"/>
      <c r="S13" s="46"/>
      <c r="T13" s="25"/>
      <c r="U13" s="45"/>
      <c r="V13" s="99"/>
      <c r="W13" s="99"/>
      <c r="X13" s="100"/>
      <c r="Y13" s="25"/>
    </row>
    <row r="14" spans="1:25" ht="13.5">
      <c r="A14" s="1">
        <v>14</v>
      </c>
      <c r="B14" s="5" t="s">
        <v>358</v>
      </c>
      <c r="C14" s="80"/>
      <c r="D14" s="21" t="s">
        <v>359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30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348</v>
      </c>
      <c r="C15" s="81"/>
      <c r="D15" s="79" t="s">
        <v>360</v>
      </c>
      <c r="E15" s="101"/>
      <c r="F15" s="101"/>
      <c r="G15" s="101"/>
      <c r="H15" s="57"/>
      <c r="I15" s="57"/>
      <c r="J15" s="102"/>
      <c r="K15" s="58"/>
      <c r="L15" s="59"/>
      <c r="M15" s="102"/>
      <c r="N15" s="21"/>
      <c r="O15" s="21"/>
      <c r="P15" s="102"/>
      <c r="R15" s="45"/>
      <c r="S15" s="46"/>
      <c r="T15" s="25"/>
      <c r="U15" s="25"/>
      <c r="V15" s="97"/>
      <c r="W15" s="97"/>
      <c r="X15" s="39"/>
      <c r="Y15" s="25"/>
    </row>
    <row r="16" spans="1:25">
      <c r="A16" s="1">
        <v>16</v>
      </c>
      <c r="B16" s="21"/>
      <c r="C16" s="55"/>
      <c r="D16" s="56"/>
      <c r="F16" s="60" t="s">
        <v>31</v>
      </c>
      <c r="G16" s="101"/>
      <c r="H16" s="61"/>
      <c r="I16" s="57"/>
      <c r="J16" s="103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32</v>
      </c>
      <c r="C17" s="11"/>
      <c r="D17" s="10"/>
      <c r="E17" s="62" t="s">
        <v>33</v>
      </c>
      <c r="F17" s="63" t="s">
        <v>34</v>
      </c>
      <c r="G17" s="64" t="s">
        <v>35</v>
      </c>
      <c r="H17" s="62" t="s">
        <v>36</v>
      </c>
      <c r="I17" s="11"/>
      <c r="J17" s="10"/>
      <c r="K17" s="62" t="s">
        <v>37</v>
      </c>
      <c r="L17" s="65"/>
      <c r="M17" s="66"/>
      <c r="N17" s="62" t="s">
        <v>38</v>
      </c>
      <c r="O17" s="11"/>
      <c r="P17" s="10"/>
    </row>
    <row r="18" spans="1:16">
      <c r="A18" s="1">
        <v>18</v>
      </c>
      <c r="B18" s="67" t="s">
        <v>39</v>
      </c>
      <c r="C18" s="25"/>
      <c r="D18" s="131" t="s">
        <v>40</v>
      </c>
      <c r="E18" s="183" t="s">
        <v>41</v>
      </c>
      <c r="F18" s="184"/>
      <c r="G18" s="185"/>
      <c r="H18" s="67" t="s">
        <v>42</v>
      </c>
      <c r="I18" s="25"/>
      <c r="J18" s="131" t="s">
        <v>43</v>
      </c>
      <c r="K18" s="67" t="s">
        <v>44</v>
      </c>
      <c r="L18" s="68"/>
      <c r="M18" s="131" t="s">
        <v>43</v>
      </c>
      <c r="N18" s="67" t="s">
        <v>44</v>
      </c>
      <c r="O18" s="25"/>
      <c r="P18" s="131" t="s">
        <v>43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4">
        <v>899.99900000000002</v>
      </c>
      <c r="C20" s="105" t="s">
        <v>55</v>
      </c>
      <c r="D20" s="94">
        <f>B20/1000000/$C$5</f>
        <v>1.071427380952381E-5</v>
      </c>
      <c r="E20" s="106">
        <v>0.23530000000000001</v>
      </c>
      <c r="F20" s="107">
        <v>2.4729999999999999</v>
      </c>
      <c r="G20" s="108">
        <f>E20+F20</f>
        <v>2.7082999999999999</v>
      </c>
      <c r="H20" s="104">
        <v>28</v>
      </c>
      <c r="I20" s="105" t="s">
        <v>46</v>
      </c>
      <c r="J20" s="75">
        <f>H20/1000/10</f>
        <v>2.8E-3</v>
      </c>
      <c r="K20" s="104">
        <v>8</v>
      </c>
      <c r="L20" s="105" t="s">
        <v>46</v>
      </c>
      <c r="M20" s="75">
        <f t="shared" ref="M20:M83" si="0">K20/1000/10</f>
        <v>8.0000000000000004E-4</v>
      </c>
      <c r="N20" s="104">
        <v>5</v>
      </c>
      <c r="O20" s="105" t="s">
        <v>46</v>
      </c>
      <c r="P20" s="75">
        <f t="shared" ref="P20:P83" si="1">N20/1000/10</f>
        <v>5.0000000000000001E-4</v>
      </c>
    </row>
    <row r="21" spans="1:16">
      <c r="B21" s="109">
        <v>999.99900000000002</v>
      </c>
      <c r="C21" s="110" t="s">
        <v>55</v>
      </c>
      <c r="D21" s="95">
        <f>B21/1000000/$C$5</f>
        <v>1.1904750000000002E-5</v>
      </c>
      <c r="E21" s="111">
        <v>0.248</v>
      </c>
      <c r="F21" s="112">
        <v>2.5920000000000001</v>
      </c>
      <c r="G21" s="108">
        <f t="shared" ref="G21:G84" si="2">E21+F21</f>
        <v>2.84</v>
      </c>
      <c r="H21" s="109">
        <v>29</v>
      </c>
      <c r="I21" s="110" t="s">
        <v>46</v>
      </c>
      <c r="J21" s="69">
        <f t="shared" ref="J21:J84" si="3">H21/1000/10</f>
        <v>2.9000000000000002E-3</v>
      </c>
      <c r="K21" s="109">
        <v>8</v>
      </c>
      <c r="L21" s="110" t="s">
        <v>46</v>
      </c>
      <c r="M21" s="69">
        <f t="shared" si="0"/>
        <v>8.0000000000000004E-4</v>
      </c>
      <c r="N21" s="109">
        <v>6</v>
      </c>
      <c r="O21" s="110" t="s">
        <v>46</v>
      </c>
      <c r="P21" s="69">
        <f t="shared" si="1"/>
        <v>6.0000000000000006E-4</v>
      </c>
    </row>
    <row r="22" spans="1:16">
      <c r="B22" s="109">
        <v>1.1000000000000001</v>
      </c>
      <c r="C22" s="113" t="s">
        <v>45</v>
      </c>
      <c r="D22" s="93">
        <f t="shared" ref="D22:D85" si="4">B22/1000/$C$5</f>
        <v>1.3095238095238096E-5</v>
      </c>
      <c r="E22" s="111">
        <v>0.2601</v>
      </c>
      <c r="F22" s="112">
        <v>2.7029999999999998</v>
      </c>
      <c r="G22" s="108">
        <f t="shared" si="2"/>
        <v>2.9630999999999998</v>
      </c>
      <c r="H22" s="109">
        <v>30</v>
      </c>
      <c r="I22" s="110" t="s">
        <v>46</v>
      </c>
      <c r="J22" s="69">
        <f t="shared" si="3"/>
        <v>3.0000000000000001E-3</v>
      </c>
      <c r="K22" s="109">
        <v>8</v>
      </c>
      <c r="L22" s="110" t="s">
        <v>46</v>
      </c>
      <c r="M22" s="69">
        <f t="shared" si="0"/>
        <v>8.0000000000000004E-4</v>
      </c>
      <c r="N22" s="109">
        <v>6</v>
      </c>
      <c r="O22" s="110" t="s">
        <v>46</v>
      </c>
      <c r="P22" s="69">
        <f t="shared" si="1"/>
        <v>6.0000000000000006E-4</v>
      </c>
    </row>
    <row r="23" spans="1:16">
      <c r="B23" s="109">
        <v>1.2</v>
      </c>
      <c r="C23" s="110" t="s">
        <v>45</v>
      </c>
      <c r="D23" s="93">
        <f t="shared" si="4"/>
        <v>1.4285714285714284E-5</v>
      </c>
      <c r="E23" s="111">
        <v>0.2717</v>
      </c>
      <c r="F23" s="112">
        <v>2.8069999999999999</v>
      </c>
      <c r="G23" s="108">
        <f t="shared" si="2"/>
        <v>3.0787</v>
      </c>
      <c r="H23" s="109">
        <v>32</v>
      </c>
      <c r="I23" s="110" t="s">
        <v>46</v>
      </c>
      <c r="J23" s="69">
        <f t="shared" si="3"/>
        <v>3.2000000000000002E-3</v>
      </c>
      <c r="K23" s="109">
        <v>9</v>
      </c>
      <c r="L23" s="110" t="s">
        <v>46</v>
      </c>
      <c r="M23" s="69">
        <f t="shared" si="0"/>
        <v>8.9999999999999998E-4</v>
      </c>
      <c r="N23" s="109">
        <v>6</v>
      </c>
      <c r="O23" s="110" t="s">
        <v>46</v>
      </c>
      <c r="P23" s="69">
        <f t="shared" si="1"/>
        <v>6.0000000000000006E-4</v>
      </c>
    </row>
    <row r="24" spans="1:16">
      <c r="B24" s="109">
        <v>1.3</v>
      </c>
      <c r="C24" s="110" t="s">
        <v>45</v>
      </c>
      <c r="D24" s="93">
        <f t="shared" si="4"/>
        <v>1.5476190476190476E-5</v>
      </c>
      <c r="E24" s="111">
        <v>0.2828</v>
      </c>
      <c r="F24" s="112">
        <v>2.9049999999999998</v>
      </c>
      <c r="G24" s="108">
        <f t="shared" si="2"/>
        <v>3.1877999999999997</v>
      </c>
      <c r="H24" s="109">
        <v>33</v>
      </c>
      <c r="I24" s="110" t="s">
        <v>46</v>
      </c>
      <c r="J24" s="69">
        <f t="shared" si="3"/>
        <v>3.3E-3</v>
      </c>
      <c r="K24" s="109">
        <v>9</v>
      </c>
      <c r="L24" s="110" t="s">
        <v>46</v>
      </c>
      <c r="M24" s="69">
        <f t="shared" si="0"/>
        <v>8.9999999999999998E-4</v>
      </c>
      <c r="N24" s="109">
        <v>6</v>
      </c>
      <c r="O24" s="110" t="s">
        <v>46</v>
      </c>
      <c r="P24" s="69">
        <f t="shared" si="1"/>
        <v>6.0000000000000006E-4</v>
      </c>
    </row>
    <row r="25" spans="1:16">
      <c r="B25" s="109">
        <v>1.4</v>
      </c>
      <c r="C25" s="110" t="s">
        <v>45</v>
      </c>
      <c r="D25" s="93">
        <f t="shared" si="4"/>
        <v>1.6666666666666667E-5</v>
      </c>
      <c r="E25" s="111">
        <v>0.29349999999999998</v>
      </c>
      <c r="F25" s="112">
        <v>2.9969999999999999</v>
      </c>
      <c r="G25" s="108">
        <f t="shared" si="2"/>
        <v>3.2904999999999998</v>
      </c>
      <c r="H25" s="109">
        <v>34</v>
      </c>
      <c r="I25" s="110" t="s">
        <v>46</v>
      </c>
      <c r="J25" s="69">
        <f t="shared" si="3"/>
        <v>3.4000000000000002E-3</v>
      </c>
      <c r="K25" s="109">
        <v>9</v>
      </c>
      <c r="L25" s="110" t="s">
        <v>46</v>
      </c>
      <c r="M25" s="69">
        <f t="shared" si="0"/>
        <v>8.9999999999999998E-4</v>
      </c>
      <c r="N25" s="109">
        <v>7</v>
      </c>
      <c r="O25" s="110" t="s">
        <v>46</v>
      </c>
      <c r="P25" s="69">
        <f t="shared" si="1"/>
        <v>6.9999999999999999E-4</v>
      </c>
    </row>
    <row r="26" spans="1:16">
      <c r="B26" s="109">
        <v>1.5</v>
      </c>
      <c r="C26" s="110" t="s">
        <v>45</v>
      </c>
      <c r="D26" s="93">
        <f t="shared" si="4"/>
        <v>1.7857142857142858E-5</v>
      </c>
      <c r="E26" s="111">
        <v>0.30380000000000001</v>
      </c>
      <c r="F26" s="112">
        <v>3.0840000000000001</v>
      </c>
      <c r="G26" s="108">
        <f t="shared" si="2"/>
        <v>3.3877999999999999</v>
      </c>
      <c r="H26" s="109">
        <v>35</v>
      </c>
      <c r="I26" s="110" t="s">
        <v>46</v>
      </c>
      <c r="J26" s="69">
        <f t="shared" si="3"/>
        <v>3.5000000000000005E-3</v>
      </c>
      <c r="K26" s="109">
        <v>9</v>
      </c>
      <c r="L26" s="110" t="s">
        <v>46</v>
      </c>
      <c r="M26" s="69">
        <f t="shared" si="0"/>
        <v>8.9999999999999998E-4</v>
      </c>
      <c r="N26" s="109">
        <v>7</v>
      </c>
      <c r="O26" s="110" t="s">
        <v>46</v>
      </c>
      <c r="P26" s="69">
        <f t="shared" si="1"/>
        <v>6.9999999999999999E-4</v>
      </c>
    </row>
    <row r="27" spans="1:16">
      <c r="B27" s="109">
        <v>1.6</v>
      </c>
      <c r="C27" s="110" t="s">
        <v>45</v>
      </c>
      <c r="D27" s="93">
        <f t="shared" si="4"/>
        <v>1.9047619047619049E-5</v>
      </c>
      <c r="E27" s="111">
        <v>0.31369999999999998</v>
      </c>
      <c r="F27" s="112">
        <v>3.1669999999999998</v>
      </c>
      <c r="G27" s="108">
        <f t="shared" si="2"/>
        <v>3.4806999999999997</v>
      </c>
      <c r="H27" s="109">
        <v>36</v>
      </c>
      <c r="I27" s="110" t="s">
        <v>46</v>
      </c>
      <c r="J27" s="69">
        <f t="shared" si="3"/>
        <v>3.5999999999999999E-3</v>
      </c>
      <c r="K27" s="109">
        <v>10</v>
      </c>
      <c r="L27" s="110" t="s">
        <v>46</v>
      </c>
      <c r="M27" s="69">
        <f t="shared" si="0"/>
        <v>1E-3</v>
      </c>
      <c r="N27" s="109">
        <v>7</v>
      </c>
      <c r="O27" s="110" t="s">
        <v>46</v>
      </c>
      <c r="P27" s="69">
        <f t="shared" si="1"/>
        <v>6.9999999999999999E-4</v>
      </c>
    </row>
    <row r="28" spans="1:16">
      <c r="B28" s="109">
        <v>1.7</v>
      </c>
      <c r="C28" s="110" t="s">
        <v>45</v>
      </c>
      <c r="D28" s="93">
        <f t="shared" si="4"/>
        <v>2.0238095238095237E-5</v>
      </c>
      <c r="E28" s="111">
        <v>0.32340000000000002</v>
      </c>
      <c r="F28" s="112">
        <v>3.246</v>
      </c>
      <c r="G28" s="108">
        <f t="shared" si="2"/>
        <v>3.5693999999999999</v>
      </c>
      <c r="H28" s="109">
        <v>38</v>
      </c>
      <c r="I28" s="110" t="s">
        <v>46</v>
      </c>
      <c r="J28" s="69">
        <f t="shared" si="3"/>
        <v>3.8E-3</v>
      </c>
      <c r="K28" s="109">
        <v>10</v>
      </c>
      <c r="L28" s="110" t="s">
        <v>46</v>
      </c>
      <c r="M28" s="69">
        <f t="shared" si="0"/>
        <v>1E-3</v>
      </c>
      <c r="N28" s="109">
        <v>7</v>
      </c>
      <c r="O28" s="110" t="s">
        <v>46</v>
      </c>
      <c r="P28" s="69">
        <f t="shared" si="1"/>
        <v>6.9999999999999999E-4</v>
      </c>
    </row>
    <row r="29" spans="1:16">
      <c r="B29" s="109">
        <v>1.8</v>
      </c>
      <c r="C29" s="110" t="s">
        <v>45</v>
      </c>
      <c r="D29" s="93">
        <f t="shared" si="4"/>
        <v>2.1428571428571428E-5</v>
      </c>
      <c r="E29" s="111">
        <v>0.33279999999999998</v>
      </c>
      <c r="F29" s="112">
        <v>3.3220000000000001</v>
      </c>
      <c r="G29" s="108">
        <f t="shared" si="2"/>
        <v>3.6547999999999998</v>
      </c>
      <c r="H29" s="109">
        <v>39</v>
      </c>
      <c r="I29" s="110" t="s">
        <v>46</v>
      </c>
      <c r="J29" s="69">
        <f t="shared" si="3"/>
        <v>3.8999999999999998E-3</v>
      </c>
      <c r="K29" s="109">
        <v>10</v>
      </c>
      <c r="L29" s="110" t="s">
        <v>46</v>
      </c>
      <c r="M29" s="69">
        <f t="shared" si="0"/>
        <v>1E-3</v>
      </c>
      <c r="N29" s="109">
        <v>7</v>
      </c>
      <c r="O29" s="110" t="s">
        <v>46</v>
      </c>
      <c r="P29" s="69">
        <f t="shared" si="1"/>
        <v>6.9999999999999999E-4</v>
      </c>
    </row>
    <row r="30" spans="1:16">
      <c r="B30" s="109">
        <v>2</v>
      </c>
      <c r="C30" s="110" t="s">
        <v>45</v>
      </c>
      <c r="D30" s="93">
        <f t="shared" si="4"/>
        <v>2.380952380952381E-5</v>
      </c>
      <c r="E30" s="111">
        <v>0.3508</v>
      </c>
      <c r="F30" s="112">
        <v>3.4630000000000001</v>
      </c>
      <c r="G30" s="108">
        <f t="shared" si="2"/>
        <v>3.8138000000000001</v>
      </c>
      <c r="H30" s="109">
        <v>41</v>
      </c>
      <c r="I30" s="110" t="s">
        <v>46</v>
      </c>
      <c r="J30" s="69">
        <f t="shared" si="3"/>
        <v>4.1000000000000003E-3</v>
      </c>
      <c r="K30" s="109">
        <v>11</v>
      </c>
      <c r="L30" s="110" t="s">
        <v>46</v>
      </c>
      <c r="M30" s="69">
        <f t="shared" si="0"/>
        <v>1.0999999999999998E-3</v>
      </c>
      <c r="N30" s="109">
        <v>8</v>
      </c>
      <c r="O30" s="110" t="s">
        <v>46</v>
      </c>
      <c r="P30" s="69">
        <f t="shared" si="1"/>
        <v>8.0000000000000004E-4</v>
      </c>
    </row>
    <row r="31" spans="1:16">
      <c r="B31" s="109">
        <v>2.25</v>
      </c>
      <c r="C31" s="110" t="s">
        <v>45</v>
      </c>
      <c r="D31" s="93">
        <f t="shared" si="4"/>
        <v>2.6785714285714284E-5</v>
      </c>
      <c r="E31" s="111">
        <v>0.37209999999999999</v>
      </c>
      <c r="F31" s="112">
        <v>3.6240000000000001</v>
      </c>
      <c r="G31" s="108">
        <f t="shared" si="2"/>
        <v>3.9961000000000002</v>
      </c>
      <c r="H31" s="109">
        <v>43</v>
      </c>
      <c r="I31" s="110" t="s">
        <v>46</v>
      </c>
      <c r="J31" s="69">
        <f t="shared" si="3"/>
        <v>4.3E-3</v>
      </c>
      <c r="K31" s="109">
        <v>11</v>
      </c>
      <c r="L31" s="110" t="s">
        <v>46</v>
      </c>
      <c r="M31" s="69">
        <f t="shared" si="0"/>
        <v>1.0999999999999998E-3</v>
      </c>
      <c r="N31" s="109">
        <v>8</v>
      </c>
      <c r="O31" s="110" t="s">
        <v>46</v>
      </c>
      <c r="P31" s="69">
        <f t="shared" si="1"/>
        <v>8.0000000000000004E-4</v>
      </c>
    </row>
    <row r="32" spans="1:16">
      <c r="B32" s="109">
        <v>2.5</v>
      </c>
      <c r="C32" s="110" t="s">
        <v>45</v>
      </c>
      <c r="D32" s="93">
        <f t="shared" si="4"/>
        <v>2.9761904761904762E-5</v>
      </c>
      <c r="E32" s="111">
        <v>0.39219999999999999</v>
      </c>
      <c r="F32" s="112">
        <v>3.7719999999999998</v>
      </c>
      <c r="G32" s="108">
        <f t="shared" si="2"/>
        <v>4.1642000000000001</v>
      </c>
      <c r="H32" s="109">
        <v>46</v>
      </c>
      <c r="I32" s="110" t="s">
        <v>46</v>
      </c>
      <c r="J32" s="69">
        <f t="shared" si="3"/>
        <v>4.5999999999999999E-3</v>
      </c>
      <c r="K32" s="109">
        <v>12</v>
      </c>
      <c r="L32" s="110" t="s">
        <v>46</v>
      </c>
      <c r="M32" s="69">
        <f t="shared" si="0"/>
        <v>1.2000000000000001E-3</v>
      </c>
      <c r="N32" s="109">
        <v>9</v>
      </c>
      <c r="O32" s="110" t="s">
        <v>46</v>
      </c>
      <c r="P32" s="69">
        <f t="shared" si="1"/>
        <v>8.9999999999999998E-4</v>
      </c>
    </row>
    <row r="33" spans="2:16">
      <c r="B33" s="109">
        <v>2.75</v>
      </c>
      <c r="C33" s="110" t="s">
        <v>45</v>
      </c>
      <c r="D33" s="93">
        <f t="shared" si="4"/>
        <v>3.2738095238095239E-5</v>
      </c>
      <c r="E33" s="111">
        <v>0.4113</v>
      </c>
      <c r="F33" s="112">
        <v>3.907</v>
      </c>
      <c r="G33" s="108">
        <f t="shared" si="2"/>
        <v>4.3182999999999998</v>
      </c>
      <c r="H33" s="109">
        <v>48</v>
      </c>
      <c r="I33" s="110" t="s">
        <v>46</v>
      </c>
      <c r="J33" s="69">
        <f t="shared" si="3"/>
        <v>4.8000000000000004E-3</v>
      </c>
      <c r="K33" s="109">
        <v>12</v>
      </c>
      <c r="L33" s="110" t="s">
        <v>46</v>
      </c>
      <c r="M33" s="69">
        <f t="shared" si="0"/>
        <v>1.2000000000000001E-3</v>
      </c>
      <c r="N33" s="109">
        <v>9</v>
      </c>
      <c r="O33" s="110" t="s">
        <v>46</v>
      </c>
      <c r="P33" s="69">
        <f t="shared" si="1"/>
        <v>8.9999999999999998E-4</v>
      </c>
    </row>
    <row r="34" spans="2:16">
      <c r="B34" s="109">
        <v>3</v>
      </c>
      <c r="C34" s="110" t="s">
        <v>45</v>
      </c>
      <c r="D34" s="93">
        <f t="shared" si="4"/>
        <v>3.5714285714285717E-5</v>
      </c>
      <c r="E34" s="111">
        <v>0.42959999999999998</v>
      </c>
      <c r="F34" s="112">
        <v>4.032</v>
      </c>
      <c r="G34" s="108">
        <f t="shared" si="2"/>
        <v>4.4615999999999998</v>
      </c>
      <c r="H34" s="109">
        <v>50</v>
      </c>
      <c r="I34" s="110" t="s">
        <v>46</v>
      </c>
      <c r="J34" s="69">
        <f t="shared" si="3"/>
        <v>5.0000000000000001E-3</v>
      </c>
      <c r="K34" s="109">
        <v>13</v>
      </c>
      <c r="L34" s="110" t="s">
        <v>46</v>
      </c>
      <c r="M34" s="69">
        <f t="shared" si="0"/>
        <v>1.2999999999999999E-3</v>
      </c>
      <c r="N34" s="109">
        <v>10</v>
      </c>
      <c r="O34" s="110" t="s">
        <v>46</v>
      </c>
      <c r="P34" s="69">
        <f t="shared" si="1"/>
        <v>1E-3</v>
      </c>
    </row>
    <row r="35" spans="2:16">
      <c r="B35" s="109">
        <v>3.25</v>
      </c>
      <c r="C35" s="110" t="s">
        <v>45</v>
      </c>
      <c r="D35" s="93">
        <f t="shared" si="4"/>
        <v>3.8690476190476188E-5</v>
      </c>
      <c r="E35" s="111">
        <v>0.44719999999999999</v>
      </c>
      <c r="F35" s="112">
        <v>4.1479999999999997</v>
      </c>
      <c r="G35" s="108">
        <f t="shared" si="2"/>
        <v>4.5951999999999993</v>
      </c>
      <c r="H35" s="109">
        <v>52</v>
      </c>
      <c r="I35" s="110" t="s">
        <v>46</v>
      </c>
      <c r="J35" s="69">
        <f t="shared" si="3"/>
        <v>5.1999999999999998E-3</v>
      </c>
      <c r="K35" s="109">
        <v>13</v>
      </c>
      <c r="L35" s="110" t="s">
        <v>46</v>
      </c>
      <c r="M35" s="69">
        <f t="shared" si="0"/>
        <v>1.2999999999999999E-3</v>
      </c>
      <c r="N35" s="109">
        <v>10</v>
      </c>
      <c r="O35" s="110" t="s">
        <v>46</v>
      </c>
      <c r="P35" s="69">
        <f t="shared" si="1"/>
        <v>1E-3</v>
      </c>
    </row>
    <row r="36" spans="2:16">
      <c r="B36" s="109">
        <v>3.5</v>
      </c>
      <c r="C36" s="110" t="s">
        <v>45</v>
      </c>
      <c r="D36" s="93">
        <f t="shared" si="4"/>
        <v>4.1666666666666665E-5</v>
      </c>
      <c r="E36" s="111">
        <v>0.46400000000000002</v>
      </c>
      <c r="F36" s="112">
        <v>4.2560000000000002</v>
      </c>
      <c r="G36" s="108">
        <f t="shared" si="2"/>
        <v>4.7200000000000006</v>
      </c>
      <c r="H36" s="109">
        <v>55</v>
      </c>
      <c r="I36" s="110" t="s">
        <v>46</v>
      </c>
      <c r="J36" s="69">
        <f t="shared" si="3"/>
        <v>5.4999999999999997E-3</v>
      </c>
      <c r="K36" s="109">
        <v>14</v>
      </c>
      <c r="L36" s="110" t="s">
        <v>46</v>
      </c>
      <c r="M36" s="69">
        <f t="shared" si="0"/>
        <v>1.4E-3</v>
      </c>
      <c r="N36" s="109">
        <v>10</v>
      </c>
      <c r="O36" s="110" t="s">
        <v>46</v>
      </c>
      <c r="P36" s="69">
        <f t="shared" si="1"/>
        <v>1E-3</v>
      </c>
    </row>
    <row r="37" spans="2:16">
      <c r="B37" s="109">
        <v>3.75</v>
      </c>
      <c r="C37" s="110" t="s">
        <v>45</v>
      </c>
      <c r="D37" s="93">
        <f t="shared" si="4"/>
        <v>4.4642857142857143E-5</v>
      </c>
      <c r="E37" s="111">
        <v>0.4803</v>
      </c>
      <c r="F37" s="112">
        <v>4.3579999999999997</v>
      </c>
      <c r="G37" s="108">
        <f t="shared" si="2"/>
        <v>4.8382999999999994</v>
      </c>
      <c r="H37" s="109">
        <v>57</v>
      </c>
      <c r="I37" s="110" t="s">
        <v>46</v>
      </c>
      <c r="J37" s="69">
        <f t="shared" si="3"/>
        <v>5.7000000000000002E-3</v>
      </c>
      <c r="K37" s="109">
        <v>14</v>
      </c>
      <c r="L37" s="110" t="s">
        <v>46</v>
      </c>
      <c r="M37" s="69">
        <f t="shared" si="0"/>
        <v>1.4E-3</v>
      </c>
      <c r="N37" s="109">
        <v>11</v>
      </c>
      <c r="O37" s="110" t="s">
        <v>46</v>
      </c>
      <c r="P37" s="69">
        <f t="shared" si="1"/>
        <v>1.0999999999999998E-3</v>
      </c>
    </row>
    <row r="38" spans="2:16">
      <c r="B38" s="109">
        <v>4</v>
      </c>
      <c r="C38" s="110" t="s">
        <v>45</v>
      </c>
      <c r="D38" s="93">
        <f t="shared" si="4"/>
        <v>4.761904761904762E-5</v>
      </c>
      <c r="E38" s="111">
        <v>0.49609999999999999</v>
      </c>
      <c r="F38" s="112">
        <v>4.4539999999999997</v>
      </c>
      <c r="G38" s="108">
        <f t="shared" si="2"/>
        <v>4.9500999999999999</v>
      </c>
      <c r="H38" s="109">
        <v>59</v>
      </c>
      <c r="I38" s="110" t="s">
        <v>46</v>
      </c>
      <c r="J38" s="69">
        <f t="shared" si="3"/>
        <v>5.8999999999999999E-3</v>
      </c>
      <c r="K38" s="109">
        <v>15</v>
      </c>
      <c r="L38" s="110" t="s">
        <v>46</v>
      </c>
      <c r="M38" s="69">
        <f t="shared" si="0"/>
        <v>1.5E-3</v>
      </c>
      <c r="N38" s="109">
        <v>11</v>
      </c>
      <c r="O38" s="110" t="s">
        <v>46</v>
      </c>
      <c r="P38" s="69">
        <f t="shared" si="1"/>
        <v>1.0999999999999998E-3</v>
      </c>
    </row>
    <row r="39" spans="2:16">
      <c r="B39" s="109">
        <v>4.5</v>
      </c>
      <c r="C39" s="110" t="s">
        <v>45</v>
      </c>
      <c r="D39" s="93">
        <f t="shared" si="4"/>
        <v>5.3571428571428569E-5</v>
      </c>
      <c r="E39" s="111">
        <v>0.5262</v>
      </c>
      <c r="F39" s="112">
        <v>4.6289999999999996</v>
      </c>
      <c r="G39" s="108">
        <f t="shared" si="2"/>
        <v>5.1551999999999998</v>
      </c>
      <c r="H39" s="109">
        <v>63</v>
      </c>
      <c r="I39" s="110" t="s">
        <v>46</v>
      </c>
      <c r="J39" s="69">
        <f t="shared" si="3"/>
        <v>6.3E-3</v>
      </c>
      <c r="K39" s="109">
        <v>15</v>
      </c>
      <c r="L39" s="110" t="s">
        <v>46</v>
      </c>
      <c r="M39" s="69">
        <f t="shared" si="0"/>
        <v>1.5E-3</v>
      </c>
      <c r="N39" s="109">
        <v>12</v>
      </c>
      <c r="O39" s="110" t="s">
        <v>46</v>
      </c>
      <c r="P39" s="69">
        <f t="shared" si="1"/>
        <v>1.2000000000000001E-3</v>
      </c>
    </row>
    <row r="40" spans="2:16">
      <c r="B40" s="109">
        <v>5</v>
      </c>
      <c r="C40" s="110" t="s">
        <v>45</v>
      </c>
      <c r="D40" s="93">
        <f t="shared" si="4"/>
        <v>5.9523809523809524E-5</v>
      </c>
      <c r="E40" s="111">
        <v>0.55459999999999998</v>
      </c>
      <c r="F40" s="112">
        <v>4.7869999999999999</v>
      </c>
      <c r="G40" s="108">
        <f t="shared" si="2"/>
        <v>5.3415999999999997</v>
      </c>
      <c r="H40" s="109">
        <v>66</v>
      </c>
      <c r="I40" s="110" t="s">
        <v>46</v>
      </c>
      <c r="J40" s="69">
        <f t="shared" si="3"/>
        <v>6.6E-3</v>
      </c>
      <c r="K40" s="109">
        <v>16</v>
      </c>
      <c r="L40" s="110" t="s">
        <v>46</v>
      </c>
      <c r="M40" s="69">
        <f t="shared" si="0"/>
        <v>1.6000000000000001E-3</v>
      </c>
      <c r="N40" s="109">
        <v>12</v>
      </c>
      <c r="O40" s="110" t="s">
        <v>46</v>
      </c>
      <c r="P40" s="69">
        <f t="shared" si="1"/>
        <v>1.2000000000000001E-3</v>
      </c>
    </row>
    <row r="41" spans="2:16">
      <c r="B41" s="109">
        <v>5.5</v>
      </c>
      <c r="C41" s="110" t="s">
        <v>45</v>
      </c>
      <c r="D41" s="93">
        <f t="shared" si="4"/>
        <v>6.5476190476190479E-5</v>
      </c>
      <c r="E41" s="111">
        <v>0.58169999999999999</v>
      </c>
      <c r="F41" s="112">
        <v>4.93</v>
      </c>
      <c r="G41" s="108">
        <f t="shared" si="2"/>
        <v>5.5116999999999994</v>
      </c>
      <c r="H41" s="109">
        <v>70</v>
      </c>
      <c r="I41" s="110" t="s">
        <v>46</v>
      </c>
      <c r="J41" s="69">
        <f t="shared" si="3"/>
        <v>7.000000000000001E-3</v>
      </c>
      <c r="K41" s="109">
        <v>17</v>
      </c>
      <c r="L41" s="110" t="s">
        <v>46</v>
      </c>
      <c r="M41" s="69">
        <f t="shared" si="0"/>
        <v>1.7000000000000001E-3</v>
      </c>
      <c r="N41" s="109">
        <v>13</v>
      </c>
      <c r="O41" s="110" t="s">
        <v>46</v>
      </c>
      <c r="P41" s="69">
        <f t="shared" si="1"/>
        <v>1.2999999999999999E-3</v>
      </c>
    </row>
    <row r="42" spans="2:16">
      <c r="B42" s="109">
        <v>6</v>
      </c>
      <c r="C42" s="110" t="s">
        <v>45</v>
      </c>
      <c r="D42" s="93">
        <f t="shared" si="4"/>
        <v>7.1428571428571434E-5</v>
      </c>
      <c r="E42" s="111">
        <v>0.60760000000000003</v>
      </c>
      <c r="F42" s="112">
        <v>5.0599999999999996</v>
      </c>
      <c r="G42" s="108">
        <f t="shared" si="2"/>
        <v>5.6675999999999993</v>
      </c>
      <c r="H42" s="109">
        <v>74</v>
      </c>
      <c r="I42" s="110" t="s">
        <v>46</v>
      </c>
      <c r="J42" s="69">
        <f t="shared" si="3"/>
        <v>7.3999999999999995E-3</v>
      </c>
      <c r="K42" s="109">
        <v>18</v>
      </c>
      <c r="L42" s="110" t="s">
        <v>46</v>
      </c>
      <c r="M42" s="69">
        <f t="shared" si="0"/>
        <v>1.8E-3</v>
      </c>
      <c r="N42" s="109">
        <v>14</v>
      </c>
      <c r="O42" s="110" t="s">
        <v>46</v>
      </c>
      <c r="P42" s="69">
        <f t="shared" si="1"/>
        <v>1.4E-3</v>
      </c>
    </row>
    <row r="43" spans="2:16">
      <c r="B43" s="109">
        <v>6.5</v>
      </c>
      <c r="C43" s="110" t="s">
        <v>45</v>
      </c>
      <c r="D43" s="93">
        <f t="shared" si="4"/>
        <v>7.7380952380952375E-5</v>
      </c>
      <c r="E43" s="111">
        <v>0.63239999999999996</v>
      </c>
      <c r="F43" s="112">
        <v>5.18</v>
      </c>
      <c r="G43" s="108">
        <f t="shared" si="2"/>
        <v>5.8123999999999993</v>
      </c>
      <c r="H43" s="109">
        <v>77</v>
      </c>
      <c r="I43" s="110" t="s">
        <v>46</v>
      </c>
      <c r="J43" s="69">
        <f t="shared" si="3"/>
        <v>7.7000000000000002E-3</v>
      </c>
      <c r="K43" s="109">
        <v>18</v>
      </c>
      <c r="L43" s="110" t="s">
        <v>46</v>
      </c>
      <c r="M43" s="69">
        <f t="shared" si="0"/>
        <v>1.8E-3</v>
      </c>
      <c r="N43" s="109">
        <v>14</v>
      </c>
      <c r="O43" s="110" t="s">
        <v>46</v>
      </c>
      <c r="P43" s="69">
        <f t="shared" si="1"/>
        <v>1.4E-3</v>
      </c>
    </row>
    <row r="44" spans="2:16">
      <c r="B44" s="109">
        <v>7</v>
      </c>
      <c r="C44" s="110" t="s">
        <v>45</v>
      </c>
      <c r="D44" s="93">
        <f t="shared" si="4"/>
        <v>8.3333333333333331E-5</v>
      </c>
      <c r="E44" s="111">
        <v>0.65620000000000001</v>
      </c>
      <c r="F44" s="112">
        <v>5.29</v>
      </c>
      <c r="G44" s="108">
        <f t="shared" si="2"/>
        <v>5.9462000000000002</v>
      </c>
      <c r="H44" s="109">
        <v>81</v>
      </c>
      <c r="I44" s="110" t="s">
        <v>46</v>
      </c>
      <c r="J44" s="69">
        <f t="shared" si="3"/>
        <v>8.0999999999999996E-3</v>
      </c>
      <c r="K44" s="109">
        <v>19</v>
      </c>
      <c r="L44" s="110" t="s">
        <v>46</v>
      </c>
      <c r="M44" s="69">
        <f t="shared" si="0"/>
        <v>1.9E-3</v>
      </c>
      <c r="N44" s="109">
        <v>15</v>
      </c>
      <c r="O44" s="110" t="s">
        <v>46</v>
      </c>
      <c r="P44" s="69">
        <f t="shared" si="1"/>
        <v>1.5E-3</v>
      </c>
    </row>
    <row r="45" spans="2:16">
      <c r="B45" s="109">
        <v>8</v>
      </c>
      <c r="C45" s="110" t="s">
        <v>45</v>
      </c>
      <c r="D45" s="93">
        <f t="shared" si="4"/>
        <v>9.5238095238095241E-5</v>
      </c>
      <c r="E45" s="111">
        <v>0.7016</v>
      </c>
      <c r="F45" s="112">
        <v>5.4880000000000004</v>
      </c>
      <c r="G45" s="108">
        <f t="shared" si="2"/>
        <v>6.1896000000000004</v>
      </c>
      <c r="H45" s="109">
        <v>87</v>
      </c>
      <c r="I45" s="110" t="s">
        <v>46</v>
      </c>
      <c r="J45" s="69">
        <f t="shared" si="3"/>
        <v>8.6999999999999994E-3</v>
      </c>
      <c r="K45" s="109">
        <v>20</v>
      </c>
      <c r="L45" s="110" t="s">
        <v>46</v>
      </c>
      <c r="M45" s="69">
        <f t="shared" si="0"/>
        <v>2E-3</v>
      </c>
      <c r="N45" s="109">
        <v>16</v>
      </c>
      <c r="O45" s="110" t="s">
        <v>46</v>
      </c>
      <c r="P45" s="69">
        <f t="shared" si="1"/>
        <v>1.6000000000000001E-3</v>
      </c>
    </row>
    <row r="46" spans="2:16">
      <c r="B46" s="109">
        <v>9</v>
      </c>
      <c r="C46" s="110" t="s">
        <v>45</v>
      </c>
      <c r="D46" s="93">
        <f t="shared" si="4"/>
        <v>1.0714285714285714E-4</v>
      </c>
      <c r="E46" s="111">
        <v>0.74409999999999998</v>
      </c>
      <c r="F46" s="112">
        <v>5.66</v>
      </c>
      <c r="G46" s="108">
        <f t="shared" si="2"/>
        <v>6.4040999999999997</v>
      </c>
      <c r="H46" s="109">
        <v>94</v>
      </c>
      <c r="I46" s="110" t="s">
        <v>46</v>
      </c>
      <c r="J46" s="69">
        <f t="shared" si="3"/>
        <v>9.4000000000000004E-3</v>
      </c>
      <c r="K46" s="109">
        <v>21</v>
      </c>
      <c r="L46" s="110" t="s">
        <v>46</v>
      </c>
      <c r="M46" s="69">
        <f t="shared" si="0"/>
        <v>2.1000000000000003E-3</v>
      </c>
      <c r="N46" s="109">
        <v>17</v>
      </c>
      <c r="O46" s="110" t="s">
        <v>46</v>
      </c>
      <c r="P46" s="69">
        <f t="shared" si="1"/>
        <v>1.7000000000000001E-3</v>
      </c>
    </row>
    <row r="47" spans="2:16">
      <c r="B47" s="109">
        <v>10</v>
      </c>
      <c r="C47" s="110" t="s">
        <v>45</v>
      </c>
      <c r="D47" s="93">
        <f t="shared" si="4"/>
        <v>1.1904761904761905E-4</v>
      </c>
      <c r="E47" s="111">
        <v>0.78439999999999999</v>
      </c>
      <c r="F47" s="112">
        <v>5.8120000000000003</v>
      </c>
      <c r="G47" s="108">
        <f t="shared" si="2"/>
        <v>6.5964</v>
      </c>
      <c r="H47" s="109">
        <v>100</v>
      </c>
      <c r="I47" s="110" t="s">
        <v>46</v>
      </c>
      <c r="J47" s="69">
        <f t="shared" si="3"/>
        <v>0.01</v>
      </c>
      <c r="K47" s="109">
        <v>23</v>
      </c>
      <c r="L47" s="110" t="s">
        <v>46</v>
      </c>
      <c r="M47" s="69">
        <f t="shared" si="0"/>
        <v>2.3E-3</v>
      </c>
      <c r="N47" s="109">
        <v>18</v>
      </c>
      <c r="O47" s="110" t="s">
        <v>46</v>
      </c>
      <c r="P47" s="69">
        <f t="shared" si="1"/>
        <v>1.8E-3</v>
      </c>
    </row>
    <row r="48" spans="2:16">
      <c r="B48" s="109">
        <v>11</v>
      </c>
      <c r="C48" s="110" t="s">
        <v>45</v>
      </c>
      <c r="D48" s="93">
        <f t="shared" si="4"/>
        <v>1.3095238095238096E-4</v>
      </c>
      <c r="E48" s="111">
        <v>0.8226</v>
      </c>
      <c r="F48" s="112">
        <v>5.9459999999999997</v>
      </c>
      <c r="G48" s="108">
        <f t="shared" si="2"/>
        <v>6.7685999999999993</v>
      </c>
      <c r="H48" s="109">
        <v>106</v>
      </c>
      <c r="I48" s="110" t="s">
        <v>46</v>
      </c>
      <c r="J48" s="69">
        <f t="shared" si="3"/>
        <v>1.06E-2</v>
      </c>
      <c r="K48" s="109">
        <v>24</v>
      </c>
      <c r="L48" s="110" t="s">
        <v>46</v>
      </c>
      <c r="M48" s="69">
        <f t="shared" si="0"/>
        <v>2.4000000000000002E-3</v>
      </c>
      <c r="N48" s="109">
        <v>19</v>
      </c>
      <c r="O48" s="110" t="s">
        <v>46</v>
      </c>
      <c r="P48" s="69">
        <f t="shared" si="1"/>
        <v>1.9E-3</v>
      </c>
    </row>
    <row r="49" spans="2:16">
      <c r="B49" s="109">
        <v>12</v>
      </c>
      <c r="C49" s="110" t="s">
        <v>45</v>
      </c>
      <c r="D49" s="93">
        <f t="shared" si="4"/>
        <v>1.4285714285714287E-4</v>
      </c>
      <c r="E49" s="111">
        <v>0.85919999999999996</v>
      </c>
      <c r="F49" s="112">
        <v>6.0670000000000002</v>
      </c>
      <c r="G49" s="108">
        <f t="shared" si="2"/>
        <v>6.9261999999999997</v>
      </c>
      <c r="H49" s="109">
        <v>112</v>
      </c>
      <c r="I49" s="110" t="s">
        <v>46</v>
      </c>
      <c r="J49" s="69">
        <f t="shared" si="3"/>
        <v>1.12E-2</v>
      </c>
      <c r="K49" s="109">
        <v>25</v>
      </c>
      <c r="L49" s="110" t="s">
        <v>46</v>
      </c>
      <c r="M49" s="69">
        <f t="shared" si="0"/>
        <v>2.5000000000000001E-3</v>
      </c>
      <c r="N49" s="109">
        <v>20</v>
      </c>
      <c r="O49" s="110" t="s">
        <v>46</v>
      </c>
      <c r="P49" s="69">
        <f t="shared" si="1"/>
        <v>2E-3</v>
      </c>
    </row>
    <row r="50" spans="2:16">
      <c r="B50" s="109">
        <v>13</v>
      </c>
      <c r="C50" s="110" t="s">
        <v>45</v>
      </c>
      <c r="D50" s="93">
        <f t="shared" si="4"/>
        <v>1.5476190476190475E-4</v>
      </c>
      <c r="E50" s="111">
        <v>0.89429999999999998</v>
      </c>
      <c r="F50" s="112">
        <v>6.1760000000000002</v>
      </c>
      <c r="G50" s="108">
        <f t="shared" si="2"/>
        <v>7.0703000000000005</v>
      </c>
      <c r="H50" s="109">
        <v>117</v>
      </c>
      <c r="I50" s="110" t="s">
        <v>46</v>
      </c>
      <c r="J50" s="69">
        <f t="shared" si="3"/>
        <v>1.17E-2</v>
      </c>
      <c r="K50" s="109">
        <v>26</v>
      </c>
      <c r="L50" s="110" t="s">
        <v>46</v>
      </c>
      <c r="M50" s="69">
        <f t="shared" si="0"/>
        <v>2.5999999999999999E-3</v>
      </c>
      <c r="N50" s="109">
        <v>21</v>
      </c>
      <c r="O50" s="110" t="s">
        <v>46</v>
      </c>
      <c r="P50" s="69">
        <f t="shared" si="1"/>
        <v>2.1000000000000003E-3</v>
      </c>
    </row>
    <row r="51" spans="2:16">
      <c r="B51" s="109">
        <v>14</v>
      </c>
      <c r="C51" s="110" t="s">
        <v>45</v>
      </c>
      <c r="D51" s="93">
        <f t="shared" si="4"/>
        <v>1.6666666666666666E-4</v>
      </c>
      <c r="E51" s="111">
        <v>0.92810000000000004</v>
      </c>
      <c r="F51" s="112">
        <v>6.274</v>
      </c>
      <c r="G51" s="108">
        <f t="shared" si="2"/>
        <v>7.2020999999999997</v>
      </c>
      <c r="H51" s="109">
        <v>123</v>
      </c>
      <c r="I51" s="110" t="s">
        <v>46</v>
      </c>
      <c r="J51" s="69">
        <f t="shared" si="3"/>
        <v>1.23E-2</v>
      </c>
      <c r="K51" s="109">
        <v>27</v>
      </c>
      <c r="L51" s="110" t="s">
        <v>46</v>
      </c>
      <c r="M51" s="69">
        <f t="shared" si="0"/>
        <v>2.7000000000000001E-3</v>
      </c>
      <c r="N51" s="109">
        <v>22</v>
      </c>
      <c r="O51" s="110" t="s">
        <v>46</v>
      </c>
      <c r="P51" s="69">
        <f t="shared" si="1"/>
        <v>2.1999999999999997E-3</v>
      </c>
    </row>
    <row r="52" spans="2:16">
      <c r="B52" s="109">
        <v>15</v>
      </c>
      <c r="C52" s="110" t="s">
        <v>45</v>
      </c>
      <c r="D52" s="93">
        <f t="shared" si="4"/>
        <v>1.7857142857142857E-4</v>
      </c>
      <c r="E52" s="111">
        <v>0.96060000000000001</v>
      </c>
      <c r="F52" s="112">
        <v>6.3639999999999999</v>
      </c>
      <c r="G52" s="108">
        <f t="shared" si="2"/>
        <v>7.3246000000000002</v>
      </c>
      <c r="H52" s="109">
        <v>129</v>
      </c>
      <c r="I52" s="110" t="s">
        <v>46</v>
      </c>
      <c r="J52" s="69">
        <f t="shared" si="3"/>
        <v>1.29E-2</v>
      </c>
      <c r="K52" s="109">
        <v>28</v>
      </c>
      <c r="L52" s="110" t="s">
        <v>46</v>
      </c>
      <c r="M52" s="69">
        <f t="shared" si="0"/>
        <v>2.8E-3</v>
      </c>
      <c r="N52" s="109">
        <v>23</v>
      </c>
      <c r="O52" s="110" t="s">
        <v>46</v>
      </c>
      <c r="P52" s="69">
        <f t="shared" si="1"/>
        <v>2.3E-3</v>
      </c>
    </row>
    <row r="53" spans="2:16">
      <c r="B53" s="109">
        <v>16</v>
      </c>
      <c r="C53" s="110" t="s">
        <v>45</v>
      </c>
      <c r="D53" s="93">
        <f t="shared" si="4"/>
        <v>1.9047619047619048E-4</v>
      </c>
      <c r="E53" s="111">
        <v>0.99209999999999998</v>
      </c>
      <c r="F53" s="112">
        <v>6.4459999999999997</v>
      </c>
      <c r="G53" s="108">
        <f t="shared" si="2"/>
        <v>7.4380999999999995</v>
      </c>
      <c r="H53" s="109">
        <v>134</v>
      </c>
      <c r="I53" s="110" t="s">
        <v>46</v>
      </c>
      <c r="J53" s="69">
        <f t="shared" si="3"/>
        <v>1.34E-2</v>
      </c>
      <c r="K53" s="109">
        <v>29</v>
      </c>
      <c r="L53" s="110" t="s">
        <v>46</v>
      </c>
      <c r="M53" s="69">
        <f t="shared" si="0"/>
        <v>2.9000000000000002E-3</v>
      </c>
      <c r="N53" s="109">
        <v>23</v>
      </c>
      <c r="O53" s="110" t="s">
        <v>46</v>
      </c>
      <c r="P53" s="69">
        <f t="shared" si="1"/>
        <v>2.3E-3</v>
      </c>
    </row>
    <row r="54" spans="2:16">
      <c r="B54" s="109">
        <v>17</v>
      </c>
      <c r="C54" s="110" t="s">
        <v>45</v>
      </c>
      <c r="D54" s="93">
        <f t="shared" si="4"/>
        <v>2.0238095238095239E-4</v>
      </c>
      <c r="E54" s="111">
        <v>1.0229999999999999</v>
      </c>
      <c r="F54" s="112">
        <v>6.5209999999999999</v>
      </c>
      <c r="G54" s="108">
        <f t="shared" si="2"/>
        <v>7.5439999999999996</v>
      </c>
      <c r="H54" s="109">
        <v>140</v>
      </c>
      <c r="I54" s="110" t="s">
        <v>46</v>
      </c>
      <c r="J54" s="69">
        <f t="shared" si="3"/>
        <v>1.4000000000000002E-2</v>
      </c>
      <c r="K54" s="109">
        <v>30</v>
      </c>
      <c r="L54" s="110" t="s">
        <v>46</v>
      </c>
      <c r="M54" s="69">
        <f t="shared" si="0"/>
        <v>3.0000000000000001E-3</v>
      </c>
      <c r="N54" s="109">
        <v>24</v>
      </c>
      <c r="O54" s="110" t="s">
        <v>46</v>
      </c>
      <c r="P54" s="69">
        <f t="shared" si="1"/>
        <v>2.4000000000000002E-3</v>
      </c>
    </row>
    <row r="55" spans="2:16">
      <c r="B55" s="109">
        <v>18</v>
      </c>
      <c r="C55" s="110" t="s">
        <v>45</v>
      </c>
      <c r="D55" s="93">
        <f t="shared" si="4"/>
        <v>2.1428571428571427E-4</v>
      </c>
      <c r="E55" s="111">
        <v>1.052</v>
      </c>
      <c r="F55" s="112">
        <v>6.59</v>
      </c>
      <c r="G55" s="108">
        <f t="shared" si="2"/>
        <v>7.6419999999999995</v>
      </c>
      <c r="H55" s="109">
        <v>145</v>
      </c>
      <c r="I55" s="110" t="s">
        <v>46</v>
      </c>
      <c r="J55" s="69">
        <f t="shared" si="3"/>
        <v>1.4499999999999999E-2</v>
      </c>
      <c r="K55" s="109">
        <v>31</v>
      </c>
      <c r="L55" s="110" t="s">
        <v>46</v>
      </c>
      <c r="M55" s="69">
        <f t="shared" si="0"/>
        <v>3.0999999999999999E-3</v>
      </c>
      <c r="N55" s="109">
        <v>25</v>
      </c>
      <c r="O55" s="110" t="s">
        <v>46</v>
      </c>
      <c r="P55" s="69">
        <f t="shared" si="1"/>
        <v>2.5000000000000001E-3</v>
      </c>
    </row>
    <row r="56" spans="2:16">
      <c r="B56" s="109">
        <v>20</v>
      </c>
      <c r="C56" s="110" t="s">
        <v>45</v>
      </c>
      <c r="D56" s="93">
        <f t="shared" si="4"/>
        <v>2.380952380952381E-4</v>
      </c>
      <c r="E56" s="111">
        <v>1.109</v>
      </c>
      <c r="F56" s="112">
        <v>6.7119999999999997</v>
      </c>
      <c r="G56" s="108">
        <f t="shared" si="2"/>
        <v>7.8209999999999997</v>
      </c>
      <c r="H56" s="109">
        <v>156</v>
      </c>
      <c r="I56" s="110" t="s">
        <v>46</v>
      </c>
      <c r="J56" s="69">
        <f t="shared" si="3"/>
        <v>1.5599999999999999E-2</v>
      </c>
      <c r="K56" s="109">
        <v>33</v>
      </c>
      <c r="L56" s="110" t="s">
        <v>46</v>
      </c>
      <c r="M56" s="69">
        <f t="shared" si="0"/>
        <v>3.3E-3</v>
      </c>
      <c r="N56" s="109">
        <v>27</v>
      </c>
      <c r="O56" s="110" t="s">
        <v>46</v>
      </c>
      <c r="P56" s="69">
        <f t="shared" si="1"/>
        <v>2.7000000000000001E-3</v>
      </c>
    </row>
    <row r="57" spans="2:16">
      <c r="B57" s="109">
        <v>22.5</v>
      </c>
      <c r="C57" s="110" t="s">
        <v>45</v>
      </c>
      <c r="D57" s="93">
        <f t="shared" si="4"/>
        <v>2.6785714285714287E-4</v>
      </c>
      <c r="E57" s="111">
        <v>1.177</v>
      </c>
      <c r="F57" s="112">
        <v>6.8410000000000002</v>
      </c>
      <c r="G57" s="108">
        <f t="shared" si="2"/>
        <v>8.0180000000000007</v>
      </c>
      <c r="H57" s="109">
        <v>168</v>
      </c>
      <c r="I57" s="110" t="s">
        <v>46</v>
      </c>
      <c r="J57" s="69">
        <f t="shared" si="3"/>
        <v>1.6800000000000002E-2</v>
      </c>
      <c r="K57" s="109">
        <v>35</v>
      </c>
      <c r="L57" s="110" t="s">
        <v>46</v>
      </c>
      <c r="M57" s="69">
        <f t="shared" si="0"/>
        <v>3.5000000000000005E-3</v>
      </c>
      <c r="N57" s="109">
        <v>29</v>
      </c>
      <c r="O57" s="110" t="s">
        <v>46</v>
      </c>
      <c r="P57" s="69">
        <f t="shared" si="1"/>
        <v>2.9000000000000002E-3</v>
      </c>
    </row>
    <row r="58" spans="2:16">
      <c r="B58" s="109">
        <v>25</v>
      </c>
      <c r="C58" s="110" t="s">
        <v>45</v>
      </c>
      <c r="D58" s="93">
        <f t="shared" si="4"/>
        <v>2.9761904761904765E-4</v>
      </c>
      <c r="E58" s="111">
        <v>1.24</v>
      </c>
      <c r="F58" s="112">
        <v>6.9480000000000004</v>
      </c>
      <c r="G58" s="108">
        <f t="shared" si="2"/>
        <v>8.1880000000000006</v>
      </c>
      <c r="H58" s="109">
        <v>181</v>
      </c>
      <c r="I58" s="110" t="s">
        <v>46</v>
      </c>
      <c r="J58" s="69">
        <f t="shared" si="3"/>
        <v>1.8099999999999998E-2</v>
      </c>
      <c r="K58" s="109">
        <v>37</v>
      </c>
      <c r="L58" s="110" t="s">
        <v>46</v>
      </c>
      <c r="M58" s="69">
        <f t="shared" si="0"/>
        <v>3.6999999999999997E-3</v>
      </c>
      <c r="N58" s="109">
        <v>31</v>
      </c>
      <c r="O58" s="110" t="s">
        <v>46</v>
      </c>
      <c r="P58" s="69">
        <f t="shared" si="1"/>
        <v>3.0999999999999999E-3</v>
      </c>
    </row>
    <row r="59" spans="2:16">
      <c r="B59" s="109">
        <v>27.5</v>
      </c>
      <c r="C59" s="110" t="s">
        <v>45</v>
      </c>
      <c r="D59" s="93">
        <f t="shared" si="4"/>
        <v>3.2738095238095237E-4</v>
      </c>
      <c r="E59" s="111">
        <v>1.3009999999999999</v>
      </c>
      <c r="F59" s="112">
        <v>7.0380000000000003</v>
      </c>
      <c r="G59" s="108">
        <f t="shared" si="2"/>
        <v>8.3390000000000004</v>
      </c>
      <c r="H59" s="109">
        <v>193</v>
      </c>
      <c r="I59" s="110" t="s">
        <v>46</v>
      </c>
      <c r="J59" s="69">
        <f t="shared" si="3"/>
        <v>1.9300000000000001E-2</v>
      </c>
      <c r="K59" s="109">
        <v>39</v>
      </c>
      <c r="L59" s="110" t="s">
        <v>46</v>
      </c>
      <c r="M59" s="69">
        <f t="shared" si="0"/>
        <v>3.8999999999999998E-3</v>
      </c>
      <c r="N59" s="109">
        <v>33</v>
      </c>
      <c r="O59" s="110" t="s">
        <v>46</v>
      </c>
      <c r="P59" s="69">
        <f t="shared" si="1"/>
        <v>3.3E-3</v>
      </c>
    </row>
    <row r="60" spans="2:16">
      <c r="B60" s="109">
        <v>30</v>
      </c>
      <c r="C60" s="110" t="s">
        <v>45</v>
      </c>
      <c r="D60" s="93">
        <f t="shared" si="4"/>
        <v>3.5714285714285714E-4</v>
      </c>
      <c r="E60" s="111">
        <v>1.359</v>
      </c>
      <c r="F60" s="112">
        <v>7.1130000000000004</v>
      </c>
      <c r="G60" s="108">
        <f t="shared" si="2"/>
        <v>8.4720000000000013</v>
      </c>
      <c r="H60" s="109">
        <v>206</v>
      </c>
      <c r="I60" s="110" t="s">
        <v>46</v>
      </c>
      <c r="J60" s="69">
        <f t="shared" si="3"/>
        <v>2.06E-2</v>
      </c>
      <c r="K60" s="109">
        <v>41</v>
      </c>
      <c r="L60" s="110" t="s">
        <v>46</v>
      </c>
      <c r="M60" s="69">
        <f t="shared" si="0"/>
        <v>4.1000000000000003E-3</v>
      </c>
      <c r="N60" s="109">
        <v>34</v>
      </c>
      <c r="O60" s="110" t="s">
        <v>46</v>
      </c>
      <c r="P60" s="69">
        <f t="shared" si="1"/>
        <v>3.4000000000000002E-3</v>
      </c>
    </row>
    <row r="61" spans="2:16">
      <c r="B61" s="109">
        <v>32.5</v>
      </c>
      <c r="C61" s="110" t="s">
        <v>45</v>
      </c>
      <c r="D61" s="93">
        <f t="shared" si="4"/>
        <v>3.8690476190476192E-4</v>
      </c>
      <c r="E61" s="111">
        <v>1.4139999999999999</v>
      </c>
      <c r="F61" s="112">
        <v>7.1769999999999996</v>
      </c>
      <c r="G61" s="108">
        <f t="shared" si="2"/>
        <v>8.5909999999999993</v>
      </c>
      <c r="H61" s="109">
        <v>218</v>
      </c>
      <c r="I61" s="110" t="s">
        <v>46</v>
      </c>
      <c r="J61" s="69">
        <f t="shared" si="3"/>
        <v>2.18E-2</v>
      </c>
      <c r="K61" s="109">
        <v>43</v>
      </c>
      <c r="L61" s="110" t="s">
        <v>46</v>
      </c>
      <c r="M61" s="69">
        <f t="shared" si="0"/>
        <v>4.3E-3</v>
      </c>
      <c r="N61" s="109">
        <v>36</v>
      </c>
      <c r="O61" s="110" t="s">
        <v>46</v>
      </c>
      <c r="P61" s="69">
        <f t="shared" si="1"/>
        <v>3.5999999999999999E-3</v>
      </c>
    </row>
    <row r="62" spans="2:16">
      <c r="B62" s="109">
        <v>35</v>
      </c>
      <c r="C62" s="110" t="s">
        <v>45</v>
      </c>
      <c r="D62" s="93">
        <f t="shared" si="4"/>
        <v>4.1666666666666669E-4</v>
      </c>
      <c r="E62" s="111">
        <v>1.4670000000000001</v>
      </c>
      <c r="F62" s="112">
        <v>7.2309999999999999</v>
      </c>
      <c r="G62" s="108">
        <f t="shared" si="2"/>
        <v>8.6980000000000004</v>
      </c>
      <c r="H62" s="109">
        <v>229</v>
      </c>
      <c r="I62" s="110" t="s">
        <v>46</v>
      </c>
      <c r="J62" s="69">
        <f t="shared" si="3"/>
        <v>2.29E-2</v>
      </c>
      <c r="K62" s="109">
        <v>45</v>
      </c>
      <c r="L62" s="110" t="s">
        <v>46</v>
      </c>
      <c r="M62" s="69">
        <f t="shared" si="0"/>
        <v>4.4999999999999997E-3</v>
      </c>
      <c r="N62" s="109">
        <v>38</v>
      </c>
      <c r="O62" s="110" t="s">
        <v>46</v>
      </c>
      <c r="P62" s="69">
        <f t="shared" si="1"/>
        <v>3.8E-3</v>
      </c>
    </row>
    <row r="63" spans="2:16">
      <c r="B63" s="109">
        <v>37.5</v>
      </c>
      <c r="C63" s="110" t="s">
        <v>45</v>
      </c>
      <c r="D63" s="93">
        <f t="shared" si="4"/>
        <v>4.4642857142857141E-4</v>
      </c>
      <c r="E63" s="111">
        <v>1.5189999999999999</v>
      </c>
      <c r="F63" s="112">
        <v>7.2770000000000001</v>
      </c>
      <c r="G63" s="108">
        <f t="shared" si="2"/>
        <v>8.7959999999999994</v>
      </c>
      <c r="H63" s="109">
        <v>241</v>
      </c>
      <c r="I63" s="110" t="s">
        <v>46</v>
      </c>
      <c r="J63" s="69">
        <f t="shared" si="3"/>
        <v>2.41E-2</v>
      </c>
      <c r="K63" s="109">
        <v>47</v>
      </c>
      <c r="L63" s="110" t="s">
        <v>46</v>
      </c>
      <c r="M63" s="69">
        <f t="shared" si="0"/>
        <v>4.7000000000000002E-3</v>
      </c>
      <c r="N63" s="109">
        <v>40</v>
      </c>
      <c r="O63" s="110" t="s">
        <v>46</v>
      </c>
      <c r="P63" s="69">
        <f t="shared" si="1"/>
        <v>4.0000000000000001E-3</v>
      </c>
    </row>
    <row r="64" spans="2:16">
      <c r="B64" s="109">
        <v>40</v>
      </c>
      <c r="C64" s="110" t="s">
        <v>45</v>
      </c>
      <c r="D64" s="93">
        <f t="shared" si="4"/>
        <v>4.7619047619047619E-4</v>
      </c>
      <c r="E64" s="111">
        <v>1.569</v>
      </c>
      <c r="F64" s="112">
        <v>7.3159999999999998</v>
      </c>
      <c r="G64" s="108">
        <f t="shared" si="2"/>
        <v>8.8849999999999998</v>
      </c>
      <c r="H64" s="109">
        <v>253</v>
      </c>
      <c r="I64" s="110" t="s">
        <v>46</v>
      </c>
      <c r="J64" s="69">
        <f t="shared" si="3"/>
        <v>2.53E-2</v>
      </c>
      <c r="K64" s="109">
        <v>49</v>
      </c>
      <c r="L64" s="110" t="s">
        <v>46</v>
      </c>
      <c r="M64" s="69">
        <f t="shared" si="0"/>
        <v>4.8999999999999998E-3</v>
      </c>
      <c r="N64" s="109">
        <v>41</v>
      </c>
      <c r="O64" s="110" t="s">
        <v>46</v>
      </c>
      <c r="P64" s="69">
        <f t="shared" si="1"/>
        <v>4.1000000000000003E-3</v>
      </c>
    </row>
    <row r="65" spans="2:16">
      <c r="B65" s="109">
        <v>45</v>
      </c>
      <c r="C65" s="110" t="s">
        <v>45</v>
      </c>
      <c r="D65" s="93">
        <f t="shared" si="4"/>
        <v>5.3571428571428574E-4</v>
      </c>
      <c r="E65" s="111">
        <v>1.6639999999999999</v>
      </c>
      <c r="F65" s="112">
        <v>7.375</v>
      </c>
      <c r="G65" s="108">
        <f t="shared" si="2"/>
        <v>9.0389999999999997</v>
      </c>
      <c r="H65" s="109">
        <v>276</v>
      </c>
      <c r="I65" s="110" t="s">
        <v>46</v>
      </c>
      <c r="J65" s="69">
        <f t="shared" si="3"/>
        <v>2.7600000000000003E-2</v>
      </c>
      <c r="K65" s="109">
        <v>52</v>
      </c>
      <c r="L65" s="110" t="s">
        <v>46</v>
      </c>
      <c r="M65" s="69">
        <f t="shared" si="0"/>
        <v>5.1999999999999998E-3</v>
      </c>
      <c r="N65" s="109">
        <v>45</v>
      </c>
      <c r="O65" s="110" t="s">
        <v>46</v>
      </c>
      <c r="P65" s="69">
        <f t="shared" si="1"/>
        <v>4.4999999999999997E-3</v>
      </c>
    </row>
    <row r="66" spans="2:16">
      <c r="B66" s="109">
        <v>50</v>
      </c>
      <c r="C66" s="110" t="s">
        <v>45</v>
      </c>
      <c r="D66" s="93">
        <f t="shared" si="4"/>
        <v>5.9523809523809529E-4</v>
      </c>
      <c r="E66" s="111">
        <v>1.754</v>
      </c>
      <c r="F66" s="112">
        <v>7.4160000000000004</v>
      </c>
      <c r="G66" s="108">
        <f t="shared" si="2"/>
        <v>9.17</v>
      </c>
      <c r="H66" s="109">
        <v>299</v>
      </c>
      <c r="I66" s="110" t="s">
        <v>46</v>
      </c>
      <c r="J66" s="69">
        <f t="shared" si="3"/>
        <v>2.9899999999999999E-2</v>
      </c>
      <c r="K66" s="109">
        <v>56</v>
      </c>
      <c r="L66" s="110" t="s">
        <v>46</v>
      </c>
      <c r="M66" s="69">
        <f t="shared" si="0"/>
        <v>5.5999999999999999E-3</v>
      </c>
      <c r="N66" s="109">
        <v>48</v>
      </c>
      <c r="O66" s="110" t="s">
        <v>46</v>
      </c>
      <c r="P66" s="69">
        <f t="shared" si="1"/>
        <v>4.8000000000000004E-3</v>
      </c>
    </row>
    <row r="67" spans="2:16">
      <c r="B67" s="109">
        <v>55</v>
      </c>
      <c r="C67" s="110" t="s">
        <v>45</v>
      </c>
      <c r="D67" s="93">
        <f t="shared" si="4"/>
        <v>6.5476190476190473E-4</v>
      </c>
      <c r="E67" s="111">
        <v>1.839</v>
      </c>
      <c r="F67" s="112">
        <v>7.4420000000000002</v>
      </c>
      <c r="G67" s="108">
        <f t="shared" si="2"/>
        <v>9.2810000000000006</v>
      </c>
      <c r="H67" s="109">
        <v>321</v>
      </c>
      <c r="I67" s="110" t="s">
        <v>46</v>
      </c>
      <c r="J67" s="69">
        <f t="shared" si="3"/>
        <v>3.2100000000000004E-2</v>
      </c>
      <c r="K67" s="109">
        <v>60</v>
      </c>
      <c r="L67" s="110" t="s">
        <v>46</v>
      </c>
      <c r="M67" s="69">
        <f t="shared" si="0"/>
        <v>6.0000000000000001E-3</v>
      </c>
      <c r="N67" s="109">
        <v>51</v>
      </c>
      <c r="O67" s="110" t="s">
        <v>46</v>
      </c>
      <c r="P67" s="69">
        <f t="shared" si="1"/>
        <v>5.0999999999999995E-3</v>
      </c>
    </row>
    <row r="68" spans="2:16">
      <c r="B68" s="109">
        <v>60</v>
      </c>
      <c r="C68" s="110" t="s">
        <v>45</v>
      </c>
      <c r="D68" s="93">
        <f t="shared" si="4"/>
        <v>7.1428571428571429E-4</v>
      </c>
      <c r="E68" s="111">
        <v>1.921</v>
      </c>
      <c r="F68" s="112">
        <v>7.4560000000000004</v>
      </c>
      <c r="G68" s="108">
        <f t="shared" si="2"/>
        <v>9.3770000000000007</v>
      </c>
      <c r="H68" s="109">
        <v>343</v>
      </c>
      <c r="I68" s="110" t="s">
        <v>46</v>
      </c>
      <c r="J68" s="69">
        <f t="shared" si="3"/>
        <v>3.4300000000000004E-2</v>
      </c>
      <c r="K68" s="109">
        <v>63</v>
      </c>
      <c r="L68" s="110" t="s">
        <v>46</v>
      </c>
      <c r="M68" s="69">
        <f t="shared" si="0"/>
        <v>6.3E-3</v>
      </c>
      <c r="N68" s="109">
        <v>54</v>
      </c>
      <c r="O68" s="110" t="s">
        <v>46</v>
      </c>
      <c r="P68" s="69">
        <f t="shared" si="1"/>
        <v>5.4000000000000003E-3</v>
      </c>
    </row>
    <row r="69" spans="2:16">
      <c r="B69" s="109">
        <v>65</v>
      </c>
      <c r="C69" s="110" t="s">
        <v>45</v>
      </c>
      <c r="D69" s="93">
        <f t="shared" si="4"/>
        <v>7.7380952380952384E-4</v>
      </c>
      <c r="E69" s="111">
        <v>2</v>
      </c>
      <c r="F69" s="112">
        <v>7.4610000000000003</v>
      </c>
      <c r="G69" s="108">
        <f t="shared" si="2"/>
        <v>9.4610000000000003</v>
      </c>
      <c r="H69" s="109">
        <v>365</v>
      </c>
      <c r="I69" s="110" t="s">
        <v>46</v>
      </c>
      <c r="J69" s="69">
        <f t="shared" si="3"/>
        <v>3.6499999999999998E-2</v>
      </c>
      <c r="K69" s="109">
        <v>66</v>
      </c>
      <c r="L69" s="110" t="s">
        <v>46</v>
      </c>
      <c r="M69" s="69">
        <f t="shared" si="0"/>
        <v>6.6E-3</v>
      </c>
      <c r="N69" s="109">
        <v>57</v>
      </c>
      <c r="O69" s="110" t="s">
        <v>46</v>
      </c>
      <c r="P69" s="69">
        <f t="shared" si="1"/>
        <v>5.7000000000000002E-3</v>
      </c>
    </row>
    <row r="70" spans="2:16">
      <c r="B70" s="109">
        <v>70</v>
      </c>
      <c r="C70" s="110" t="s">
        <v>45</v>
      </c>
      <c r="D70" s="93">
        <f t="shared" si="4"/>
        <v>8.3333333333333339E-4</v>
      </c>
      <c r="E70" s="111">
        <v>2.0750000000000002</v>
      </c>
      <c r="F70" s="112">
        <v>7.4589999999999996</v>
      </c>
      <c r="G70" s="108">
        <f t="shared" si="2"/>
        <v>9.5339999999999989</v>
      </c>
      <c r="H70" s="109">
        <v>387</v>
      </c>
      <c r="I70" s="110" t="s">
        <v>46</v>
      </c>
      <c r="J70" s="69">
        <f t="shared" si="3"/>
        <v>3.8699999999999998E-2</v>
      </c>
      <c r="K70" s="109">
        <v>70</v>
      </c>
      <c r="L70" s="110" t="s">
        <v>46</v>
      </c>
      <c r="M70" s="69">
        <f t="shared" si="0"/>
        <v>7.000000000000001E-3</v>
      </c>
      <c r="N70" s="109">
        <v>60</v>
      </c>
      <c r="O70" s="110" t="s">
        <v>46</v>
      </c>
      <c r="P70" s="69">
        <f t="shared" si="1"/>
        <v>6.0000000000000001E-3</v>
      </c>
    </row>
    <row r="71" spans="2:16">
      <c r="B71" s="109">
        <v>80</v>
      </c>
      <c r="C71" s="110" t="s">
        <v>45</v>
      </c>
      <c r="D71" s="93">
        <f t="shared" si="4"/>
        <v>9.5238095238095238E-4</v>
      </c>
      <c r="E71" s="111">
        <v>2.2189999999999999</v>
      </c>
      <c r="F71" s="112">
        <v>7.4379999999999997</v>
      </c>
      <c r="G71" s="108">
        <f t="shared" si="2"/>
        <v>9.657</v>
      </c>
      <c r="H71" s="109">
        <v>430</v>
      </c>
      <c r="I71" s="110" t="s">
        <v>46</v>
      </c>
      <c r="J71" s="69">
        <f t="shared" si="3"/>
        <v>4.2999999999999997E-2</v>
      </c>
      <c r="K71" s="109">
        <v>76</v>
      </c>
      <c r="L71" s="110" t="s">
        <v>46</v>
      </c>
      <c r="M71" s="69">
        <f t="shared" si="0"/>
        <v>7.6E-3</v>
      </c>
      <c r="N71" s="109">
        <v>66</v>
      </c>
      <c r="O71" s="110" t="s">
        <v>46</v>
      </c>
      <c r="P71" s="69">
        <f t="shared" si="1"/>
        <v>6.6E-3</v>
      </c>
    </row>
    <row r="72" spans="2:16">
      <c r="B72" s="109">
        <v>90</v>
      </c>
      <c r="C72" s="110" t="s">
        <v>45</v>
      </c>
      <c r="D72" s="93">
        <f t="shared" si="4"/>
        <v>1.0714285714285715E-3</v>
      </c>
      <c r="E72" s="111">
        <v>2.3530000000000002</v>
      </c>
      <c r="F72" s="112">
        <v>7.399</v>
      </c>
      <c r="G72" s="108">
        <f t="shared" si="2"/>
        <v>9.7520000000000007</v>
      </c>
      <c r="H72" s="109">
        <v>473</v>
      </c>
      <c r="I72" s="110" t="s">
        <v>46</v>
      </c>
      <c r="J72" s="69">
        <f t="shared" si="3"/>
        <v>4.7299999999999995E-2</v>
      </c>
      <c r="K72" s="109">
        <v>82</v>
      </c>
      <c r="L72" s="110" t="s">
        <v>46</v>
      </c>
      <c r="M72" s="69">
        <f t="shared" si="0"/>
        <v>8.2000000000000007E-3</v>
      </c>
      <c r="N72" s="109">
        <v>71</v>
      </c>
      <c r="O72" s="110" t="s">
        <v>46</v>
      </c>
      <c r="P72" s="69">
        <f t="shared" si="1"/>
        <v>7.0999999999999995E-3</v>
      </c>
    </row>
    <row r="73" spans="2:16">
      <c r="B73" s="109">
        <v>100</v>
      </c>
      <c r="C73" s="110" t="s">
        <v>45</v>
      </c>
      <c r="D73" s="93">
        <f t="shared" si="4"/>
        <v>1.1904761904761906E-3</v>
      </c>
      <c r="E73" s="111">
        <v>2.48</v>
      </c>
      <c r="F73" s="112">
        <v>7.35</v>
      </c>
      <c r="G73" s="108">
        <f t="shared" si="2"/>
        <v>9.83</v>
      </c>
      <c r="H73" s="109">
        <v>516</v>
      </c>
      <c r="I73" s="110" t="s">
        <v>46</v>
      </c>
      <c r="J73" s="69">
        <f t="shared" si="3"/>
        <v>5.16E-2</v>
      </c>
      <c r="K73" s="109">
        <v>89</v>
      </c>
      <c r="L73" s="110" t="s">
        <v>46</v>
      </c>
      <c r="M73" s="69">
        <f t="shared" si="0"/>
        <v>8.8999999999999999E-3</v>
      </c>
      <c r="N73" s="109">
        <v>77</v>
      </c>
      <c r="O73" s="110" t="s">
        <v>46</v>
      </c>
      <c r="P73" s="69">
        <f t="shared" si="1"/>
        <v>7.7000000000000002E-3</v>
      </c>
    </row>
    <row r="74" spans="2:16">
      <c r="B74" s="109">
        <v>110</v>
      </c>
      <c r="C74" s="110" t="s">
        <v>45</v>
      </c>
      <c r="D74" s="93">
        <f t="shared" si="4"/>
        <v>1.3095238095238095E-3</v>
      </c>
      <c r="E74" s="111">
        <v>2.601</v>
      </c>
      <c r="F74" s="112">
        <v>7.2919999999999998</v>
      </c>
      <c r="G74" s="108">
        <f t="shared" si="2"/>
        <v>9.8930000000000007</v>
      </c>
      <c r="H74" s="109">
        <v>558</v>
      </c>
      <c r="I74" s="110" t="s">
        <v>46</v>
      </c>
      <c r="J74" s="69">
        <f t="shared" si="3"/>
        <v>5.5800000000000002E-2</v>
      </c>
      <c r="K74" s="109">
        <v>94</v>
      </c>
      <c r="L74" s="110" t="s">
        <v>46</v>
      </c>
      <c r="M74" s="69">
        <f t="shared" si="0"/>
        <v>9.4000000000000004E-3</v>
      </c>
      <c r="N74" s="109">
        <v>82</v>
      </c>
      <c r="O74" s="110" t="s">
        <v>46</v>
      </c>
      <c r="P74" s="69">
        <f t="shared" si="1"/>
        <v>8.2000000000000007E-3</v>
      </c>
    </row>
    <row r="75" spans="2:16">
      <c r="B75" s="109">
        <v>120</v>
      </c>
      <c r="C75" s="110" t="s">
        <v>45</v>
      </c>
      <c r="D75" s="93">
        <f t="shared" si="4"/>
        <v>1.4285714285714286E-3</v>
      </c>
      <c r="E75" s="111">
        <v>2.7170000000000001</v>
      </c>
      <c r="F75" s="112">
        <v>7.2290000000000001</v>
      </c>
      <c r="G75" s="108">
        <f t="shared" si="2"/>
        <v>9.9459999999999997</v>
      </c>
      <c r="H75" s="109">
        <v>601</v>
      </c>
      <c r="I75" s="110" t="s">
        <v>46</v>
      </c>
      <c r="J75" s="69">
        <f t="shared" si="3"/>
        <v>6.0100000000000001E-2</v>
      </c>
      <c r="K75" s="109">
        <v>100</v>
      </c>
      <c r="L75" s="110" t="s">
        <v>46</v>
      </c>
      <c r="M75" s="69">
        <f t="shared" si="0"/>
        <v>0.01</v>
      </c>
      <c r="N75" s="109">
        <v>88</v>
      </c>
      <c r="O75" s="110" t="s">
        <v>46</v>
      </c>
      <c r="P75" s="69">
        <f t="shared" si="1"/>
        <v>8.7999999999999988E-3</v>
      </c>
    </row>
    <row r="76" spans="2:16">
      <c r="B76" s="109">
        <v>130</v>
      </c>
      <c r="C76" s="110" t="s">
        <v>45</v>
      </c>
      <c r="D76" s="93">
        <f t="shared" si="4"/>
        <v>1.5476190476190477E-3</v>
      </c>
      <c r="E76" s="111">
        <v>2.8279999999999998</v>
      </c>
      <c r="F76" s="112">
        <v>7.1630000000000003</v>
      </c>
      <c r="G76" s="108">
        <f t="shared" si="2"/>
        <v>9.9909999999999997</v>
      </c>
      <c r="H76" s="109">
        <v>643</v>
      </c>
      <c r="I76" s="110" t="s">
        <v>46</v>
      </c>
      <c r="J76" s="69">
        <f t="shared" si="3"/>
        <v>6.4299999999999996E-2</v>
      </c>
      <c r="K76" s="109">
        <v>106</v>
      </c>
      <c r="L76" s="110" t="s">
        <v>46</v>
      </c>
      <c r="M76" s="69">
        <f t="shared" si="0"/>
        <v>1.06E-2</v>
      </c>
      <c r="N76" s="109">
        <v>93</v>
      </c>
      <c r="O76" s="110" t="s">
        <v>46</v>
      </c>
      <c r="P76" s="69">
        <f t="shared" si="1"/>
        <v>9.2999999999999992E-3</v>
      </c>
    </row>
    <row r="77" spans="2:16">
      <c r="B77" s="109">
        <v>140</v>
      </c>
      <c r="C77" s="110" t="s">
        <v>45</v>
      </c>
      <c r="D77" s="93">
        <f t="shared" si="4"/>
        <v>1.6666666666666668E-3</v>
      </c>
      <c r="E77" s="111">
        <v>2.9350000000000001</v>
      </c>
      <c r="F77" s="112">
        <v>7.0940000000000003</v>
      </c>
      <c r="G77" s="108">
        <f t="shared" si="2"/>
        <v>10.029</v>
      </c>
      <c r="H77" s="109">
        <v>685</v>
      </c>
      <c r="I77" s="110" t="s">
        <v>46</v>
      </c>
      <c r="J77" s="69">
        <f t="shared" si="3"/>
        <v>6.8500000000000005E-2</v>
      </c>
      <c r="K77" s="109">
        <v>112</v>
      </c>
      <c r="L77" s="110" t="s">
        <v>46</v>
      </c>
      <c r="M77" s="69">
        <f t="shared" si="0"/>
        <v>1.12E-2</v>
      </c>
      <c r="N77" s="109">
        <v>98</v>
      </c>
      <c r="O77" s="110" t="s">
        <v>46</v>
      </c>
      <c r="P77" s="69">
        <f t="shared" si="1"/>
        <v>9.7999999999999997E-3</v>
      </c>
    </row>
    <row r="78" spans="2:16">
      <c r="B78" s="109">
        <v>150</v>
      </c>
      <c r="C78" s="110" t="s">
        <v>45</v>
      </c>
      <c r="D78" s="93">
        <f t="shared" si="4"/>
        <v>1.7857142857142857E-3</v>
      </c>
      <c r="E78" s="111">
        <v>3.0379999999999998</v>
      </c>
      <c r="F78" s="112">
        <v>7.024</v>
      </c>
      <c r="G78" s="108">
        <f t="shared" si="2"/>
        <v>10.061999999999999</v>
      </c>
      <c r="H78" s="109">
        <v>727</v>
      </c>
      <c r="I78" s="110" t="s">
        <v>46</v>
      </c>
      <c r="J78" s="69">
        <f t="shared" si="3"/>
        <v>7.2700000000000001E-2</v>
      </c>
      <c r="K78" s="109">
        <v>117</v>
      </c>
      <c r="L78" s="110" t="s">
        <v>46</v>
      </c>
      <c r="M78" s="69">
        <f t="shared" si="0"/>
        <v>1.17E-2</v>
      </c>
      <c r="N78" s="109">
        <v>103</v>
      </c>
      <c r="O78" s="110" t="s">
        <v>46</v>
      </c>
      <c r="P78" s="69">
        <f t="shared" si="1"/>
        <v>1.03E-2</v>
      </c>
    </row>
    <row r="79" spans="2:16">
      <c r="B79" s="109">
        <v>160</v>
      </c>
      <c r="C79" s="110" t="s">
        <v>45</v>
      </c>
      <c r="D79" s="93">
        <f t="shared" si="4"/>
        <v>1.9047619047619048E-3</v>
      </c>
      <c r="E79" s="111">
        <v>3.137</v>
      </c>
      <c r="F79" s="112">
        <v>6.9530000000000003</v>
      </c>
      <c r="G79" s="108">
        <f t="shared" si="2"/>
        <v>10.09</v>
      </c>
      <c r="H79" s="109">
        <v>768</v>
      </c>
      <c r="I79" s="110" t="s">
        <v>46</v>
      </c>
      <c r="J79" s="69">
        <f t="shared" si="3"/>
        <v>7.6800000000000007E-2</v>
      </c>
      <c r="K79" s="109">
        <v>123</v>
      </c>
      <c r="L79" s="110" t="s">
        <v>46</v>
      </c>
      <c r="M79" s="69">
        <f t="shared" si="0"/>
        <v>1.23E-2</v>
      </c>
      <c r="N79" s="109">
        <v>108</v>
      </c>
      <c r="O79" s="110" t="s">
        <v>46</v>
      </c>
      <c r="P79" s="69">
        <f t="shared" si="1"/>
        <v>1.0800000000000001E-2</v>
      </c>
    </row>
    <row r="80" spans="2:16">
      <c r="B80" s="109">
        <v>170</v>
      </c>
      <c r="C80" s="110" t="s">
        <v>45</v>
      </c>
      <c r="D80" s="93">
        <f t="shared" si="4"/>
        <v>2.0238095238095241E-3</v>
      </c>
      <c r="E80" s="111">
        <v>3.1349999999999998</v>
      </c>
      <c r="F80" s="112">
        <v>6.8810000000000002</v>
      </c>
      <c r="G80" s="108">
        <f t="shared" si="2"/>
        <v>10.016</v>
      </c>
      <c r="H80" s="109">
        <v>810</v>
      </c>
      <c r="I80" s="110" t="s">
        <v>46</v>
      </c>
      <c r="J80" s="69">
        <f t="shared" si="3"/>
        <v>8.1000000000000003E-2</v>
      </c>
      <c r="K80" s="109">
        <v>128</v>
      </c>
      <c r="L80" s="110" t="s">
        <v>46</v>
      </c>
      <c r="M80" s="69">
        <f t="shared" si="0"/>
        <v>1.2800000000000001E-2</v>
      </c>
      <c r="N80" s="109">
        <v>113</v>
      </c>
      <c r="O80" s="110" t="s">
        <v>46</v>
      </c>
      <c r="P80" s="69">
        <f t="shared" si="1"/>
        <v>1.1300000000000001E-2</v>
      </c>
    </row>
    <row r="81" spans="2:16">
      <c r="B81" s="109">
        <v>180</v>
      </c>
      <c r="C81" s="110" t="s">
        <v>45</v>
      </c>
      <c r="D81" s="93">
        <f t="shared" si="4"/>
        <v>2.142857142857143E-3</v>
      </c>
      <c r="E81" s="111">
        <v>2.8119999999999998</v>
      </c>
      <c r="F81" s="112">
        <v>6.81</v>
      </c>
      <c r="G81" s="108">
        <f t="shared" si="2"/>
        <v>9.6219999999999999</v>
      </c>
      <c r="H81" s="109">
        <v>853</v>
      </c>
      <c r="I81" s="110" t="s">
        <v>46</v>
      </c>
      <c r="J81" s="69">
        <f t="shared" si="3"/>
        <v>8.5300000000000001E-2</v>
      </c>
      <c r="K81" s="109">
        <v>134</v>
      </c>
      <c r="L81" s="110" t="s">
        <v>46</v>
      </c>
      <c r="M81" s="69">
        <f t="shared" si="0"/>
        <v>1.34E-2</v>
      </c>
      <c r="N81" s="109">
        <v>118</v>
      </c>
      <c r="O81" s="110" t="s">
        <v>46</v>
      </c>
      <c r="P81" s="69">
        <f t="shared" si="1"/>
        <v>1.18E-2</v>
      </c>
    </row>
    <row r="82" spans="2:16">
      <c r="B82" s="109">
        <v>200</v>
      </c>
      <c r="C82" s="110" t="s">
        <v>45</v>
      </c>
      <c r="D82" s="93">
        <f t="shared" si="4"/>
        <v>2.3809523809523812E-3</v>
      </c>
      <c r="E82" s="111">
        <v>2.4359999999999999</v>
      </c>
      <c r="F82" s="112">
        <v>6.67</v>
      </c>
      <c r="G82" s="108">
        <f t="shared" si="2"/>
        <v>9.1059999999999999</v>
      </c>
      <c r="H82" s="109">
        <v>944</v>
      </c>
      <c r="I82" s="110" t="s">
        <v>46</v>
      </c>
      <c r="J82" s="69">
        <f t="shared" si="3"/>
        <v>9.4399999999999998E-2</v>
      </c>
      <c r="K82" s="109">
        <v>145</v>
      </c>
      <c r="L82" s="110" t="s">
        <v>46</v>
      </c>
      <c r="M82" s="69">
        <f t="shared" si="0"/>
        <v>1.4499999999999999E-2</v>
      </c>
      <c r="N82" s="109">
        <v>128</v>
      </c>
      <c r="O82" s="110" t="s">
        <v>46</v>
      </c>
      <c r="P82" s="69">
        <f t="shared" si="1"/>
        <v>1.2800000000000001E-2</v>
      </c>
    </row>
    <row r="83" spans="2:16">
      <c r="B83" s="109">
        <v>225</v>
      </c>
      <c r="C83" s="110" t="s">
        <v>45</v>
      </c>
      <c r="D83" s="93">
        <f t="shared" si="4"/>
        <v>2.6785714285714286E-3</v>
      </c>
      <c r="E83" s="111">
        <v>2.2679999999999998</v>
      </c>
      <c r="F83" s="112">
        <v>6.4980000000000002</v>
      </c>
      <c r="G83" s="108">
        <f t="shared" si="2"/>
        <v>8.766</v>
      </c>
      <c r="H83" s="109">
        <v>1062</v>
      </c>
      <c r="I83" s="110" t="s">
        <v>46</v>
      </c>
      <c r="J83" s="69">
        <f t="shared" si="3"/>
        <v>0.1062</v>
      </c>
      <c r="K83" s="109">
        <v>161</v>
      </c>
      <c r="L83" s="110" t="s">
        <v>46</v>
      </c>
      <c r="M83" s="69">
        <f t="shared" si="0"/>
        <v>1.61E-2</v>
      </c>
      <c r="N83" s="109">
        <v>142</v>
      </c>
      <c r="O83" s="110" t="s">
        <v>46</v>
      </c>
      <c r="P83" s="69">
        <f t="shared" si="1"/>
        <v>1.4199999999999999E-2</v>
      </c>
    </row>
    <row r="84" spans="2:16">
      <c r="B84" s="109">
        <v>250</v>
      </c>
      <c r="C84" s="110" t="s">
        <v>45</v>
      </c>
      <c r="D84" s="93">
        <f t="shared" si="4"/>
        <v>2.976190476190476E-3</v>
      </c>
      <c r="E84" s="111">
        <v>2.2759999999999998</v>
      </c>
      <c r="F84" s="112">
        <v>6.3339999999999996</v>
      </c>
      <c r="G84" s="108">
        <f t="shared" si="2"/>
        <v>8.61</v>
      </c>
      <c r="H84" s="109">
        <v>1184</v>
      </c>
      <c r="I84" s="110" t="s">
        <v>46</v>
      </c>
      <c r="J84" s="69">
        <f t="shared" si="3"/>
        <v>0.11839999999999999</v>
      </c>
      <c r="K84" s="109">
        <v>177</v>
      </c>
      <c r="L84" s="110" t="s">
        <v>46</v>
      </c>
      <c r="M84" s="69">
        <f t="shared" ref="M84:M147" si="5">K84/1000/10</f>
        <v>1.77E-2</v>
      </c>
      <c r="N84" s="109">
        <v>155</v>
      </c>
      <c r="O84" s="110" t="s">
        <v>46</v>
      </c>
      <c r="P84" s="69">
        <f t="shared" ref="P84:P147" si="6">N84/1000/10</f>
        <v>1.55E-2</v>
      </c>
    </row>
    <row r="85" spans="2:16">
      <c r="B85" s="109">
        <v>275</v>
      </c>
      <c r="C85" s="110" t="s">
        <v>45</v>
      </c>
      <c r="D85" s="93">
        <f t="shared" si="4"/>
        <v>3.2738095238095239E-3</v>
      </c>
      <c r="E85" s="111">
        <v>2.3719999999999999</v>
      </c>
      <c r="F85" s="112">
        <v>6.1769999999999996</v>
      </c>
      <c r="G85" s="108">
        <f t="shared" ref="G85:G148" si="7">E85+F85</f>
        <v>8.5489999999999995</v>
      </c>
      <c r="H85" s="109">
        <v>1307</v>
      </c>
      <c r="I85" s="110" t="s">
        <v>46</v>
      </c>
      <c r="J85" s="69">
        <f t="shared" ref="J85:J108" si="8">H85/1000/10</f>
        <v>0.13069999999999998</v>
      </c>
      <c r="K85" s="109">
        <v>192</v>
      </c>
      <c r="L85" s="110" t="s">
        <v>46</v>
      </c>
      <c r="M85" s="69">
        <f t="shared" si="5"/>
        <v>1.9200000000000002E-2</v>
      </c>
      <c r="N85" s="109">
        <v>169</v>
      </c>
      <c r="O85" s="110" t="s">
        <v>46</v>
      </c>
      <c r="P85" s="69">
        <f t="shared" si="6"/>
        <v>1.6900000000000002E-2</v>
      </c>
    </row>
    <row r="86" spans="2:16">
      <c r="B86" s="109">
        <v>300</v>
      </c>
      <c r="C86" s="110" t="s">
        <v>45</v>
      </c>
      <c r="D86" s="93">
        <f t="shared" ref="D86:D98" si="9">B86/1000/$C$5</f>
        <v>3.5714285714285713E-3</v>
      </c>
      <c r="E86" s="111">
        <v>2.512</v>
      </c>
      <c r="F86" s="112">
        <v>6.0270000000000001</v>
      </c>
      <c r="G86" s="108">
        <f t="shared" si="7"/>
        <v>8.5389999999999997</v>
      </c>
      <c r="H86" s="109">
        <v>1432</v>
      </c>
      <c r="I86" s="110" t="s">
        <v>46</v>
      </c>
      <c r="J86" s="69">
        <f t="shared" si="8"/>
        <v>0.14319999999999999</v>
      </c>
      <c r="K86" s="109">
        <v>208</v>
      </c>
      <c r="L86" s="110" t="s">
        <v>46</v>
      </c>
      <c r="M86" s="69">
        <f t="shared" si="5"/>
        <v>2.0799999999999999E-2</v>
      </c>
      <c r="N86" s="109">
        <v>183</v>
      </c>
      <c r="O86" s="110" t="s">
        <v>46</v>
      </c>
      <c r="P86" s="69">
        <f t="shared" si="6"/>
        <v>1.83E-2</v>
      </c>
    </row>
    <row r="87" spans="2:16">
      <c r="B87" s="109">
        <v>325</v>
      </c>
      <c r="C87" s="110" t="s">
        <v>45</v>
      </c>
      <c r="D87" s="93">
        <f t="shared" si="9"/>
        <v>3.8690476190476192E-3</v>
      </c>
      <c r="E87" s="111">
        <v>2.67</v>
      </c>
      <c r="F87" s="112">
        <v>5.8849999999999998</v>
      </c>
      <c r="G87" s="108">
        <f t="shared" si="7"/>
        <v>8.5549999999999997</v>
      </c>
      <c r="H87" s="109">
        <v>1556</v>
      </c>
      <c r="I87" s="110" t="s">
        <v>46</v>
      </c>
      <c r="J87" s="69">
        <f t="shared" si="8"/>
        <v>0.15560000000000002</v>
      </c>
      <c r="K87" s="109">
        <v>223</v>
      </c>
      <c r="L87" s="110" t="s">
        <v>46</v>
      </c>
      <c r="M87" s="69">
        <f t="shared" si="5"/>
        <v>2.23E-2</v>
      </c>
      <c r="N87" s="109">
        <v>196</v>
      </c>
      <c r="O87" s="110" t="s">
        <v>46</v>
      </c>
      <c r="P87" s="69">
        <f t="shared" si="6"/>
        <v>1.9599999999999999E-2</v>
      </c>
    </row>
    <row r="88" spans="2:16">
      <c r="B88" s="109">
        <v>350</v>
      </c>
      <c r="C88" s="110" t="s">
        <v>45</v>
      </c>
      <c r="D88" s="93">
        <f t="shared" si="9"/>
        <v>4.1666666666666666E-3</v>
      </c>
      <c r="E88" s="111">
        <v>2.8330000000000002</v>
      </c>
      <c r="F88" s="112">
        <v>5.7489999999999997</v>
      </c>
      <c r="G88" s="108">
        <f t="shared" si="7"/>
        <v>8.5820000000000007</v>
      </c>
      <c r="H88" s="109">
        <v>1680</v>
      </c>
      <c r="I88" s="110" t="s">
        <v>46</v>
      </c>
      <c r="J88" s="69">
        <f t="shared" si="8"/>
        <v>0.16799999999999998</v>
      </c>
      <c r="K88" s="109">
        <v>237</v>
      </c>
      <c r="L88" s="110" t="s">
        <v>46</v>
      </c>
      <c r="M88" s="69">
        <f t="shared" si="5"/>
        <v>2.3699999999999999E-2</v>
      </c>
      <c r="N88" s="109">
        <v>210</v>
      </c>
      <c r="O88" s="110" t="s">
        <v>46</v>
      </c>
      <c r="P88" s="69">
        <f t="shared" si="6"/>
        <v>2.0999999999999998E-2</v>
      </c>
    </row>
    <row r="89" spans="2:16">
      <c r="B89" s="109">
        <v>375</v>
      </c>
      <c r="C89" s="110" t="s">
        <v>45</v>
      </c>
      <c r="D89" s="93">
        <f t="shared" si="9"/>
        <v>4.464285714285714E-3</v>
      </c>
      <c r="E89" s="111">
        <v>2.992</v>
      </c>
      <c r="F89" s="112">
        <v>5.62</v>
      </c>
      <c r="G89" s="108">
        <f t="shared" si="7"/>
        <v>8.6120000000000001</v>
      </c>
      <c r="H89" s="109">
        <v>1804</v>
      </c>
      <c r="I89" s="110" t="s">
        <v>46</v>
      </c>
      <c r="J89" s="69">
        <f t="shared" si="8"/>
        <v>0.1804</v>
      </c>
      <c r="K89" s="109">
        <v>252</v>
      </c>
      <c r="L89" s="110" t="s">
        <v>46</v>
      </c>
      <c r="M89" s="69">
        <f t="shared" si="5"/>
        <v>2.52E-2</v>
      </c>
      <c r="N89" s="109">
        <v>224</v>
      </c>
      <c r="O89" s="110" t="s">
        <v>46</v>
      </c>
      <c r="P89" s="69">
        <f t="shared" si="6"/>
        <v>2.24E-2</v>
      </c>
    </row>
    <row r="90" spans="2:16">
      <c r="B90" s="109">
        <v>400</v>
      </c>
      <c r="C90" s="110" t="s">
        <v>45</v>
      </c>
      <c r="D90" s="93">
        <f t="shared" si="9"/>
        <v>4.7619047619047623E-3</v>
      </c>
      <c r="E90" s="111">
        <v>3.145</v>
      </c>
      <c r="F90" s="112">
        <v>5.4980000000000002</v>
      </c>
      <c r="G90" s="108">
        <f t="shared" si="7"/>
        <v>8.6430000000000007</v>
      </c>
      <c r="H90" s="109">
        <v>1927</v>
      </c>
      <c r="I90" s="110" t="s">
        <v>46</v>
      </c>
      <c r="J90" s="69">
        <f t="shared" si="8"/>
        <v>0.19270000000000001</v>
      </c>
      <c r="K90" s="109">
        <v>266</v>
      </c>
      <c r="L90" s="110" t="s">
        <v>46</v>
      </c>
      <c r="M90" s="69">
        <f t="shared" si="5"/>
        <v>2.6600000000000002E-2</v>
      </c>
      <c r="N90" s="109">
        <v>237</v>
      </c>
      <c r="O90" s="110" t="s">
        <v>46</v>
      </c>
      <c r="P90" s="69">
        <f t="shared" si="6"/>
        <v>2.3699999999999999E-2</v>
      </c>
    </row>
    <row r="91" spans="2:16">
      <c r="B91" s="109">
        <v>450</v>
      </c>
      <c r="C91" s="110" t="s">
        <v>45</v>
      </c>
      <c r="D91" s="93">
        <f t="shared" si="9"/>
        <v>5.3571428571428572E-3</v>
      </c>
      <c r="E91" s="111">
        <v>3.4220000000000002</v>
      </c>
      <c r="F91" s="112">
        <v>5.27</v>
      </c>
      <c r="G91" s="108">
        <f t="shared" si="7"/>
        <v>8.6920000000000002</v>
      </c>
      <c r="H91" s="109">
        <v>2173</v>
      </c>
      <c r="I91" s="110" t="s">
        <v>46</v>
      </c>
      <c r="J91" s="69">
        <f t="shared" si="8"/>
        <v>0.21729999999999999</v>
      </c>
      <c r="K91" s="109">
        <v>293</v>
      </c>
      <c r="L91" s="110" t="s">
        <v>46</v>
      </c>
      <c r="M91" s="69">
        <f t="shared" si="5"/>
        <v>2.93E-2</v>
      </c>
      <c r="N91" s="109">
        <v>264</v>
      </c>
      <c r="O91" s="110" t="s">
        <v>46</v>
      </c>
      <c r="P91" s="69">
        <f t="shared" si="6"/>
        <v>2.64E-2</v>
      </c>
    </row>
    <row r="92" spans="2:16">
      <c r="B92" s="109">
        <v>500</v>
      </c>
      <c r="C92" s="110" t="s">
        <v>45</v>
      </c>
      <c r="D92" s="93">
        <f t="shared" si="9"/>
        <v>5.9523809523809521E-3</v>
      </c>
      <c r="E92" s="111">
        <v>3.661</v>
      </c>
      <c r="F92" s="112">
        <v>5.0629999999999997</v>
      </c>
      <c r="G92" s="108">
        <f t="shared" si="7"/>
        <v>8.7240000000000002</v>
      </c>
      <c r="H92" s="109">
        <v>2419</v>
      </c>
      <c r="I92" s="110" t="s">
        <v>46</v>
      </c>
      <c r="J92" s="69">
        <f t="shared" si="8"/>
        <v>0.2419</v>
      </c>
      <c r="K92" s="109">
        <v>320</v>
      </c>
      <c r="L92" s="110" t="s">
        <v>46</v>
      </c>
      <c r="M92" s="69">
        <f t="shared" si="5"/>
        <v>3.2000000000000001E-2</v>
      </c>
      <c r="N92" s="109">
        <v>291</v>
      </c>
      <c r="O92" s="110" t="s">
        <v>46</v>
      </c>
      <c r="P92" s="69">
        <f t="shared" si="6"/>
        <v>2.9099999999999997E-2</v>
      </c>
    </row>
    <row r="93" spans="2:16">
      <c r="B93" s="109">
        <v>550</v>
      </c>
      <c r="C93" s="110" t="s">
        <v>45</v>
      </c>
      <c r="D93" s="93">
        <f t="shared" si="9"/>
        <v>6.5476190476190478E-3</v>
      </c>
      <c r="E93" s="111">
        <v>3.8650000000000002</v>
      </c>
      <c r="F93" s="112">
        <v>4.8739999999999997</v>
      </c>
      <c r="G93" s="108">
        <f t="shared" si="7"/>
        <v>8.7390000000000008</v>
      </c>
      <c r="H93" s="109">
        <v>2663</v>
      </c>
      <c r="I93" s="110" t="s">
        <v>46</v>
      </c>
      <c r="J93" s="69">
        <f t="shared" si="8"/>
        <v>0.26629999999999998</v>
      </c>
      <c r="K93" s="109">
        <v>345</v>
      </c>
      <c r="L93" s="110" t="s">
        <v>46</v>
      </c>
      <c r="M93" s="69">
        <f t="shared" si="5"/>
        <v>3.4499999999999996E-2</v>
      </c>
      <c r="N93" s="109">
        <v>316</v>
      </c>
      <c r="O93" s="110" t="s">
        <v>46</v>
      </c>
      <c r="P93" s="69">
        <f t="shared" si="6"/>
        <v>3.1600000000000003E-2</v>
      </c>
    </row>
    <row r="94" spans="2:16">
      <c r="B94" s="109">
        <v>600</v>
      </c>
      <c r="C94" s="110" t="s">
        <v>45</v>
      </c>
      <c r="D94" s="93">
        <f t="shared" si="9"/>
        <v>7.1428571428571426E-3</v>
      </c>
      <c r="E94" s="111">
        <v>4.0410000000000004</v>
      </c>
      <c r="F94" s="112">
        <v>4.7009999999999996</v>
      </c>
      <c r="G94" s="108">
        <f t="shared" si="7"/>
        <v>8.7420000000000009</v>
      </c>
      <c r="H94" s="109">
        <v>2908</v>
      </c>
      <c r="I94" s="110" t="s">
        <v>46</v>
      </c>
      <c r="J94" s="69">
        <f t="shared" si="8"/>
        <v>0.2908</v>
      </c>
      <c r="K94" s="109">
        <v>370</v>
      </c>
      <c r="L94" s="110" t="s">
        <v>46</v>
      </c>
      <c r="M94" s="69">
        <f t="shared" si="5"/>
        <v>3.6999999999999998E-2</v>
      </c>
      <c r="N94" s="109">
        <v>342</v>
      </c>
      <c r="O94" s="110" t="s">
        <v>46</v>
      </c>
      <c r="P94" s="69">
        <f t="shared" si="6"/>
        <v>3.4200000000000001E-2</v>
      </c>
    </row>
    <row r="95" spans="2:16">
      <c r="B95" s="109">
        <v>650</v>
      </c>
      <c r="C95" s="110" t="s">
        <v>45</v>
      </c>
      <c r="D95" s="93">
        <f t="shared" si="9"/>
        <v>7.7380952380952384E-3</v>
      </c>
      <c r="E95" s="111">
        <v>4.194</v>
      </c>
      <c r="F95" s="112">
        <v>4.5419999999999998</v>
      </c>
      <c r="G95" s="108">
        <f t="shared" si="7"/>
        <v>8.7360000000000007</v>
      </c>
      <c r="H95" s="109">
        <v>3154</v>
      </c>
      <c r="I95" s="110" t="s">
        <v>46</v>
      </c>
      <c r="J95" s="69">
        <f t="shared" si="8"/>
        <v>0.31540000000000001</v>
      </c>
      <c r="K95" s="109">
        <v>393</v>
      </c>
      <c r="L95" s="110" t="s">
        <v>46</v>
      </c>
      <c r="M95" s="69">
        <f t="shared" si="5"/>
        <v>3.9300000000000002E-2</v>
      </c>
      <c r="N95" s="109">
        <v>367</v>
      </c>
      <c r="O95" s="110" t="s">
        <v>46</v>
      </c>
      <c r="P95" s="69">
        <f t="shared" si="6"/>
        <v>3.6699999999999997E-2</v>
      </c>
    </row>
    <row r="96" spans="2:16">
      <c r="B96" s="109">
        <v>700</v>
      </c>
      <c r="C96" s="110" t="s">
        <v>45</v>
      </c>
      <c r="D96" s="93">
        <f t="shared" si="9"/>
        <v>8.3333333333333332E-3</v>
      </c>
      <c r="E96" s="111">
        <v>4.33</v>
      </c>
      <c r="F96" s="112">
        <v>4.3949999999999996</v>
      </c>
      <c r="G96" s="108">
        <f t="shared" si="7"/>
        <v>8.7249999999999996</v>
      </c>
      <c r="H96" s="109">
        <v>3400</v>
      </c>
      <c r="I96" s="110" t="s">
        <v>46</v>
      </c>
      <c r="J96" s="69">
        <f t="shared" si="8"/>
        <v>0.33999999999999997</v>
      </c>
      <c r="K96" s="109">
        <v>416</v>
      </c>
      <c r="L96" s="110" t="s">
        <v>46</v>
      </c>
      <c r="M96" s="69">
        <f t="shared" si="5"/>
        <v>4.1599999999999998E-2</v>
      </c>
      <c r="N96" s="109">
        <v>392</v>
      </c>
      <c r="O96" s="110" t="s">
        <v>46</v>
      </c>
      <c r="P96" s="69">
        <f t="shared" si="6"/>
        <v>3.9199999999999999E-2</v>
      </c>
    </row>
    <row r="97" spans="2:16">
      <c r="B97" s="109">
        <v>800</v>
      </c>
      <c r="C97" s="110" t="s">
        <v>45</v>
      </c>
      <c r="D97" s="93">
        <f t="shared" si="9"/>
        <v>9.5238095238095247E-3</v>
      </c>
      <c r="E97" s="111">
        <v>4.5650000000000004</v>
      </c>
      <c r="F97" s="112">
        <v>4.1319999999999997</v>
      </c>
      <c r="G97" s="108">
        <f t="shared" si="7"/>
        <v>8.6969999999999992</v>
      </c>
      <c r="H97" s="109">
        <v>3893</v>
      </c>
      <c r="I97" s="110" t="s">
        <v>46</v>
      </c>
      <c r="J97" s="69">
        <f t="shared" si="8"/>
        <v>0.38929999999999998</v>
      </c>
      <c r="K97" s="109">
        <v>463</v>
      </c>
      <c r="L97" s="110" t="s">
        <v>46</v>
      </c>
      <c r="M97" s="69">
        <f t="shared" si="5"/>
        <v>4.6300000000000001E-2</v>
      </c>
      <c r="N97" s="109">
        <v>440</v>
      </c>
      <c r="O97" s="110" t="s">
        <v>46</v>
      </c>
      <c r="P97" s="69">
        <f t="shared" si="6"/>
        <v>4.3999999999999997E-2</v>
      </c>
    </row>
    <row r="98" spans="2:16">
      <c r="B98" s="109">
        <v>900</v>
      </c>
      <c r="C98" s="110" t="s">
        <v>45</v>
      </c>
      <c r="D98" s="93">
        <f t="shared" si="9"/>
        <v>1.0714285714285714E-2</v>
      </c>
      <c r="E98" s="111">
        <v>4.7690000000000001</v>
      </c>
      <c r="F98" s="112">
        <v>3.903</v>
      </c>
      <c r="G98" s="108">
        <f t="shared" si="7"/>
        <v>8.6720000000000006</v>
      </c>
      <c r="H98" s="109">
        <v>4389</v>
      </c>
      <c r="I98" s="110" t="s">
        <v>46</v>
      </c>
      <c r="J98" s="69">
        <f t="shared" si="8"/>
        <v>0.43890000000000001</v>
      </c>
      <c r="K98" s="109">
        <v>507</v>
      </c>
      <c r="L98" s="110" t="s">
        <v>46</v>
      </c>
      <c r="M98" s="69">
        <f t="shared" si="5"/>
        <v>5.0700000000000002E-2</v>
      </c>
      <c r="N98" s="109">
        <v>488</v>
      </c>
      <c r="O98" s="110" t="s">
        <v>46</v>
      </c>
      <c r="P98" s="69">
        <f t="shared" si="6"/>
        <v>4.8799999999999996E-2</v>
      </c>
    </row>
    <row r="99" spans="2:16">
      <c r="B99" s="109">
        <v>1</v>
      </c>
      <c r="C99" s="113" t="s">
        <v>47</v>
      </c>
      <c r="D99" s="69">
        <f t="shared" ref="D99:D162" si="10">B99/$C$5</f>
        <v>1.1904761904761904E-2</v>
      </c>
      <c r="E99" s="111">
        <v>4.9569999999999999</v>
      </c>
      <c r="F99" s="112">
        <v>3.7029999999999998</v>
      </c>
      <c r="G99" s="108">
        <f t="shared" si="7"/>
        <v>8.66</v>
      </c>
      <c r="H99" s="109">
        <v>4887</v>
      </c>
      <c r="I99" s="110" t="s">
        <v>46</v>
      </c>
      <c r="J99" s="69">
        <f t="shared" si="8"/>
        <v>0.48869999999999997</v>
      </c>
      <c r="K99" s="109">
        <v>549</v>
      </c>
      <c r="L99" s="110" t="s">
        <v>46</v>
      </c>
      <c r="M99" s="69">
        <f t="shared" si="5"/>
        <v>5.4900000000000004E-2</v>
      </c>
      <c r="N99" s="109">
        <v>535</v>
      </c>
      <c r="O99" s="110" t="s">
        <v>46</v>
      </c>
      <c r="P99" s="69">
        <f t="shared" si="6"/>
        <v>5.3500000000000006E-2</v>
      </c>
    </row>
    <row r="100" spans="2:16">
      <c r="B100" s="109">
        <v>1.1000000000000001</v>
      </c>
      <c r="C100" s="110" t="s">
        <v>47</v>
      </c>
      <c r="D100" s="69">
        <f t="shared" si="10"/>
        <v>1.3095238095238096E-2</v>
      </c>
      <c r="E100" s="111">
        <v>5.1369999999999996</v>
      </c>
      <c r="F100" s="112">
        <v>3.5249999999999999</v>
      </c>
      <c r="G100" s="108">
        <f t="shared" si="7"/>
        <v>8.661999999999999</v>
      </c>
      <c r="H100" s="109">
        <v>5386</v>
      </c>
      <c r="I100" s="110" t="s">
        <v>46</v>
      </c>
      <c r="J100" s="69">
        <f t="shared" si="8"/>
        <v>0.53859999999999997</v>
      </c>
      <c r="K100" s="109">
        <v>589</v>
      </c>
      <c r="L100" s="110" t="s">
        <v>46</v>
      </c>
      <c r="M100" s="69">
        <f t="shared" si="5"/>
        <v>5.8899999999999994E-2</v>
      </c>
      <c r="N100" s="109">
        <v>580</v>
      </c>
      <c r="O100" s="110" t="s">
        <v>46</v>
      </c>
      <c r="P100" s="69">
        <f t="shared" si="6"/>
        <v>5.7999999999999996E-2</v>
      </c>
    </row>
    <row r="101" spans="2:16">
      <c r="B101" s="109">
        <v>1.2</v>
      </c>
      <c r="C101" s="110" t="s">
        <v>47</v>
      </c>
      <c r="D101" s="69">
        <f t="shared" si="10"/>
        <v>1.4285714285714285E-2</v>
      </c>
      <c r="E101" s="111">
        <v>5.3159999999999998</v>
      </c>
      <c r="F101" s="112">
        <v>3.3660000000000001</v>
      </c>
      <c r="G101" s="108">
        <f t="shared" si="7"/>
        <v>8.6820000000000004</v>
      </c>
      <c r="H101" s="109">
        <v>5885</v>
      </c>
      <c r="I101" s="110" t="s">
        <v>46</v>
      </c>
      <c r="J101" s="69">
        <f t="shared" si="8"/>
        <v>0.58850000000000002</v>
      </c>
      <c r="K101" s="109">
        <v>628</v>
      </c>
      <c r="L101" s="110" t="s">
        <v>46</v>
      </c>
      <c r="M101" s="69">
        <f t="shared" si="5"/>
        <v>6.2799999999999995E-2</v>
      </c>
      <c r="N101" s="109">
        <v>625</v>
      </c>
      <c r="O101" s="110" t="s">
        <v>46</v>
      </c>
      <c r="P101" s="69">
        <f t="shared" si="6"/>
        <v>6.25E-2</v>
      </c>
    </row>
    <row r="102" spans="2:16">
      <c r="B102" s="109">
        <v>1.3</v>
      </c>
      <c r="C102" s="110" t="s">
        <v>47</v>
      </c>
      <c r="D102" s="69">
        <f t="shared" si="10"/>
        <v>1.5476190476190477E-2</v>
      </c>
      <c r="E102" s="111">
        <v>5.4980000000000002</v>
      </c>
      <c r="F102" s="112">
        <v>3.2229999999999999</v>
      </c>
      <c r="G102" s="108">
        <f t="shared" si="7"/>
        <v>8.7210000000000001</v>
      </c>
      <c r="H102" s="109">
        <v>6382</v>
      </c>
      <c r="I102" s="110" t="s">
        <v>46</v>
      </c>
      <c r="J102" s="69">
        <f t="shared" si="8"/>
        <v>0.63819999999999999</v>
      </c>
      <c r="K102" s="109">
        <v>664</v>
      </c>
      <c r="L102" s="110" t="s">
        <v>46</v>
      </c>
      <c r="M102" s="69">
        <f t="shared" si="5"/>
        <v>6.6400000000000001E-2</v>
      </c>
      <c r="N102" s="109">
        <v>668</v>
      </c>
      <c r="O102" s="110" t="s">
        <v>46</v>
      </c>
      <c r="P102" s="69">
        <f t="shared" si="6"/>
        <v>6.6799999999999998E-2</v>
      </c>
    </row>
    <row r="103" spans="2:16">
      <c r="B103" s="109">
        <v>1.4</v>
      </c>
      <c r="C103" s="110" t="s">
        <v>47</v>
      </c>
      <c r="D103" s="69">
        <f t="shared" si="10"/>
        <v>1.6666666666666666E-2</v>
      </c>
      <c r="E103" s="111">
        <v>5.6849999999999996</v>
      </c>
      <c r="F103" s="112">
        <v>3.0939999999999999</v>
      </c>
      <c r="G103" s="108">
        <f t="shared" si="7"/>
        <v>8.7789999999999999</v>
      </c>
      <c r="H103" s="109">
        <v>6877</v>
      </c>
      <c r="I103" s="110" t="s">
        <v>46</v>
      </c>
      <c r="J103" s="69">
        <f t="shared" si="8"/>
        <v>0.68769999999999998</v>
      </c>
      <c r="K103" s="109">
        <v>699</v>
      </c>
      <c r="L103" s="110" t="s">
        <v>46</v>
      </c>
      <c r="M103" s="69">
        <f t="shared" si="5"/>
        <v>6.989999999999999E-2</v>
      </c>
      <c r="N103" s="109">
        <v>711</v>
      </c>
      <c r="O103" s="110" t="s">
        <v>46</v>
      </c>
      <c r="P103" s="69">
        <f t="shared" si="6"/>
        <v>7.1099999999999997E-2</v>
      </c>
    </row>
    <row r="104" spans="2:16">
      <c r="B104" s="109">
        <v>1.5</v>
      </c>
      <c r="C104" s="110" t="s">
        <v>47</v>
      </c>
      <c r="D104" s="69">
        <f t="shared" si="10"/>
        <v>1.7857142857142856E-2</v>
      </c>
      <c r="E104" s="111">
        <v>5.8760000000000003</v>
      </c>
      <c r="F104" s="112">
        <v>2.976</v>
      </c>
      <c r="G104" s="108">
        <f t="shared" si="7"/>
        <v>8.8520000000000003</v>
      </c>
      <c r="H104" s="109">
        <v>7369</v>
      </c>
      <c r="I104" s="110" t="s">
        <v>46</v>
      </c>
      <c r="J104" s="69">
        <f t="shared" si="8"/>
        <v>0.7369</v>
      </c>
      <c r="K104" s="109">
        <v>733</v>
      </c>
      <c r="L104" s="110" t="s">
        <v>46</v>
      </c>
      <c r="M104" s="69">
        <f t="shared" si="5"/>
        <v>7.3300000000000004E-2</v>
      </c>
      <c r="N104" s="109">
        <v>752</v>
      </c>
      <c r="O104" s="110" t="s">
        <v>46</v>
      </c>
      <c r="P104" s="69">
        <f t="shared" si="6"/>
        <v>7.5200000000000003E-2</v>
      </c>
    </row>
    <row r="105" spans="2:16">
      <c r="B105" s="109">
        <v>1.6</v>
      </c>
      <c r="C105" s="110" t="s">
        <v>47</v>
      </c>
      <c r="D105" s="69">
        <f t="shared" si="10"/>
        <v>1.9047619047619049E-2</v>
      </c>
      <c r="E105" s="111">
        <v>6.0720000000000001</v>
      </c>
      <c r="F105" s="112">
        <v>2.8679999999999999</v>
      </c>
      <c r="G105" s="108">
        <f t="shared" si="7"/>
        <v>8.94</v>
      </c>
      <c r="H105" s="109">
        <v>7857</v>
      </c>
      <c r="I105" s="110" t="s">
        <v>46</v>
      </c>
      <c r="J105" s="69">
        <f t="shared" si="8"/>
        <v>0.78570000000000007</v>
      </c>
      <c r="K105" s="109">
        <v>765</v>
      </c>
      <c r="L105" s="110" t="s">
        <v>46</v>
      </c>
      <c r="M105" s="69">
        <f t="shared" si="5"/>
        <v>7.6499999999999999E-2</v>
      </c>
      <c r="N105" s="109">
        <v>793</v>
      </c>
      <c r="O105" s="110" t="s">
        <v>46</v>
      </c>
      <c r="P105" s="69">
        <f t="shared" si="6"/>
        <v>7.9300000000000009E-2</v>
      </c>
    </row>
    <row r="106" spans="2:16">
      <c r="B106" s="109">
        <v>1.7</v>
      </c>
      <c r="C106" s="110" t="s">
        <v>47</v>
      </c>
      <c r="D106" s="69">
        <f t="shared" si="10"/>
        <v>2.0238095238095239E-2</v>
      </c>
      <c r="E106" s="111">
        <v>6.2720000000000002</v>
      </c>
      <c r="F106" s="112">
        <v>2.7690000000000001</v>
      </c>
      <c r="G106" s="108">
        <f t="shared" si="7"/>
        <v>9.0410000000000004</v>
      </c>
      <c r="H106" s="109">
        <v>8340</v>
      </c>
      <c r="I106" s="110" t="s">
        <v>46</v>
      </c>
      <c r="J106" s="71">
        <f t="shared" si="8"/>
        <v>0.83399999999999996</v>
      </c>
      <c r="K106" s="109">
        <v>795</v>
      </c>
      <c r="L106" s="110" t="s">
        <v>46</v>
      </c>
      <c r="M106" s="69">
        <f t="shared" si="5"/>
        <v>7.9500000000000001E-2</v>
      </c>
      <c r="N106" s="109">
        <v>832</v>
      </c>
      <c r="O106" s="110" t="s">
        <v>46</v>
      </c>
      <c r="P106" s="69">
        <f t="shared" si="6"/>
        <v>8.3199999999999996E-2</v>
      </c>
    </row>
    <row r="107" spans="2:16">
      <c r="B107" s="109">
        <v>1.8</v>
      </c>
      <c r="C107" s="110" t="s">
        <v>47</v>
      </c>
      <c r="D107" s="69">
        <f t="shared" si="10"/>
        <v>2.1428571428571429E-2</v>
      </c>
      <c r="E107" s="111">
        <v>6.476</v>
      </c>
      <c r="F107" s="112">
        <v>2.6779999999999999</v>
      </c>
      <c r="G107" s="108">
        <f t="shared" si="7"/>
        <v>9.1539999999999999</v>
      </c>
      <c r="H107" s="109">
        <v>8818</v>
      </c>
      <c r="I107" s="110" t="s">
        <v>46</v>
      </c>
      <c r="J107" s="71">
        <f t="shared" si="8"/>
        <v>0.88179999999999992</v>
      </c>
      <c r="K107" s="109">
        <v>824</v>
      </c>
      <c r="L107" s="110" t="s">
        <v>46</v>
      </c>
      <c r="M107" s="69">
        <f t="shared" si="5"/>
        <v>8.2400000000000001E-2</v>
      </c>
      <c r="N107" s="109">
        <v>870</v>
      </c>
      <c r="O107" s="110" t="s">
        <v>46</v>
      </c>
      <c r="P107" s="69">
        <f t="shared" si="6"/>
        <v>8.6999999999999994E-2</v>
      </c>
    </row>
    <row r="108" spans="2:16">
      <c r="B108" s="109">
        <v>2</v>
      </c>
      <c r="C108" s="110" t="s">
        <v>47</v>
      </c>
      <c r="D108" s="69">
        <f t="shared" si="10"/>
        <v>2.3809523809523808E-2</v>
      </c>
      <c r="E108" s="111">
        <v>6.891</v>
      </c>
      <c r="F108" s="112">
        <v>2.5150000000000001</v>
      </c>
      <c r="G108" s="108">
        <f t="shared" si="7"/>
        <v>9.4060000000000006</v>
      </c>
      <c r="H108" s="109">
        <v>9756</v>
      </c>
      <c r="I108" s="110" t="s">
        <v>46</v>
      </c>
      <c r="J108" s="71">
        <f t="shared" si="8"/>
        <v>0.97560000000000002</v>
      </c>
      <c r="K108" s="109">
        <v>883</v>
      </c>
      <c r="L108" s="110" t="s">
        <v>46</v>
      </c>
      <c r="M108" s="69">
        <f t="shared" si="5"/>
        <v>8.8300000000000003E-2</v>
      </c>
      <c r="N108" s="109">
        <v>943</v>
      </c>
      <c r="O108" s="110" t="s">
        <v>46</v>
      </c>
      <c r="P108" s="69">
        <f t="shared" si="6"/>
        <v>9.4299999999999995E-2</v>
      </c>
    </row>
    <row r="109" spans="2:16">
      <c r="B109" s="109">
        <v>2.25</v>
      </c>
      <c r="C109" s="110" t="s">
        <v>47</v>
      </c>
      <c r="D109" s="69">
        <f t="shared" si="10"/>
        <v>2.6785714285714284E-2</v>
      </c>
      <c r="E109" s="111">
        <v>7.415</v>
      </c>
      <c r="F109" s="112">
        <v>2.34</v>
      </c>
      <c r="G109" s="108">
        <f t="shared" si="7"/>
        <v>9.754999999999999</v>
      </c>
      <c r="H109" s="109">
        <v>1.0900000000000001</v>
      </c>
      <c r="I109" s="133" t="s">
        <v>48</v>
      </c>
      <c r="J109" s="71">
        <f t="shared" ref="J109:J169" si="11">H109</f>
        <v>1.0900000000000001</v>
      </c>
      <c r="K109" s="109">
        <v>952</v>
      </c>
      <c r="L109" s="110" t="s">
        <v>46</v>
      </c>
      <c r="M109" s="69">
        <f t="shared" si="5"/>
        <v>9.5199999999999993E-2</v>
      </c>
      <c r="N109" s="109">
        <v>1029</v>
      </c>
      <c r="O109" s="110" t="s">
        <v>46</v>
      </c>
      <c r="P109" s="69">
        <f t="shared" si="6"/>
        <v>0.10289999999999999</v>
      </c>
    </row>
    <row r="110" spans="2:16">
      <c r="B110" s="109">
        <v>2.5</v>
      </c>
      <c r="C110" s="110" t="s">
        <v>47</v>
      </c>
      <c r="D110" s="69">
        <f t="shared" si="10"/>
        <v>2.976190476190476E-2</v>
      </c>
      <c r="E110" s="111">
        <v>7.9349999999999996</v>
      </c>
      <c r="F110" s="112">
        <v>2.1920000000000002</v>
      </c>
      <c r="G110" s="108">
        <f t="shared" si="7"/>
        <v>10.126999999999999</v>
      </c>
      <c r="H110" s="109">
        <v>1.2</v>
      </c>
      <c r="I110" s="110" t="s">
        <v>48</v>
      </c>
      <c r="J110" s="71">
        <f t="shared" si="11"/>
        <v>1.2</v>
      </c>
      <c r="K110" s="109">
        <v>1013</v>
      </c>
      <c r="L110" s="110" t="s">
        <v>46</v>
      </c>
      <c r="M110" s="69">
        <f t="shared" si="5"/>
        <v>0.10129999999999999</v>
      </c>
      <c r="N110" s="109">
        <v>1108</v>
      </c>
      <c r="O110" s="110" t="s">
        <v>46</v>
      </c>
      <c r="P110" s="69">
        <f t="shared" si="6"/>
        <v>0.11080000000000001</v>
      </c>
    </row>
    <row r="111" spans="2:16">
      <c r="B111" s="109">
        <v>2.75</v>
      </c>
      <c r="C111" s="110" t="s">
        <v>47</v>
      </c>
      <c r="D111" s="69">
        <f t="shared" si="10"/>
        <v>3.273809523809524E-2</v>
      </c>
      <c r="E111" s="111">
        <v>8.4469999999999992</v>
      </c>
      <c r="F111" s="112">
        <v>2.0630000000000002</v>
      </c>
      <c r="G111" s="108">
        <f t="shared" si="7"/>
        <v>10.51</v>
      </c>
      <c r="H111" s="109">
        <v>1.3</v>
      </c>
      <c r="I111" s="110" t="s">
        <v>48</v>
      </c>
      <c r="J111" s="71">
        <f t="shared" si="11"/>
        <v>1.3</v>
      </c>
      <c r="K111" s="109">
        <v>1068</v>
      </c>
      <c r="L111" s="110" t="s">
        <v>46</v>
      </c>
      <c r="M111" s="69">
        <f t="shared" si="5"/>
        <v>0.10680000000000001</v>
      </c>
      <c r="N111" s="109">
        <v>1181</v>
      </c>
      <c r="O111" s="110" t="s">
        <v>46</v>
      </c>
      <c r="P111" s="69">
        <f t="shared" si="6"/>
        <v>0.11810000000000001</v>
      </c>
    </row>
    <row r="112" spans="2:16">
      <c r="B112" s="109">
        <v>3</v>
      </c>
      <c r="C112" s="110" t="s">
        <v>47</v>
      </c>
      <c r="D112" s="69">
        <f t="shared" si="10"/>
        <v>3.5714285714285712E-2</v>
      </c>
      <c r="E112" s="111">
        <v>8.9450000000000003</v>
      </c>
      <c r="F112" s="112">
        <v>1.9510000000000001</v>
      </c>
      <c r="G112" s="108">
        <f t="shared" si="7"/>
        <v>10.896000000000001</v>
      </c>
      <c r="H112" s="109">
        <v>1.41</v>
      </c>
      <c r="I112" s="110" t="s">
        <v>48</v>
      </c>
      <c r="J112" s="71">
        <f t="shared" si="11"/>
        <v>1.41</v>
      </c>
      <c r="K112" s="109">
        <v>1116</v>
      </c>
      <c r="L112" s="110" t="s">
        <v>46</v>
      </c>
      <c r="M112" s="69">
        <f t="shared" si="5"/>
        <v>0.1116</v>
      </c>
      <c r="N112" s="109">
        <v>1249</v>
      </c>
      <c r="O112" s="110" t="s">
        <v>46</v>
      </c>
      <c r="P112" s="69">
        <f t="shared" si="6"/>
        <v>0.12490000000000001</v>
      </c>
    </row>
    <row r="113" spans="1:16">
      <c r="B113" s="109">
        <v>3.25</v>
      </c>
      <c r="C113" s="110" t="s">
        <v>47</v>
      </c>
      <c r="D113" s="69">
        <f t="shared" si="10"/>
        <v>3.8690476190476192E-2</v>
      </c>
      <c r="E113" s="111">
        <v>9.43</v>
      </c>
      <c r="F113" s="112">
        <v>1.8520000000000001</v>
      </c>
      <c r="G113" s="108">
        <f t="shared" si="7"/>
        <v>11.282</v>
      </c>
      <c r="H113" s="109">
        <v>1.51</v>
      </c>
      <c r="I113" s="110" t="s">
        <v>48</v>
      </c>
      <c r="J113" s="71">
        <f t="shared" si="11"/>
        <v>1.51</v>
      </c>
      <c r="K113" s="109">
        <v>1161</v>
      </c>
      <c r="L113" s="110" t="s">
        <v>46</v>
      </c>
      <c r="M113" s="69">
        <f t="shared" si="5"/>
        <v>0.11610000000000001</v>
      </c>
      <c r="N113" s="109">
        <v>1312</v>
      </c>
      <c r="O113" s="110" t="s">
        <v>46</v>
      </c>
      <c r="P113" s="69">
        <f t="shared" si="6"/>
        <v>0.13120000000000001</v>
      </c>
    </row>
    <row r="114" spans="1:16">
      <c r="B114" s="109">
        <v>3.5</v>
      </c>
      <c r="C114" s="110" t="s">
        <v>47</v>
      </c>
      <c r="D114" s="69">
        <f t="shared" si="10"/>
        <v>4.1666666666666664E-2</v>
      </c>
      <c r="E114" s="111">
        <v>9.9009999999999998</v>
      </c>
      <c r="F114" s="112">
        <v>1.7629999999999999</v>
      </c>
      <c r="G114" s="108">
        <f t="shared" si="7"/>
        <v>11.664</v>
      </c>
      <c r="H114" s="109">
        <v>1.6</v>
      </c>
      <c r="I114" s="110" t="s">
        <v>48</v>
      </c>
      <c r="J114" s="71">
        <f t="shared" si="11"/>
        <v>1.6</v>
      </c>
      <c r="K114" s="109">
        <v>1201</v>
      </c>
      <c r="L114" s="110" t="s">
        <v>46</v>
      </c>
      <c r="M114" s="69">
        <f t="shared" si="5"/>
        <v>0.12010000000000001</v>
      </c>
      <c r="N114" s="109">
        <v>1371</v>
      </c>
      <c r="O114" s="110" t="s">
        <v>46</v>
      </c>
      <c r="P114" s="69">
        <f t="shared" si="6"/>
        <v>0.1371</v>
      </c>
    </row>
    <row r="115" spans="1:16">
      <c r="B115" s="109">
        <v>3.75</v>
      </c>
      <c r="C115" s="110" t="s">
        <v>47</v>
      </c>
      <c r="D115" s="69">
        <f t="shared" si="10"/>
        <v>4.4642857142857144E-2</v>
      </c>
      <c r="E115" s="111">
        <v>10.36</v>
      </c>
      <c r="F115" s="112">
        <v>1.6839999999999999</v>
      </c>
      <c r="G115" s="108">
        <f t="shared" si="7"/>
        <v>12.043999999999999</v>
      </c>
      <c r="H115" s="109">
        <v>1.69</v>
      </c>
      <c r="I115" s="110" t="s">
        <v>48</v>
      </c>
      <c r="J115" s="71">
        <f t="shared" si="11"/>
        <v>1.69</v>
      </c>
      <c r="K115" s="109">
        <v>1237</v>
      </c>
      <c r="L115" s="110" t="s">
        <v>46</v>
      </c>
      <c r="M115" s="69">
        <f t="shared" si="5"/>
        <v>0.1237</v>
      </c>
      <c r="N115" s="109">
        <v>1426</v>
      </c>
      <c r="O115" s="110" t="s">
        <v>46</v>
      </c>
      <c r="P115" s="69">
        <f t="shared" si="6"/>
        <v>0.1426</v>
      </c>
    </row>
    <row r="116" spans="1:16">
      <c r="B116" s="109">
        <v>4</v>
      </c>
      <c r="C116" s="110" t="s">
        <v>47</v>
      </c>
      <c r="D116" s="69">
        <f t="shared" si="10"/>
        <v>4.7619047619047616E-2</v>
      </c>
      <c r="E116" s="111">
        <v>10.8</v>
      </c>
      <c r="F116" s="112">
        <v>1.613</v>
      </c>
      <c r="G116" s="108">
        <f t="shared" si="7"/>
        <v>12.413</v>
      </c>
      <c r="H116" s="109">
        <v>1.78</v>
      </c>
      <c r="I116" s="110" t="s">
        <v>48</v>
      </c>
      <c r="J116" s="71">
        <f t="shared" si="11"/>
        <v>1.78</v>
      </c>
      <c r="K116" s="109">
        <v>1271</v>
      </c>
      <c r="L116" s="110" t="s">
        <v>46</v>
      </c>
      <c r="M116" s="69">
        <f t="shared" si="5"/>
        <v>0.12709999999999999</v>
      </c>
      <c r="N116" s="109">
        <v>1478</v>
      </c>
      <c r="O116" s="110" t="s">
        <v>46</v>
      </c>
      <c r="P116" s="69">
        <f t="shared" si="6"/>
        <v>0.14779999999999999</v>
      </c>
    </row>
    <row r="117" spans="1:16">
      <c r="B117" s="109">
        <v>4.5</v>
      </c>
      <c r="C117" s="110" t="s">
        <v>47</v>
      </c>
      <c r="D117" s="69">
        <f t="shared" si="10"/>
        <v>5.3571428571428568E-2</v>
      </c>
      <c r="E117" s="111">
        <v>11.65</v>
      </c>
      <c r="F117" s="112">
        <v>1.4890000000000001</v>
      </c>
      <c r="G117" s="108">
        <f t="shared" si="7"/>
        <v>13.139000000000001</v>
      </c>
      <c r="H117" s="109">
        <v>1.95</v>
      </c>
      <c r="I117" s="110" t="s">
        <v>48</v>
      </c>
      <c r="J117" s="71">
        <f t="shared" si="11"/>
        <v>1.95</v>
      </c>
      <c r="K117" s="109">
        <v>1341</v>
      </c>
      <c r="L117" s="110" t="s">
        <v>46</v>
      </c>
      <c r="M117" s="69">
        <f t="shared" si="5"/>
        <v>0.1341</v>
      </c>
      <c r="N117" s="109">
        <v>1572</v>
      </c>
      <c r="O117" s="110" t="s">
        <v>46</v>
      </c>
      <c r="P117" s="69">
        <f t="shared" si="6"/>
        <v>0.15720000000000001</v>
      </c>
    </row>
    <row r="118" spans="1:16">
      <c r="B118" s="109">
        <v>5</v>
      </c>
      <c r="C118" s="110" t="s">
        <v>47</v>
      </c>
      <c r="D118" s="69">
        <f t="shared" si="10"/>
        <v>5.9523809523809521E-2</v>
      </c>
      <c r="E118" s="111">
        <v>12.47</v>
      </c>
      <c r="F118" s="112">
        <v>1.3839999999999999</v>
      </c>
      <c r="G118" s="108">
        <f t="shared" si="7"/>
        <v>13.854000000000001</v>
      </c>
      <c r="H118" s="109">
        <v>2.12</v>
      </c>
      <c r="I118" s="110" t="s">
        <v>48</v>
      </c>
      <c r="J118" s="71">
        <f t="shared" si="11"/>
        <v>2.12</v>
      </c>
      <c r="K118" s="109">
        <v>1402</v>
      </c>
      <c r="L118" s="110" t="s">
        <v>46</v>
      </c>
      <c r="M118" s="69">
        <f t="shared" si="5"/>
        <v>0.14019999999999999</v>
      </c>
      <c r="N118" s="109">
        <v>1655</v>
      </c>
      <c r="O118" s="110" t="s">
        <v>46</v>
      </c>
      <c r="P118" s="69">
        <f t="shared" si="6"/>
        <v>0.16550000000000001</v>
      </c>
    </row>
    <row r="119" spans="1:16">
      <c r="B119" s="109">
        <v>5.5</v>
      </c>
      <c r="C119" s="110" t="s">
        <v>47</v>
      </c>
      <c r="D119" s="69">
        <f t="shared" si="10"/>
        <v>6.5476190476190479E-2</v>
      </c>
      <c r="E119" s="111">
        <v>13.25</v>
      </c>
      <c r="F119" s="112">
        <v>1.2949999999999999</v>
      </c>
      <c r="G119" s="108">
        <f t="shared" si="7"/>
        <v>14.545</v>
      </c>
      <c r="H119" s="109">
        <v>2.27</v>
      </c>
      <c r="I119" s="110" t="s">
        <v>48</v>
      </c>
      <c r="J119" s="71">
        <f t="shared" si="11"/>
        <v>2.27</v>
      </c>
      <c r="K119" s="109">
        <v>1454</v>
      </c>
      <c r="L119" s="110" t="s">
        <v>46</v>
      </c>
      <c r="M119" s="69">
        <f t="shared" si="5"/>
        <v>0.1454</v>
      </c>
      <c r="N119" s="109">
        <v>1730</v>
      </c>
      <c r="O119" s="110" t="s">
        <v>46</v>
      </c>
      <c r="P119" s="69">
        <f t="shared" si="6"/>
        <v>0.17299999999999999</v>
      </c>
    </row>
    <row r="120" spans="1:16">
      <c r="B120" s="109">
        <v>6</v>
      </c>
      <c r="C120" s="110" t="s">
        <v>47</v>
      </c>
      <c r="D120" s="69">
        <f t="shared" si="10"/>
        <v>7.1428571428571425E-2</v>
      </c>
      <c r="E120" s="111">
        <v>14</v>
      </c>
      <c r="F120" s="112">
        <v>1.218</v>
      </c>
      <c r="G120" s="108">
        <f t="shared" si="7"/>
        <v>15.218</v>
      </c>
      <c r="H120" s="109">
        <v>2.42</v>
      </c>
      <c r="I120" s="110" t="s">
        <v>48</v>
      </c>
      <c r="J120" s="71">
        <f t="shared" si="11"/>
        <v>2.42</v>
      </c>
      <c r="K120" s="109">
        <v>1500</v>
      </c>
      <c r="L120" s="110" t="s">
        <v>46</v>
      </c>
      <c r="M120" s="69">
        <f t="shared" si="5"/>
        <v>0.15</v>
      </c>
      <c r="N120" s="109">
        <v>1798</v>
      </c>
      <c r="O120" s="110" t="s">
        <v>46</v>
      </c>
      <c r="P120" s="69">
        <f t="shared" si="6"/>
        <v>0.17980000000000002</v>
      </c>
    </row>
    <row r="121" spans="1:16">
      <c r="B121" s="109">
        <v>6.5</v>
      </c>
      <c r="C121" s="110" t="s">
        <v>47</v>
      </c>
      <c r="D121" s="69">
        <f t="shared" si="10"/>
        <v>7.7380952380952384E-2</v>
      </c>
      <c r="E121" s="111">
        <v>14.73</v>
      </c>
      <c r="F121" s="112">
        <v>1.1499999999999999</v>
      </c>
      <c r="G121" s="108">
        <f t="shared" si="7"/>
        <v>15.88</v>
      </c>
      <c r="H121" s="109">
        <v>2.56</v>
      </c>
      <c r="I121" s="110" t="s">
        <v>48</v>
      </c>
      <c r="J121" s="71">
        <f t="shared" si="11"/>
        <v>2.56</v>
      </c>
      <c r="K121" s="109">
        <v>1541</v>
      </c>
      <c r="L121" s="110" t="s">
        <v>46</v>
      </c>
      <c r="M121" s="69">
        <f t="shared" si="5"/>
        <v>0.15409999999999999</v>
      </c>
      <c r="N121" s="109">
        <v>1859</v>
      </c>
      <c r="O121" s="110" t="s">
        <v>46</v>
      </c>
      <c r="P121" s="69">
        <f t="shared" si="6"/>
        <v>0.18590000000000001</v>
      </c>
    </row>
    <row r="122" spans="1:16">
      <c r="B122" s="109">
        <v>7</v>
      </c>
      <c r="C122" s="110" t="s">
        <v>47</v>
      </c>
      <c r="D122" s="69">
        <f t="shared" si="10"/>
        <v>8.3333333333333329E-2</v>
      </c>
      <c r="E122" s="111">
        <v>15.45</v>
      </c>
      <c r="F122" s="112">
        <v>1.091</v>
      </c>
      <c r="G122" s="108">
        <f t="shared" si="7"/>
        <v>16.541</v>
      </c>
      <c r="H122" s="109">
        <v>2.7</v>
      </c>
      <c r="I122" s="110" t="s">
        <v>48</v>
      </c>
      <c r="J122" s="71">
        <f t="shared" si="11"/>
        <v>2.7</v>
      </c>
      <c r="K122" s="109">
        <v>1577</v>
      </c>
      <c r="L122" s="110" t="s">
        <v>46</v>
      </c>
      <c r="M122" s="69">
        <f t="shared" si="5"/>
        <v>0.15770000000000001</v>
      </c>
      <c r="N122" s="109">
        <v>1915</v>
      </c>
      <c r="O122" s="110" t="s">
        <v>46</v>
      </c>
      <c r="P122" s="69">
        <f t="shared" si="6"/>
        <v>0.1915</v>
      </c>
    </row>
    <row r="123" spans="1:16">
      <c r="B123" s="109">
        <v>8</v>
      </c>
      <c r="C123" s="110" t="s">
        <v>47</v>
      </c>
      <c r="D123" s="69">
        <f t="shared" si="10"/>
        <v>9.5238095238095233E-2</v>
      </c>
      <c r="E123" s="111">
        <v>16.850000000000001</v>
      </c>
      <c r="F123" s="112">
        <v>0.99029999999999996</v>
      </c>
      <c r="G123" s="108">
        <f t="shared" si="7"/>
        <v>17.840300000000003</v>
      </c>
      <c r="H123" s="109">
        <v>2.95</v>
      </c>
      <c r="I123" s="110" t="s">
        <v>48</v>
      </c>
      <c r="J123" s="71">
        <f t="shared" si="11"/>
        <v>2.95</v>
      </c>
      <c r="K123" s="109">
        <v>1660</v>
      </c>
      <c r="L123" s="110" t="s">
        <v>46</v>
      </c>
      <c r="M123" s="69">
        <f t="shared" si="5"/>
        <v>0.16599999999999998</v>
      </c>
      <c r="N123" s="109">
        <v>2014</v>
      </c>
      <c r="O123" s="110" t="s">
        <v>46</v>
      </c>
      <c r="P123" s="69">
        <f t="shared" si="6"/>
        <v>0.20139999999999997</v>
      </c>
    </row>
    <row r="124" spans="1:16">
      <c r="B124" s="109">
        <v>9</v>
      </c>
      <c r="C124" s="110" t="s">
        <v>47</v>
      </c>
      <c r="D124" s="69">
        <f t="shared" si="10"/>
        <v>0.10714285714285714</v>
      </c>
      <c r="E124" s="111">
        <v>18.21</v>
      </c>
      <c r="F124" s="112">
        <v>0.90839999999999999</v>
      </c>
      <c r="G124" s="108">
        <f t="shared" si="7"/>
        <v>19.118400000000001</v>
      </c>
      <c r="H124" s="109">
        <v>3.19</v>
      </c>
      <c r="I124" s="110" t="s">
        <v>48</v>
      </c>
      <c r="J124" s="71">
        <f t="shared" si="11"/>
        <v>3.19</v>
      </c>
      <c r="K124" s="109">
        <v>1727</v>
      </c>
      <c r="L124" s="110" t="s">
        <v>46</v>
      </c>
      <c r="M124" s="69">
        <f t="shared" si="5"/>
        <v>0.17270000000000002</v>
      </c>
      <c r="N124" s="109">
        <v>2098</v>
      </c>
      <c r="O124" s="110" t="s">
        <v>46</v>
      </c>
      <c r="P124" s="69">
        <f t="shared" si="6"/>
        <v>0.20979999999999999</v>
      </c>
    </row>
    <row r="125" spans="1:16">
      <c r="B125" s="72">
        <v>10</v>
      </c>
      <c r="C125" s="73" t="s">
        <v>47</v>
      </c>
      <c r="D125" s="69">
        <f t="shared" si="10"/>
        <v>0.11904761904761904</v>
      </c>
      <c r="E125" s="111">
        <v>19.54</v>
      </c>
      <c r="F125" s="112">
        <v>0.84019999999999995</v>
      </c>
      <c r="G125" s="108">
        <f t="shared" si="7"/>
        <v>20.380199999999999</v>
      </c>
      <c r="H125" s="109">
        <v>3.42</v>
      </c>
      <c r="I125" s="110" t="s">
        <v>48</v>
      </c>
      <c r="J125" s="71">
        <f t="shared" si="11"/>
        <v>3.42</v>
      </c>
      <c r="K125" s="109">
        <v>1784</v>
      </c>
      <c r="L125" s="110" t="s">
        <v>46</v>
      </c>
      <c r="M125" s="69">
        <f t="shared" si="5"/>
        <v>0.1784</v>
      </c>
      <c r="N125" s="109">
        <v>2171</v>
      </c>
      <c r="O125" s="110" t="s">
        <v>46</v>
      </c>
      <c r="P125" s="69">
        <f t="shared" si="6"/>
        <v>0.21709999999999999</v>
      </c>
    </row>
    <row r="126" spans="1:16">
      <c r="B126" s="72">
        <v>11</v>
      </c>
      <c r="C126" s="73" t="s">
        <v>47</v>
      </c>
      <c r="D126" s="69">
        <f t="shared" si="10"/>
        <v>0.13095238095238096</v>
      </c>
      <c r="E126" s="111">
        <v>20.84</v>
      </c>
      <c r="F126" s="112">
        <v>0.78249999999999997</v>
      </c>
      <c r="G126" s="108">
        <f t="shared" si="7"/>
        <v>21.622499999999999</v>
      </c>
      <c r="H126" s="72">
        <v>3.63</v>
      </c>
      <c r="I126" s="73" t="s">
        <v>48</v>
      </c>
      <c r="J126" s="71">
        <f t="shared" si="11"/>
        <v>3.63</v>
      </c>
      <c r="K126" s="72">
        <v>1832</v>
      </c>
      <c r="L126" s="73" t="s">
        <v>46</v>
      </c>
      <c r="M126" s="69">
        <f t="shared" si="5"/>
        <v>0.1832</v>
      </c>
      <c r="N126" s="72">
        <v>2234</v>
      </c>
      <c r="O126" s="73" t="s">
        <v>46</v>
      </c>
      <c r="P126" s="69">
        <f t="shared" si="6"/>
        <v>0.22339999999999999</v>
      </c>
    </row>
    <row r="127" spans="1:16">
      <c r="B127" s="72">
        <v>12</v>
      </c>
      <c r="C127" s="73" t="s">
        <v>47</v>
      </c>
      <c r="D127" s="69">
        <f t="shared" si="10"/>
        <v>0.14285714285714285</v>
      </c>
      <c r="E127" s="111">
        <v>22.11</v>
      </c>
      <c r="F127" s="112">
        <v>0.73299999999999998</v>
      </c>
      <c r="G127" s="108">
        <f t="shared" si="7"/>
        <v>22.843</v>
      </c>
      <c r="H127" s="72">
        <v>3.83</v>
      </c>
      <c r="I127" s="73" t="s">
        <v>48</v>
      </c>
      <c r="J127" s="71">
        <f t="shared" si="11"/>
        <v>3.83</v>
      </c>
      <c r="K127" s="72">
        <v>1874</v>
      </c>
      <c r="L127" s="73" t="s">
        <v>46</v>
      </c>
      <c r="M127" s="69">
        <f t="shared" si="5"/>
        <v>0.18740000000000001</v>
      </c>
      <c r="N127" s="72">
        <v>2290</v>
      </c>
      <c r="O127" s="73" t="s">
        <v>46</v>
      </c>
      <c r="P127" s="69">
        <f t="shared" si="6"/>
        <v>0.22900000000000001</v>
      </c>
    </row>
    <row r="128" spans="1:16">
      <c r="A128" s="114"/>
      <c r="B128" s="109">
        <v>13</v>
      </c>
      <c r="C128" s="110" t="s">
        <v>47</v>
      </c>
      <c r="D128" s="69">
        <f t="shared" si="10"/>
        <v>0.15476190476190477</v>
      </c>
      <c r="E128" s="111">
        <v>23.35</v>
      </c>
      <c r="F128" s="112">
        <v>0.68989999999999996</v>
      </c>
      <c r="G128" s="108">
        <f t="shared" si="7"/>
        <v>24.039900000000003</v>
      </c>
      <c r="H128" s="109">
        <v>4.01</v>
      </c>
      <c r="I128" s="110" t="s">
        <v>48</v>
      </c>
      <c r="J128" s="71">
        <f t="shared" si="11"/>
        <v>4.01</v>
      </c>
      <c r="K128" s="72">
        <v>1910</v>
      </c>
      <c r="L128" s="73" t="s">
        <v>46</v>
      </c>
      <c r="M128" s="69">
        <f t="shared" si="5"/>
        <v>0.191</v>
      </c>
      <c r="N128" s="72">
        <v>2340</v>
      </c>
      <c r="O128" s="73" t="s">
        <v>46</v>
      </c>
      <c r="P128" s="69">
        <f t="shared" si="6"/>
        <v>0.23399999999999999</v>
      </c>
    </row>
    <row r="129" spans="1:16">
      <c r="A129" s="114"/>
      <c r="B129" s="109">
        <v>14</v>
      </c>
      <c r="C129" s="110" t="s">
        <v>47</v>
      </c>
      <c r="D129" s="69">
        <f t="shared" si="10"/>
        <v>0.16666666666666666</v>
      </c>
      <c r="E129" s="111">
        <v>24.56</v>
      </c>
      <c r="F129" s="112">
        <v>0.65210000000000001</v>
      </c>
      <c r="G129" s="108">
        <f t="shared" si="7"/>
        <v>25.2121</v>
      </c>
      <c r="H129" s="109">
        <v>4.1900000000000004</v>
      </c>
      <c r="I129" s="110" t="s">
        <v>48</v>
      </c>
      <c r="J129" s="71">
        <f t="shared" si="11"/>
        <v>4.1900000000000004</v>
      </c>
      <c r="K129" s="72">
        <v>1943</v>
      </c>
      <c r="L129" s="73" t="s">
        <v>46</v>
      </c>
      <c r="M129" s="69">
        <f t="shared" si="5"/>
        <v>0.1943</v>
      </c>
      <c r="N129" s="72">
        <v>2385</v>
      </c>
      <c r="O129" s="73" t="s">
        <v>46</v>
      </c>
      <c r="P129" s="69">
        <f t="shared" si="6"/>
        <v>0.23849999999999999</v>
      </c>
    </row>
    <row r="130" spans="1:16">
      <c r="A130" s="114"/>
      <c r="B130" s="109">
        <v>15</v>
      </c>
      <c r="C130" s="110" t="s">
        <v>47</v>
      </c>
      <c r="D130" s="69">
        <f t="shared" si="10"/>
        <v>0.17857142857142858</v>
      </c>
      <c r="E130" s="111">
        <v>25.73</v>
      </c>
      <c r="F130" s="112">
        <v>0.61850000000000005</v>
      </c>
      <c r="G130" s="108">
        <f t="shared" si="7"/>
        <v>26.348500000000001</v>
      </c>
      <c r="H130" s="109">
        <v>4.37</v>
      </c>
      <c r="I130" s="110" t="s">
        <v>48</v>
      </c>
      <c r="J130" s="71">
        <f t="shared" si="11"/>
        <v>4.37</v>
      </c>
      <c r="K130" s="72">
        <v>1971</v>
      </c>
      <c r="L130" s="73" t="s">
        <v>46</v>
      </c>
      <c r="M130" s="69">
        <f t="shared" si="5"/>
        <v>0.1971</v>
      </c>
      <c r="N130" s="72">
        <v>2426</v>
      </c>
      <c r="O130" s="73" t="s">
        <v>46</v>
      </c>
      <c r="P130" s="69">
        <f t="shared" si="6"/>
        <v>0.24260000000000001</v>
      </c>
    </row>
    <row r="131" spans="1:16">
      <c r="A131" s="114"/>
      <c r="B131" s="109">
        <v>16</v>
      </c>
      <c r="C131" s="110" t="s">
        <v>47</v>
      </c>
      <c r="D131" s="69">
        <f t="shared" si="10"/>
        <v>0.19047619047619047</v>
      </c>
      <c r="E131" s="111">
        <v>26.85</v>
      </c>
      <c r="F131" s="112">
        <v>0.58860000000000001</v>
      </c>
      <c r="G131" s="108">
        <f t="shared" si="7"/>
        <v>27.438600000000001</v>
      </c>
      <c r="H131" s="109">
        <v>4.53</v>
      </c>
      <c r="I131" s="110" t="s">
        <v>48</v>
      </c>
      <c r="J131" s="71">
        <f t="shared" si="11"/>
        <v>4.53</v>
      </c>
      <c r="K131" s="72">
        <v>1997</v>
      </c>
      <c r="L131" s="73" t="s">
        <v>46</v>
      </c>
      <c r="M131" s="69">
        <f t="shared" si="5"/>
        <v>0.19970000000000002</v>
      </c>
      <c r="N131" s="72">
        <v>2462</v>
      </c>
      <c r="O131" s="73" t="s">
        <v>46</v>
      </c>
      <c r="P131" s="69">
        <f t="shared" si="6"/>
        <v>0.24620000000000003</v>
      </c>
    </row>
    <row r="132" spans="1:16">
      <c r="A132" s="114"/>
      <c r="B132" s="109">
        <v>17</v>
      </c>
      <c r="C132" s="110" t="s">
        <v>47</v>
      </c>
      <c r="D132" s="69">
        <f t="shared" si="10"/>
        <v>0.20238095238095238</v>
      </c>
      <c r="E132" s="111">
        <v>27.94</v>
      </c>
      <c r="F132" s="112">
        <v>0.56169999999999998</v>
      </c>
      <c r="G132" s="108">
        <f t="shared" si="7"/>
        <v>28.5017</v>
      </c>
      <c r="H132" s="109">
        <v>4.6900000000000004</v>
      </c>
      <c r="I132" s="110" t="s">
        <v>48</v>
      </c>
      <c r="J132" s="71">
        <f t="shared" si="11"/>
        <v>4.6900000000000004</v>
      </c>
      <c r="K132" s="72">
        <v>2021</v>
      </c>
      <c r="L132" s="73" t="s">
        <v>46</v>
      </c>
      <c r="M132" s="69">
        <f t="shared" si="5"/>
        <v>0.2021</v>
      </c>
      <c r="N132" s="72">
        <v>2496</v>
      </c>
      <c r="O132" s="73" t="s">
        <v>46</v>
      </c>
      <c r="P132" s="69">
        <f t="shared" si="6"/>
        <v>0.24959999999999999</v>
      </c>
    </row>
    <row r="133" spans="1:16">
      <c r="A133" s="114"/>
      <c r="B133" s="109">
        <v>18</v>
      </c>
      <c r="C133" s="110" t="s">
        <v>47</v>
      </c>
      <c r="D133" s="69">
        <f t="shared" si="10"/>
        <v>0.21428571428571427</v>
      </c>
      <c r="E133" s="111">
        <v>28.99</v>
      </c>
      <c r="F133" s="112">
        <v>0.53739999999999999</v>
      </c>
      <c r="G133" s="108">
        <f t="shared" si="7"/>
        <v>29.5274</v>
      </c>
      <c r="H133" s="109">
        <v>4.84</v>
      </c>
      <c r="I133" s="110" t="s">
        <v>48</v>
      </c>
      <c r="J133" s="71">
        <f t="shared" si="11"/>
        <v>4.84</v>
      </c>
      <c r="K133" s="72">
        <v>2042</v>
      </c>
      <c r="L133" s="73" t="s">
        <v>46</v>
      </c>
      <c r="M133" s="69">
        <f t="shared" si="5"/>
        <v>0.20419999999999999</v>
      </c>
      <c r="N133" s="72">
        <v>2527</v>
      </c>
      <c r="O133" s="73" t="s">
        <v>46</v>
      </c>
      <c r="P133" s="69">
        <f t="shared" si="6"/>
        <v>0.25270000000000004</v>
      </c>
    </row>
    <row r="134" spans="1:16">
      <c r="A134" s="114"/>
      <c r="B134" s="109">
        <v>20</v>
      </c>
      <c r="C134" s="110" t="s">
        <v>47</v>
      </c>
      <c r="D134" s="69">
        <f t="shared" si="10"/>
        <v>0.23809523809523808</v>
      </c>
      <c r="E134" s="111">
        <v>30.97</v>
      </c>
      <c r="F134" s="112">
        <v>0.49509999999999998</v>
      </c>
      <c r="G134" s="108">
        <f t="shared" si="7"/>
        <v>31.4651</v>
      </c>
      <c r="H134" s="109">
        <v>5.13</v>
      </c>
      <c r="I134" s="110" t="s">
        <v>48</v>
      </c>
      <c r="J134" s="71">
        <f t="shared" si="11"/>
        <v>5.13</v>
      </c>
      <c r="K134" s="72">
        <v>2100</v>
      </c>
      <c r="L134" s="73" t="s">
        <v>46</v>
      </c>
      <c r="M134" s="69">
        <f t="shared" si="5"/>
        <v>0.21000000000000002</v>
      </c>
      <c r="N134" s="72">
        <v>2581</v>
      </c>
      <c r="O134" s="73" t="s">
        <v>46</v>
      </c>
      <c r="P134" s="69">
        <f t="shared" si="6"/>
        <v>0.2581</v>
      </c>
    </row>
    <row r="135" spans="1:16">
      <c r="A135" s="114"/>
      <c r="B135" s="109">
        <v>22.5</v>
      </c>
      <c r="C135" s="110" t="s">
        <v>47</v>
      </c>
      <c r="D135" s="69">
        <f t="shared" si="10"/>
        <v>0.26785714285714285</v>
      </c>
      <c r="E135" s="111">
        <v>33.21</v>
      </c>
      <c r="F135" s="112">
        <v>0.45140000000000002</v>
      </c>
      <c r="G135" s="108">
        <f t="shared" si="7"/>
        <v>33.6614</v>
      </c>
      <c r="H135" s="109">
        <v>5.47</v>
      </c>
      <c r="I135" s="110" t="s">
        <v>48</v>
      </c>
      <c r="J135" s="71">
        <f t="shared" si="11"/>
        <v>5.47</v>
      </c>
      <c r="K135" s="72">
        <v>2172</v>
      </c>
      <c r="L135" s="73" t="s">
        <v>46</v>
      </c>
      <c r="M135" s="69">
        <f t="shared" si="5"/>
        <v>0.2172</v>
      </c>
      <c r="N135" s="72">
        <v>2640</v>
      </c>
      <c r="O135" s="73" t="s">
        <v>46</v>
      </c>
      <c r="P135" s="69">
        <f t="shared" si="6"/>
        <v>0.26400000000000001</v>
      </c>
    </row>
    <row r="136" spans="1:16">
      <c r="A136" s="114"/>
      <c r="B136" s="109">
        <v>25</v>
      </c>
      <c r="C136" s="110" t="s">
        <v>47</v>
      </c>
      <c r="D136" s="69">
        <f t="shared" si="10"/>
        <v>0.29761904761904762</v>
      </c>
      <c r="E136" s="111">
        <v>35.21</v>
      </c>
      <c r="F136" s="112">
        <v>0.41549999999999998</v>
      </c>
      <c r="G136" s="108">
        <f t="shared" si="7"/>
        <v>35.625500000000002</v>
      </c>
      <c r="H136" s="109">
        <v>5.79</v>
      </c>
      <c r="I136" s="110" t="s">
        <v>48</v>
      </c>
      <c r="J136" s="71">
        <f t="shared" si="11"/>
        <v>5.79</v>
      </c>
      <c r="K136" s="72">
        <v>2232</v>
      </c>
      <c r="L136" s="73" t="s">
        <v>46</v>
      </c>
      <c r="M136" s="69">
        <f t="shared" si="5"/>
        <v>0.22320000000000001</v>
      </c>
      <c r="N136" s="72">
        <v>2690</v>
      </c>
      <c r="O136" s="73" t="s">
        <v>46</v>
      </c>
      <c r="P136" s="69">
        <f t="shared" si="6"/>
        <v>0.26900000000000002</v>
      </c>
    </row>
    <row r="137" spans="1:16">
      <c r="A137" s="114"/>
      <c r="B137" s="109">
        <v>27.5</v>
      </c>
      <c r="C137" s="110" t="s">
        <v>47</v>
      </c>
      <c r="D137" s="69">
        <f t="shared" si="10"/>
        <v>0.32738095238095238</v>
      </c>
      <c r="E137" s="111">
        <v>36.99</v>
      </c>
      <c r="F137" s="112">
        <v>0.38519999999999999</v>
      </c>
      <c r="G137" s="108">
        <f t="shared" si="7"/>
        <v>37.3752</v>
      </c>
      <c r="H137" s="109">
        <v>6.09</v>
      </c>
      <c r="I137" s="110" t="s">
        <v>48</v>
      </c>
      <c r="J137" s="71">
        <f t="shared" si="11"/>
        <v>6.09</v>
      </c>
      <c r="K137" s="72">
        <v>2285</v>
      </c>
      <c r="L137" s="73" t="s">
        <v>46</v>
      </c>
      <c r="M137" s="69">
        <f t="shared" si="5"/>
        <v>0.22850000000000001</v>
      </c>
      <c r="N137" s="72">
        <v>2733</v>
      </c>
      <c r="O137" s="73" t="s">
        <v>46</v>
      </c>
      <c r="P137" s="69">
        <f t="shared" si="6"/>
        <v>0.27329999999999999</v>
      </c>
    </row>
    <row r="138" spans="1:16">
      <c r="A138" s="114"/>
      <c r="B138" s="109">
        <v>30</v>
      </c>
      <c r="C138" s="110" t="s">
        <v>47</v>
      </c>
      <c r="D138" s="69">
        <f t="shared" si="10"/>
        <v>0.35714285714285715</v>
      </c>
      <c r="E138" s="111">
        <v>38.56</v>
      </c>
      <c r="F138" s="112">
        <v>0.3594</v>
      </c>
      <c r="G138" s="108">
        <f t="shared" si="7"/>
        <v>38.919400000000003</v>
      </c>
      <c r="H138" s="109">
        <v>6.39</v>
      </c>
      <c r="I138" s="110" t="s">
        <v>48</v>
      </c>
      <c r="J138" s="71">
        <f t="shared" si="11"/>
        <v>6.39</v>
      </c>
      <c r="K138" s="72">
        <v>2332</v>
      </c>
      <c r="L138" s="73" t="s">
        <v>46</v>
      </c>
      <c r="M138" s="69">
        <f t="shared" si="5"/>
        <v>0.23319999999999999</v>
      </c>
      <c r="N138" s="72">
        <v>2772</v>
      </c>
      <c r="O138" s="73" t="s">
        <v>46</v>
      </c>
      <c r="P138" s="69">
        <f t="shared" si="6"/>
        <v>0.2772</v>
      </c>
    </row>
    <row r="139" spans="1:16">
      <c r="A139" s="114"/>
      <c r="B139" s="109">
        <v>32.5</v>
      </c>
      <c r="C139" s="110" t="s">
        <v>47</v>
      </c>
      <c r="D139" s="69">
        <f t="shared" si="10"/>
        <v>0.38690476190476192</v>
      </c>
      <c r="E139" s="111">
        <v>39.96</v>
      </c>
      <c r="F139" s="112">
        <v>0.33710000000000001</v>
      </c>
      <c r="G139" s="108">
        <f t="shared" si="7"/>
        <v>40.2971</v>
      </c>
      <c r="H139" s="109">
        <v>6.66</v>
      </c>
      <c r="I139" s="110" t="s">
        <v>48</v>
      </c>
      <c r="J139" s="71">
        <f t="shared" si="11"/>
        <v>6.66</v>
      </c>
      <c r="K139" s="72">
        <v>2375</v>
      </c>
      <c r="L139" s="73" t="s">
        <v>46</v>
      </c>
      <c r="M139" s="69">
        <f t="shared" si="5"/>
        <v>0.23749999999999999</v>
      </c>
      <c r="N139" s="72">
        <v>2806</v>
      </c>
      <c r="O139" s="73" t="s">
        <v>46</v>
      </c>
      <c r="P139" s="69">
        <f t="shared" si="6"/>
        <v>0.28060000000000002</v>
      </c>
    </row>
    <row r="140" spans="1:16">
      <c r="A140" s="114"/>
      <c r="B140" s="109">
        <v>35</v>
      </c>
      <c r="C140" s="115" t="s">
        <v>47</v>
      </c>
      <c r="D140" s="69">
        <f t="shared" si="10"/>
        <v>0.41666666666666669</v>
      </c>
      <c r="E140" s="111">
        <v>41.2</v>
      </c>
      <c r="F140" s="112">
        <v>0.31759999999999999</v>
      </c>
      <c r="G140" s="108">
        <f t="shared" si="7"/>
        <v>41.517600000000002</v>
      </c>
      <c r="H140" s="109">
        <v>6.94</v>
      </c>
      <c r="I140" s="110" t="s">
        <v>48</v>
      </c>
      <c r="J140" s="71">
        <f t="shared" si="11"/>
        <v>6.94</v>
      </c>
      <c r="K140" s="72">
        <v>2413</v>
      </c>
      <c r="L140" s="73" t="s">
        <v>46</v>
      </c>
      <c r="M140" s="69">
        <f t="shared" si="5"/>
        <v>0.24129999999999999</v>
      </c>
      <c r="N140" s="72">
        <v>2837</v>
      </c>
      <c r="O140" s="73" t="s">
        <v>46</v>
      </c>
      <c r="P140" s="69">
        <f t="shared" si="6"/>
        <v>0.28370000000000001</v>
      </c>
    </row>
    <row r="141" spans="1:16">
      <c r="B141" s="109">
        <v>37.5</v>
      </c>
      <c r="C141" s="73" t="s">
        <v>47</v>
      </c>
      <c r="D141" s="69">
        <f t="shared" si="10"/>
        <v>0.44642857142857145</v>
      </c>
      <c r="E141" s="111">
        <v>42.3</v>
      </c>
      <c r="F141" s="112">
        <v>0.30049999999999999</v>
      </c>
      <c r="G141" s="108">
        <f t="shared" si="7"/>
        <v>42.600499999999997</v>
      </c>
      <c r="H141" s="72">
        <v>7.2</v>
      </c>
      <c r="I141" s="73" t="s">
        <v>48</v>
      </c>
      <c r="J141" s="71">
        <f t="shared" si="11"/>
        <v>7.2</v>
      </c>
      <c r="K141" s="72">
        <v>2449</v>
      </c>
      <c r="L141" s="73" t="s">
        <v>46</v>
      </c>
      <c r="M141" s="69">
        <f t="shared" si="5"/>
        <v>0.24489999999999998</v>
      </c>
      <c r="N141" s="72">
        <v>2866</v>
      </c>
      <c r="O141" s="73" t="s">
        <v>46</v>
      </c>
      <c r="P141" s="69">
        <f t="shared" si="6"/>
        <v>0.28660000000000002</v>
      </c>
    </row>
    <row r="142" spans="1:16">
      <c r="B142" s="109">
        <v>40</v>
      </c>
      <c r="C142" s="73" t="s">
        <v>47</v>
      </c>
      <c r="D142" s="69">
        <f t="shared" si="10"/>
        <v>0.47619047619047616</v>
      </c>
      <c r="E142" s="111">
        <v>43.27</v>
      </c>
      <c r="F142" s="112">
        <v>0.28520000000000001</v>
      </c>
      <c r="G142" s="108">
        <f t="shared" si="7"/>
        <v>43.555200000000006</v>
      </c>
      <c r="H142" s="72">
        <v>7.46</v>
      </c>
      <c r="I142" s="73" t="s">
        <v>48</v>
      </c>
      <c r="J142" s="71">
        <f t="shared" si="11"/>
        <v>7.46</v>
      </c>
      <c r="K142" s="72">
        <v>2482</v>
      </c>
      <c r="L142" s="73" t="s">
        <v>46</v>
      </c>
      <c r="M142" s="69">
        <f t="shared" si="5"/>
        <v>0.24820000000000003</v>
      </c>
      <c r="N142" s="72">
        <v>2892</v>
      </c>
      <c r="O142" s="73" t="s">
        <v>46</v>
      </c>
      <c r="P142" s="69">
        <f t="shared" si="6"/>
        <v>0.28920000000000001</v>
      </c>
    </row>
    <row r="143" spans="1:16">
      <c r="B143" s="109">
        <v>45</v>
      </c>
      <c r="C143" s="73" t="s">
        <v>47</v>
      </c>
      <c r="D143" s="69">
        <f t="shared" si="10"/>
        <v>0.5357142857142857</v>
      </c>
      <c r="E143" s="111">
        <v>44.9</v>
      </c>
      <c r="F143" s="112">
        <v>0.25919999999999999</v>
      </c>
      <c r="G143" s="108">
        <f t="shared" si="7"/>
        <v>45.159199999999998</v>
      </c>
      <c r="H143" s="72">
        <v>7.96</v>
      </c>
      <c r="I143" s="73" t="s">
        <v>48</v>
      </c>
      <c r="J143" s="71">
        <f t="shared" si="11"/>
        <v>7.96</v>
      </c>
      <c r="K143" s="72">
        <v>2592</v>
      </c>
      <c r="L143" s="73" t="s">
        <v>46</v>
      </c>
      <c r="M143" s="69">
        <f t="shared" si="5"/>
        <v>0.25919999999999999</v>
      </c>
      <c r="N143" s="72">
        <v>2939</v>
      </c>
      <c r="O143" s="73" t="s">
        <v>46</v>
      </c>
      <c r="P143" s="69">
        <f t="shared" si="6"/>
        <v>0.29389999999999999</v>
      </c>
    </row>
    <row r="144" spans="1:16">
      <c r="B144" s="109">
        <v>50</v>
      </c>
      <c r="C144" s="73" t="s">
        <v>47</v>
      </c>
      <c r="D144" s="69">
        <f t="shared" si="10"/>
        <v>0.59523809523809523</v>
      </c>
      <c r="E144" s="111">
        <v>46.18</v>
      </c>
      <c r="F144" s="112">
        <v>0.23780000000000001</v>
      </c>
      <c r="G144" s="108">
        <f t="shared" si="7"/>
        <v>46.4178</v>
      </c>
      <c r="H144" s="72">
        <v>8.44</v>
      </c>
      <c r="I144" s="73" t="s">
        <v>48</v>
      </c>
      <c r="J144" s="71">
        <f t="shared" si="11"/>
        <v>8.44</v>
      </c>
      <c r="K144" s="72">
        <v>2691</v>
      </c>
      <c r="L144" s="73" t="s">
        <v>46</v>
      </c>
      <c r="M144" s="69">
        <f t="shared" si="5"/>
        <v>0.26910000000000001</v>
      </c>
      <c r="N144" s="72">
        <v>2981</v>
      </c>
      <c r="O144" s="73" t="s">
        <v>46</v>
      </c>
      <c r="P144" s="69">
        <f t="shared" si="6"/>
        <v>0.29809999999999998</v>
      </c>
    </row>
    <row r="145" spans="2:16">
      <c r="B145" s="109">
        <v>55</v>
      </c>
      <c r="C145" s="73" t="s">
        <v>47</v>
      </c>
      <c r="D145" s="69">
        <f t="shared" si="10"/>
        <v>0.65476190476190477</v>
      </c>
      <c r="E145" s="111">
        <v>47.2</v>
      </c>
      <c r="F145" s="112">
        <v>0.22</v>
      </c>
      <c r="G145" s="108">
        <f t="shared" si="7"/>
        <v>47.42</v>
      </c>
      <c r="H145" s="72">
        <v>8.91</v>
      </c>
      <c r="I145" s="73" t="s">
        <v>48</v>
      </c>
      <c r="J145" s="71">
        <f t="shared" si="11"/>
        <v>8.91</v>
      </c>
      <c r="K145" s="72">
        <v>2781</v>
      </c>
      <c r="L145" s="73" t="s">
        <v>46</v>
      </c>
      <c r="M145" s="69">
        <f t="shared" si="5"/>
        <v>0.27810000000000001</v>
      </c>
      <c r="N145" s="72">
        <v>3019</v>
      </c>
      <c r="O145" s="73" t="s">
        <v>46</v>
      </c>
      <c r="P145" s="69">
        <f t="shared" si="6"/>
        <v>0.3019</v>
      </c>
    </row>
    <row r="146" spans="2:16">
      <c r="B146" s="109">
        <v>60</v>
      </c>
      <c r="C146" s="73" t="s">
        <v>47</v>
      </c>
      <c r="D146" s="69">
        <f t="shared" si="10"/>
        <v>0.7142857142857143</v>
      </c>
      <c r="E146" s="111">
        <v>48.02</v>
      </c>
      <c r="F146" s="112">
        <v>0.20480000000000001</v>
      </c>
      <c r="G146" s="108">
        <f t="shared" si="7"/>
        <v>48.224800000000002</v>
      </c>
      <c r="H146" s="72">
        <v>9.3800000000000008</v>
      </c>
      <c r="I146" s="73" t="s">
        <v>48</v>
      </c>
      <c r="J146" s="71">
        <f t="shared" si="11"/>
        <v>9.3800000000000008</v>
      </c>
      <c r="K146" s="72">
        <v>2864</v>
      </c>
      <c r="L146" s="73" t="s">
        <v>46</v>
      </c>
      <c r="M146" s="69">
        <f t="shared" si="5"/>
        <v>0.28639999999999999</v>
      </c>
      <c r="N146" s="72">
        <v>3053</v>
      </c>
      <c r="O146" s="73" t="s">
        <v>46</v>
      </c>
      <c r="P146" s="69">
        <f t="shared" si="6"/>
        <v>0.30530000000000002</v>
      </c>
    </row>
    <row r="147" spans="2:16">
      <c r="B147" s="109">
        <v>65</v>
      </c>
      <c r="C147" s="73" t="s">
        <v>47</v>
      </c>
      <c r="D147" s="69">
        <f t="shared" si="10"/>
        <v>0.77380952380952384</v>
      </c>
      <c r="E147" s="111">
        <v>48.66</v>
      </c>
      <c r="F147" s="112">
        <v>0.19170000000000001</v>
      </c>
      <c r="G147" s="108">
        <f t="shared" si="7"/>
        <v>48.851699999999994</v>
      </c>
      <c r="H147" s="72">
        <v>9.83</v>
      </c>
      <c r="I147" s="73" t="s">
        <v>48</v>
      </c>
      <c r="J147" s="71">
        <f t="shared" si="11"/>
        <v>9.83</v>
      </c>
      <c r="K147" s="72">
        <v>2943</v>
      </c>
      <c r="L147" s="73" t="s">
        <v>46</v>
      </c>
      <c r="M147" s="69">
        <f t="shared" si="5"/>
        <v>0.29430000000000001</v>
      </c>
      <c r="N147" s="72">
        <v>3085</v>
      </c>
      <c r="O147" s="73" t="s">
        <v>46</v>
      </c>
      <c r="P147" s="69">
        <f t="shared" si="6"/>
        <v>0.3085</v>
      </c>
    </row>
    <row r="148" spans="2:16">
      <c r="B148" s="109">
        <v>70</v>
      </c>
      <c r="C148" s="73" t="s">
        <v>47</v>
      </c>
      <c r="D148" s="69">
        <f t="shared" si="10"/>
        <v>0.83333333333333337</v>
      </c>
      <c r="E148" s="111">
        <v>49.18</v>
      </c>
      <c r="F148" s="112">
        <v>0.18029999999999999</v>
      </c>
      <c r="G148" s="108">
        <f t="shared" si="7"/>
        <v>49.360300000000002</v>
      </c>
      <c r="H148" s="72">
        <v>10.29</v>
      </c>
      <c r="I148" s="73" t="s">
        <v>48</v>
      </c>
      <c r="J148" s="71">
        <f t="shared" si="11"/>
        <v>10.29</v>
      </c>
      <c r="K148" s="72">
        <v>3017</v>
      </c>
      <c r="L148" s="73" t="s">
        <v>46</v>
      </c>
      <c r="M148" s="69">
        <f t="shared" ref="M148:M166" si="12">K148/1000/10</f>
        <v>0.30169999999999997</v>
      </c>
      <c r="N148" s="72">
        <v>3115</v>
      </c>
      <c r="O148" s="73" t="s">
        <v>46</v>
      </c>
      <c r="P148" s="69">
        <f t="shared" ref="P148:P185" si="13">N148/1000/10</f>
        <v>0.3115</v>
      </c>
    </row>
    <row r="149" spans="2:16">
      <c r="B149" s="109">
        <v>80</v>
      </c>
      <c r="C149" s="73" t="s">
        <v>47</v>
      </c>
      <c r="D149" s="69">
        <f t="shared" si="10"/>
        <v>0.95238095238095233</v>
      </c>
      <c r="E149" s="111">
        <v>49.92</v>
      </c>
      <c r="F149" s="112">
        <v>0.16139999999999999</v>
      </c>
      <c r="G149" s="108">
        <f t="shared" ref="G149:G212" si="14">E149+F149</f>
        <v>50.081400000000002</v>
      </c>
      <c r="H149" s="72">
        <v>11.18</v>
      </c>
      <c r="I149" s="73" t="s">
        <v>48</v>
      </c>
      <c r="J149" s="71">
        <f t="shared" si="11"/>
        <v>11.18</v>
      </c>
      <c r="K149" s="72">
        <v>3280</v>
      </c>
      <c r="L149" s="73" t="s">
        <v>46</v>
      </c>
      <c r="M149" s="69">
        <f t="shared" si="12"/>
        <v>0.32799999999999996</v>
      </c>
      <c r="N149" s="72">
        <v>3169</v>
      </c>
      <c r="O149" s="73" t="s">
        <v>46</v>
      </c>
      <c r="P149" s="69">
        <f t="shared" si="13"/>
        <v>0.31690000000000002</v>
      </c>
    </row>
    <row r="150" spans="2:16">
      <c r="B150" s="109">
        <v>90</v>
      </c>
      <c r="C150" s="73" t="s">
        <v>47</v>
      </c>
      <c r="D150" s="69">
        <f t="shared" si="10"/>
        <v>1.0714285714285714</v>
      </c>
      <c r="E150" s="111">
        <v>50.37</v>
      </c>
      <c r="F150" s="112">
        <v>0.14630000000000001</v>
      </c>
      <c r="G150" s="108">
        <f t="shared" si="14"/>
        <v>50.516299999999994</v>
      </c>
      <c r="H150" s="72">
        <v>12.06</v>
      </c>
      <c r="I150" s="73" t="s">
        <v>48</v>
      </c>
      <c r="J150" s="71">
        <f t="shared" si="11"/>
        <v>12.06</v>
      </c>
      <c r="K150" s="72">
        <v>3518</v>
      </c>
      <c r="L150" s="73" t="s">
        <v>46</v>
      </c>
      <c r="M150" s="69">
        <f t="shared" si="12"/>
        <v>0.3518</v>
      </c>
      <c r="N150" s="72">
        <v>3218</v>
      </c>
      <c r="O150" s="73" t="s">
        <v>46</v>
      </c>
      <c r="P150" s="69">
        <f t="shared" si="13"/>
        <v>0.32179999999999997</v>
      </c>
    </row>
    <row r="151" spans="2:16">
      <c r="B151" s="109">
        <v>100</v>
      </c>
      <c r="C151" s="73" t="s">
        <v>47</v>
      </c>
      <c r="D151" s="69">
        <f t="shared" si="10"/>
        <v>1.1904761904761905</v>
      </c>
      <c r="E151" s="111">
        <v>50.64</v>
      </c>
      <c r="F151" s="112">
        <v>0.13400000000000001</v>
      </c>
      <c r="G151" s="108">
        <f t="shared" si="14"/>
        <v>50.774000000000001</v>
      </c>
      <c r="H151" s="72">
        <v>12.94</v>
      </c>
      <c r="I151" s="73" t="s">
        <v>48</v>
      </c>
      <c r="J151" s="71">
        <f t="shared" si="11"/>
        <v>12.94</v>
      </c>
      <c r="K151" s="72">
        <v>3737</v>
      </c>
      <c r="L151" s="73" t="s">
        <v>46</v>
      </c>
      <c r="M151" s="69">
        <f t="shared" si="12"/>
        <v>0.37370000000000003</v>
      </c>
      <c r="N151" s="72">
        <v>3264</v>
      </c>
      <c r="O151" s="73" t="s">
        <v>46</v>
      </c>
      <c r="P151" s="69">
        <f t="shared" si="13"/>
        <v>0.32639999999999997</v>
      </c>
    </row>
    <row r="152" spans="2:16">
      <c r="B152" s="109">
        <v>110</v>
      </c>
      <c r="C152" s="73" t="s">
        <v>47</v>
      </c>
      <c r="D152" s="69">
        <f t="shared" si="10"/>
        <v>1.3095238095238095</v>
      </c>
      <c r="E152" s="111">
        <v>50.78</v>
      </c>
      <c r="F152" s="112">
        <v>0.1237</v>
      </c>
      <c r="G152" s="108">
        <f t="shared" si="14"/>
        <v>50.903700000000001</v>
      </c>
      <c r="H152" s="72">
        <v>13.81</v>
      </c>
      <c r="I152" s="73" t="s">
        <v>48</v>
      </c>
      <c r="J152" s="71">
        <f t="shared" si="11"/>
        <v>13.81</v>
      </c>
      <c r="K152" s="72">
        <v>3942</v>
      </c>
      <c r="L152" s="73" t="s">
        <v>46</v>
      </c>
      <c r="M152" s="69">
        <f t="shared" si="12"/>
        <v>0.39419999999999999</v>
      </c>
      <c r="N152" s="72">
        <v>3306</v>
      </c>
      <c r="O152" s="73" t="s">
        <v>46</v>
      </c>
      <c r="P152" s="69">
        <f t="shared" si="13"/>
        <v>0.3306</v>
      </c>
    </row>
    <row r="153" spans="2:16">
      <c r="B153" s="109">
        <v>120</v>
      </c>
      <c r="C153" s="73" t="s">
        <v>47</v>
      </c>
      <c r="D153" s="69">
        <f t="shared" si="10"/>
        <v>1.4285714285714286</v>
      </c>
      <c r="E153" s="111">
        <v>50.82</v>
      </c>
      <c r="F153" s="112">
        <v>0.1149</v>
      </c>
      <c r="G153" s="108">
        <f t="shared" si="14"/>
        <v>50.934899999999999</v>
      </c>
      <c r="H153" s="72">
        <v>14.68</v>
      </c>
      <c r="I153" s="73" t="s">
        <v>48</v>
      </c>
      <c r="J153" s="71">
        <f t="shared" si="11"/>
        <v>14.68</v>
      </c>
      <c r="K153" s="72">
        <v>4137</v>
      </c>
      <c r="L153" s="73" t="s">
        <v>46</v>
      </c>
      <c r="M153" s="69">
        <f t="shared" si="12"/>
        <v>0.41369999999999996</v>
      </c>
      <c r="N153" s="72">
        <v>3347</v>
      </c>
      <c r="O153" s="73" t="s">
        <v>46</v>
      </c>
      <c r="P153" s="69">
        <f t="shared" si="13"/>
        <v>0.3347</v>
      </c>
    </row>
    <row r="154" spans="2:16">
      <c r="B154" s="109">
        <v>130</v>
      </c>
      <c r="C154" s="73" t="s">
        <v>47</v>
      </c>
      <c r="D154" s="69">
        <f t="shared" si="10"/>
        <v>1.5476190476190477</v>
      </c>
      <c r="E154" s="111">
        <v>50.79</v>
      </c>
      <c r="F154" s="112">
        <v>0.1074</v>
      </c>
      <c r="G154" s="108">
        <f t="shared" si="14"/>
        <v>50.897399999999998</v>
      </c>
      <c r="H154" s="72">
        <v>15.55</v>
      </c>
      <c r="I154" s="73" t="s">
        <v>48</v>
      </c>
      <c r="J154" s="71">
        <f t="shared" si="11"/>
        <v>15.55</v>
      </c>
      <c r="K154" s="72">
        <v>4322</v>
      </c>
      <c r="L154" s="73" t="s">
        <v>46</v>
      </c>
      <c r="M154" s="69">
        <f t="shared" si="12"/>
        <v>0.43220000000000003</v>
      </c>
      <c r="N154" s="72">
        <v>3385</v>
      </c>
      <c r="O154" s="73" t="s">
        <v>46</v>
      </c>
      <c r="P154" s="69">
        <f t="shared" si="13"/>
        <v>0.33849999999999997</v>
      </c>
    </row>
    <row r="155" spans="2:16">
      <c r="B155" s="109">
        <v>140</v>
      </c>
      <c r="C155" s="73" t="s">
        <v>47</v>
      </c>
      <c r="D155" s="69">
        <f t="shared" si="10"/>
        <v>1.6666666666666667</v>
      </c>
      <c r="E155" s="111">
        <v>50.71</v>
      </c>
      <c r="F155" s="112">
        <v>0.1009</v>
      </c>
      <c r="G155" s="108">
        <f t="shared" si="14"/>
        <v>50.810900000000004</v>
      </c>
      <c r="H155" s="72">
        <v>16.420000000000002</v>
      </c>
      <c r="I155" s="73" t="s">
        <v>48</v>
      </c>
      <c r="J155" s="71">
        <f t="shared" si="11"/>
        <v>16.420000000000002</v>
      </c>
      <c r="K155" s="72">
        <v>4500</v>
      </c>
      <c r="L155" s="73" t="s">
        <v>46</v>
      </c>
      <c r="M155" s="69">
        <f t="shared" si="12"/>
        <v>0.45</v>
      </c>
      <c r="N155" s="72">
        <v>3422</v>
      </c>
      <c r="O155" s="73" t="s">
        <v>46</v>
      </c>
      <c r="P155" s="69">
        <f t="shared" si="13"/>
        <v>0.3422</v>
      </c>
    </row>
    <row r="156" spans="2:16">
      <c r="B156" s="109">
        <v>150</v>
      </c>
      <c r="C156" s="73" t="s">
        <v>47</v>
      </c>
      <c r="D156" s="69">
        <f t="shared" si="10"/>
        <v>1.7857142857142858</v>
      </c>
      <c r="E156" s="111">
        <v>50.58</v>
      </c>
      <c r="F156" s="112">
        <v>9.5170000000000005E-2</v>
      </c>
      <c r="G156" s="108">
        <f t="shared" si="14"/>
        <v>50.675170000000001</v>
      </c>
      <c r="H156" s="72">
        <v>17.3</v>
      </c>
      <c r="I156" s="73" t="s">
        <v>48</v>
      </c>
      <c r="J156" s="71">
        <f t="shared" si="11"/>
        <v>17.3</v>
      </c>
      <c r="K156" s="72">
        <v>4671</v>
      </c>
      <c r="L156" s="73" t="s">
        <v>46</v>
      </c>
      <c r="M156" s="69">
        <f t="shared" si="12"/>
        <v>0.46710000000000002</v>
      </c>
      <c r="N156" s="72">
        <v>3458</v>
      </c>
      <c r="O156" s="73" t="s">
        <v>46</v>
      </c>
      <c r="P156" s="69">
        <f t="shared" si="13"/>
        <v>0.3458</v>
      </c>
    </row>
    <row r="157" spans="2:16">
      <c r="B157" s="109">
        <v>160</v>
      </c>
      <c r="C157" s="73" t="s">
        <v>47</v>
      </c>
      <c r="D157" s="69">
        <f t="shared" si="10"/>
        <v>1.9047619047619047</v>
      </c>
      <c r="E157" s="111">
        <v>50.43</v>
      </c>
      <c r="F157" s="112">
        <v>9.01E-2</v>
      </c>
      <c r="G157" s="108">
        <f t="shared" si="14"/>
        <v>50.520099999999999</v>
      </c>
      <c r="H157" s="72">
        <v>18.18</v>
      </c>
      <c r="I157" s="73" t="s">
        <v>48</v>
      </c>
      <c r="J157" s="71">
        <f t="shared" si="11"/>
        <v>18.18</v>
      </c>
      <c r="K157" s="72">
        <v>4838</v>
      </c>
      <c r="L157" s="73" t="s">
        <v>46</v>
      </c>
      <c r="M157" s="69">
        <f t="shared" si="12"/>
        <v>0.48380000000000001</v>
      </c>
      <c r="N157" s="72">
        <v>3492</v>
      </c>
      <c r="O157" s="73" t="s">
        <v>46</v>
      </c>
      <c r="P157" s="69">
        <f t="shared" si="13"/>
        <v>0.34920000000000001</v>
      </c>
    </row>
    <row r="158" spans="2:16">
      <c r="B158" s="109">
        <v>170</v>
      </c>
      <c r="C158" s="73" t="s">
        <v>47</v>
      </c>
      <c r="D158" s="69">
        <f t="shared" si="10"/>
        <v>2.0238095238095237</v>
      </c>
      <c r="E158" s="111">
        <v>50.33</v>
      </c>
      <c r="F158" s="112">
        <v>8.5569999999999993E-2</v>
      </c>
      <c r="G158" s="108">
        <f t="shared" si="14"/>
        <v>50.415569999999995</v>
      </c>
      <c r="H158" s="72">
        <v>19.059999999999999</v>
      </c>
      <c r="I158" s="73" t="s">
        <v>48</v>
      </c>
      <c r="J158" s="71">
        <f t="shared" si="11"/>
        <v>19.059999999999999</v>
      </c>
      <c r="K158" s="72">
        <v>4999</v>
      </c>
      <c r="L158" s="73" t="s">
        <v>46</v>
      </c>
      <c r="M158" s="69">
        <f t="shared" si="12"/>
        <v>0.49989999999999996</v>
      </c>
      <c r="N158" s="72">
        <v>3526</v>
      </c>
      <c r="O158" s="73" t="s">
        <v>46</v>
      </c>
      <c r="P158" s="69">
        <f t="shared" si="13"/>
        <v>0.35259999999999997</v>
      </c>
    </row>
    <row r="159" spans="2:16">
      <c r="B159" s="109">
        <v>180</v>
      </c>
      <c r="C159" s="73" t="s">
        <v>47</v>
      </c>
      <c r="D159" s="69">
        <f t="shared" si="10"/>
        <v>2.1428571428571428</v>
      </c>
      <c r="E159" s="111">
        <v>50.41</v>
      </c>
      <c r="F159" s="112">
        <v>8.1500000000000003E-2</v>
      </c>
      <c r="G159" s="108">
        <f t="shared" si="14"/>
        <v>50.491499999999995</v>
      </c>
      <c r="H159" s="72">
        <v>19.940000000000001</v>
      </c>
      <c r="I159" s="73" t="s">
        <v>48</v>
      </c>
      <c r="J159" s="71">
        <f t="shared" si="11"/>
        <v>19.940000000000001</v>
      </c>
      <c r="K159" s="72">
        <v>5156</v>
      </c>
      <c r="L159" s="73" t="s">
        <v>46</v>
      </c>
      <c r="M159" s="69">
        <f t="shared" si="12"/>
        <v>0.51559999999999995</v>
      </c>
      <c r="N159" s="72">
        <v>3559</v>
      </c>
      <c r="O159" s="73" t="s">
        <v>46</v>
      </c>
      <c r="P159" s="69">
        <f t="shared" si="13"/>
        <v>0.35589999999999999</v>
      </c>
    </row>
    <row r="160" spans="2:16">
      <c r="B160" s="109">
        <v>200</v>
      </c>
      <c r="C160" s="73" t="s">
        <v>47</v>
      </c>
      <c r="D160" s="69">
        <f t="shared" si="10"/>
        <v>2.3809523809523809</v>
      </c>
      <c r="E160" s="111">
        <v>49.97</v>
      </c>
      <c r="F160" s="112">
        <v>7.4490000000000001E-2</v>
      </c>
      <c r="G160" s="108">
        <f t="shared" si="14"/>
        <v>50.044489999999996</v>
      </c>
      <c r="H160" s="72">
        <v>21.7</v>
      </c>
      <c r="I160" s="73" t="s">
        <v>48</v>
      </c>
      <c r="J160" s="71">
        <f t="shared" si="11"/>
        <v>21.7</v>
      </c>
      <c r="K160" s="72">
        <v>5736</v>
      </c>
      <c r="L160" s="73" t="s">
        <v>46</v>
      </c>
      <c r="M160" s="69">
        <f t="shared" si="12"/>
        <v>0.5736</v>
      </c>
      <c r="N160" s="72">
        <v>3623</v>
      </c>
      <c r="O160" s="73" t="s">
        <v>46</v>
      </c>
      <c r="P160" s="69">
        <f t="shared" si="13"/>
        <v>0.36230000000000001</v>
      </c>
    </row>
    <row r="161" spans="2:16">
      <c r="B161" s="109">
        <v>225</v>
      </c>
      <c r="C161" s="73" t="s">
        <v>47</v>
      </c>
      <c r="D161" s="69">
        <f t="shared" si="10"/>
        <v>2.6785714285714284</v>
      </c>
      <c r="E161" s="111">
        <v>49.5</v>
      </c>
      <c r="F161" s="112">
        <v>6.7349999999999993E-2</v>
      </c>
      <c r="G161" s="108">
        <f t="shared" si="14"/>
        <v>49.567349999999998</v>
      </c>
      <c r="H161" s="72">
        <v>23.93</v>
      </c>
      <c r="I161" s="73" t="s">
        <v>48</v>
      </c>
      <c r="J161" s="71">
        <f t="shared" si="11"/>
        <v>23.93</v>
      </c>
      <c r="K161" s="72">
        <v>6552</v>
      </c>
      <c r="L161" s="73" t="s">
        <v>46</v>
      </c>
      <c r="M161" s="69">
        <f t="shared" si="12"/>
        <v>0.6552</v>
      </c>
      <c r="N161" s="72">
        <v>3700</v>
      </c>
      <c r="O161" s="73" t="s">
        <v>46</v>
      </c>
      <c r="P161" s="69">
        <f t="shared" si="13"/>
        <v>0.37</v>
      </c>
    </row>
    <row r="162" spans="2:16">
      <c r="B162" s="109">
        <v>250</v>
      </c>
      <c r="C162" s="73" t="s">
        <v>47</v>
      </c>
      <c r="D162" s="69">
        <f t="shared" si="10"/>
        <v>2.9761904761904763</v>
      </c>
      <c r="E162" s="111">
        <v>49.01</v>
      </c>
      <c r="F162" s="112">
        <v>6.1519999999999998E-2</v>
      </c>
      <c r="G162" s="108">
        <f t="shared" si="14"/>
        <v>49.07152</v>
      </c>
      <c r="H162" s="72">
        <v>26.18</v>
      </c>
      <c r="I162" s="73" t="s">
        <v>48</v>
      </c>
      <c r="J162" s="71">
        <f t="shared" si="11"/>
        <v>26.18</v>
      </c>
      <c r="K162" s="72">
        <v>7290</v>
      </c>
      <c r="L162" s="73" t="s">
        <v>46</v>
      </c>
      <c r="M162" s="69">
        <f t="shared" si="12"/>
        <v>0.72899999999999998</v>
      </c>
      <c r="N162" s="72">
        <v>3775</v>
      </c>
      <c r="O162" s="73" t="s">
        <v>46</v>
      </c>
      <c r="P162" s="69">
        <f t="shared" si="13"/>
        <v>0.3775</v>
      </c>
    </row>
    <row r="163" spans="2:16">
      <c r="B163" s="109">
        <v>275</v>
      </c>
      <c r="C163" s="73" t="s">
        <v>47</v>
      </c>
      <c r="D163" s="69">
        <f t="shared" ref="D163:D176" si="15">B163/$C$5</f>
        <v>3.2738095238095237</v>
      </c>
      <c r="E163" s="111">
        <v>48.49</v>
      </c>
      <c r="F163" s="112">
        <v>5.6680000000000001E-2</v>
      </c>
      <c r="G163" s="108">
        <f t="shared" si="14"/>
        <v>48.546680000000002</v>
      </c>
      <c r="H163" s="72">
        <v>28.45</v>
      </c>
      <c r="I163" s="73" t="s">
        <v>48</v>
      </c>
      <c r="J163" s="71">
        <f t="shared" si="11"/>
        <v>28.45</v>
      </c>
      <c r="K163" s="72">
        <v>7973</v>
      </c>
      <c r="L163" s="73" t="s">
        <v>46</v>
      </c>
      <c r="M163" s="71">
        <f t="shared" si="12"/>
        <v>0.79730000000000001</v>
      </c>
      <c r="N163" s="72">
        <v>3848</v>
      </c>
      <c r="O163" s="73" t="s">
        <v>46</v>
      </c>
      <c r="P163" s="69">
        <f t="shared" si="13"/>
        <v>0.38479999999999998</v>
      </c>
    </row>
    <row r="164" spans="2:16">
      <c r="B164" s="109">
        <v>300</v>
      </c>
      <c r="C164" s="73" t="s">
        <v>47</v>
      </c>
      <c r="D164" s="69">
        <f t="shared" si="15"/>
        <v>3.5714285714285716</v>
      </c>
      <c r="E164" s="111">
        <v>47.94</v>
      </c>
      <c r="F164" s="112">
        <v>5.2580000000000002E-2</v>
      </c>
      <c r="G164" s="108">
        <f t="shared" si="14"/>
        <v>47.992579999999997</v>
      </c>
      <c r="H164" s="72">
        <v>30.75</v>
      </c>
      <c r="I164" s="73" t="s">
        <v>48</v>
      </c>
      <c r="J164" s="71">
        <f t="shared" si="11"/>
        <v>30.75</v>
      </c>
      <c r="K164" s="72">
        <v>8616</v>
      </c>
      <c r="L164" s="73" t="s">
        <v>46</v>
      </c>
      <c r="M164" s="71">
        <f t="shared" si="12"/>
        <v>0.86159999999999992</v>
      </c>
      <c r="N164" s="72">
        <v>3920</v>
      </c>
      <c r="O164" s="73" t="s">
        <v>46</v>
      </c>
      <c r="P164" s="69">
        <f t="shared" si="13"/>
        <v>0.39200000000000002</v>
      </c>
    </row>
    <row r="165" spans="2:16">
      <c r="B165" s="109">
        <v>325</v>
      </c>
      <c r="C165" s="73" t="s">
        <v>47</v>
      </c>
      <c r="D165" s="69">
        <f t="shared" si="15"/>
        <v>3.8690476190476191</v>
      </c>
      <c r="E165" s="111">
        <v>47.36</v>
      </c>
      <c r="F165" s="112">
        <v>4.9070000000000003E-2</v>
      </c>
      <c r="G165" s="108">
        <f t="shared" si="14"/>
        <v>47.40907</v>
      </c>
      <c r="H165" s="72">
        <v>33.08</v>
      </c>
      <c r="I165" s="73" t="s">
        <v>48</v>
      </c>
      <c r="J165" s="71">
        <f t="shared" si="11"/>
        <v>33.08</v>
      </c>
      <c r="K165" s="72">
        <v>9228</v>
      </c>
      <c r="L165" s="73" t="s">
        <v>46</v>
      </c>
      <c r="M165" s="71">
        <f t="shared" si="12"/>
        <v>0.92279999999999995</v>
      </c>
      <c r="N165" s="72">
        <v>3992</v>
      </c>
      <c r="O165" s="73" t="s">
        <v>46</v>
      </c>
      <c r="P165" s="69">
        <f t="shared" si="13"/>
        <v>0.3992</v>
      </c>
    </row>
    <row r="166" spans="2:16">
      <c r="B166" s="109">
        <v>350</v>
      </c>
      <c r="C166" s="73" t="s">
        <v>47</v>
      </c>
      <c r="D166" s="69">
        <f t="shared" si="15"/>
        <v>4.166666666666667</v>
      </c>
      <c r="E166" s="111">
        <v>46.77</v>
      </c>
      <c r="F166" s="112">
        <v>4.6019999999999998E-2</v>
      </c>
      <c r="G166" s="108">
        <f t="shared" si="14"/>
        <v>46.816020000000002</v>
      </c>
      <c r="H166" s="72">
        <v>35.43</v>
      </c>
      <c r="I166" s="73" t="s">
        <v>48</v>
      </c>
      <c r="J166" s="71">
        <f t="shared" si="11"/>
        <v>35.43</v>
      </c>
      <c r="K166" s="72">
        <v>9816</v>
      </c>
      <c r="L166" s="73" t="s">
        <v>46</v>
      </c>
      <c r="M166" s="71">
        <f t="shared" si="12"/>
        <v>0.98160000000000003</v>
      </c>
      <c r="N166" s="72">
        <v>4062</v>
      </c>
      <c r="O166" s="73" t="s">
        <v>46</v>
      </c>
      <c r="P166" s="69">
        <f t="shared" si="13"/>
        <v>0.40620000000000001</v>
      </c>
    </row>
    <row r="167" spans="2:16">
      <c r="B167" s="109">
        <v>375</v>
      </c>
      <c r="C167" s="73" t="s">
        <v>47</v>
      </c>
      <c r="D167" s="69">
        <f t="shared" si="15"/>
        <v>4.4642857142857144</v>
      </c>
      <c r="E167" s="111">
        <v>46.17</v>
      </c>
      <c r="F167" s="112">
        <v>4.335E-2</v>
      </c>
      <c r="G167" s="108">
        <f t="shared" si="14"/>
        <v>46.213349999999998</v>
      </c>
      <c r="H167" s="72">
        <v>37.82</v>
      </c>
      <c r="I167" s="73" t="s">
        <v>48</v>
      </c>
      <c r="J167" s="71">
        <f t="shared" si="11"/>
        <v>37.82</v>
      </c>
      <c r="K167" s="72">
        <v>1.04</v>
      </c>
      <c r="L167" s="134" t="s">
        <v>48</v>
      </c>
      <c r="M167" s="71">
        <f t="shared" ref="M167:M217" si="16">K167</f>
        <v>1.04</v>
      </c>
      <c r="N167" s="72">
        <v>4133</v>
      </c>
      <c r="O167" s="73" t="s">
        <v>46</v>
      </c>
      <c r="P167" s="69">
        <f t="shared" si="13"/>
        <v>0.4133</v>
      </c>
    </row>
    <row r="168" spans="2:16">
      <c r="B168" s="109">
        <v>400</v>
      </c>
      <c r="C168" s="73" t="s">
        <v>47</v>
      </c>
      <c r="D168" s="69">
        <f t="shared" si="15"/>
        <v>4.7619047619047619</v>
      </c>
      <c r="E168" s="111">
        <v>45.56</v>
      </c>
      <c r="F168" s="112">
        <v>4.0989999999999999E-2</v>
      </c>
      <c r="G168" s="108">
        <f t="shared" si="14"/>
        <v>45.600990000000003</v>
      </c>
      <c r="H168" s="72">
        <v>40.24</v>
      </c>
      <c r="I168" s="73" t="s">
        <v>48</v>
      </c>
      <c r="J168" s="71">
        <f t="shared" si="11"/>
        <v>40.24</v>
      </c>
      <c r="K168" s="72">
        <v>1.0900000000000001</v>
      </c>
      <c r="L168" s="73" t="s">
        <v>48</v>
      </c>
      <c r="M168" s="71">
        <f t="shared" si="16"/>
        <v>1.0900000000000001</v>
      </c>
      <c r="N168" s="72">
        <v>4203</v>
      </c>
      <c r="O168" s="73" t="s">
        <v>46</v>
      </c>
      <c r="P168" s="69">
        <f t="shared" si="13"/>
        <v>0.42030000000000001</v>
      </c>
    </row>
    <row r="169" spans="2:16">
      <c r="B169" s="109">
        <v>450</v>
      </c>
      <c r="C169" s="73" t="s">
        <v>47</v>
      </c>
      <c r="D169" s="69">
        <f t="shared" si="15"/>
        <v>5.3571428571428568</v>
      </c>
      <c r="E169" s="111">
        <v>44.33</v>
      </c>
      <c r="F169" s="112">
        <v>3.6999999999999998E-2</v>
      </c>
      <c r="G169" s="108">
        <f t="shared" si="14"/>
        <v>44.366999999999997</v>
      </c>
      <c r="H169" s="72">
        <v>45.17</v>
      </c>
      <c r="I169" s="73" t="s">
        <v>48</v>
      </c>
      <c r="J169" s="71">
        <f t="shared" si="11"/>
        <v>45.17</v>
      </c>
      <c r="K169" s="72">
        <v>1.3</v>
      </c>
      <c r="L169" s="73" t="s">
        <v>48</v>
      </c>
      <c r="M169" s="71">
        <f t="shared" si="16"/>
        <v>1.3</v>
      </c>
      <c r="N169" s="72">
        <v>4344</v>
      </c>
      <c r="O169" s="73" t="s">
        <v>46</v>
      </c>
      <c r="P169" s="69">
        <f t="shared" si="13"/>
        <v>0.43440000000000001</v>
      </c>
    </row>
    <row r="170" spans="2:16">
      <c r="B170" s="109">
        <v>500</v>
      </c>
      <c r="C170" s="73" t="s">
        <v>47</v>
      </c>
      <c r="D170" s="69">
        <f t="shared" si="15"/>
        <v>5.9523809523809526</v>
      </c>
      <c r="E170" s="111">
        <v>43.12</v>
      </c>
      <c r="F170" s="112">
        <v>3.3750000000000002E-2</v>
      </c>
      <c r="G170" s="108">
        <f t="shared" si="14"/>
        <v>43.153749999999995</v>
      </c>
      <c r="H170" s="72">
        <v>50.24</v>
      </c>
      <c r="I170" s="73" t="s">
        <v>48</v>
      </c>
      <c r="J170" s="71">
        <f t="shared" ref="J170:J195" si="17">H170</f>
        <v>50.24</v>
      </c>
      <c r="K170" s="72">
        <v>1.48</v>
      </c>
      <c r="L170" s="73" t="s">
        <v>48</v>
      </c>
      <c r="M170" s="71">
        <f t="shared" si="16"/>
        <v>1.48</v>
      </c>
      <c r="N170" s="72">
        <v>4486</v>
      </c>
      <c r="O170" s="73" t="s">
        <v>46</v>
      </c>
      <c r="P170" s="69">
        <f t="shared" si="13"/>
        <v>0.4486</v>
      </c>
    </row>
    <row r="171" spans="2:16">
      <c r="B171" s="109">
        <v>550</v>
      </c>
      <c r="C171" s="73" t="s">
        <v>47</v>
      </c>
      <c r="D171" s="69">
        <f t="shared" si="15"/>
        <v>6.5476190476190474</v>
      </c>
      <c r="E171" s="111">
        <v>41.93</v>
      </c>
      <c r="F171" s="112">
        <v>3.1060000000000001E-2</v>
      </c>
      <c r="G171" s="108">
        <f t="shared" si="14"/>
        <v>41.961059999999996</v>
      </c>
      <c r="H171" s="72">
        <v>55.46</v>
      </c>
      <c r="I171" s="73" t="s">
        <v>48</v>
      </c>
      <c r="J171" s="71">
        <f t="shared" si="17"/>
        <v>55.46</v>
      </c>
      <c r="K171" s="72">
        <v>1.66</v>
      </c>
      <c r="L171" s="73" t="s">
        <v>48</v>
      </c>
      <c r="M171" s="71">
        <f t="shared" si="16"/>
        <v>1.66</v>
      </c>
      <c r="N171" s="72">
        <v>4630</v>
      </c>
      <c r="O171" s="73" t="s">
        <v>46</v>
      </c>
      <c r="P171" s="69">
        <f t="shared" si="13"/>
        <v>0.46299999999999997</v>
      </c>
    </row>
    <row r="172" spans="2:16">
      <c r="B172" s="109">
        <v>600</v>
      </c>
      <c r="C172" s="73" t="s">
        <v>47</v>
      </c>
      <c r="D172" s="69">
        <f t="shared" si="15"/>
        <v>7.1428571428571432</v>
      </c>
      <c r="E172" s="111">
        <v>40.770000000000003</v>
      </c>
      <c r="F172" s="112">
        <v>2.878E-2</v>
      </c>
      <c r="G172" s="108">
        <f t="shared" si="14"/>
        <v>40.798780000000001</v>
      </c>
      <c r="H172" s="72">
        <v>60.82</v>
      </c>
      <c r="I172" s="73" t="s">
        <v>48</v>
      </c>
      <c r="J172" s="71">
        <f t="shared" si="17"/>
        <v>60.82</v>
      </c>
      <c r="K172" s="72">
        <v>1.82</v>
      </c>
      <c r="L172" s="73" t="s">
        <v>48</v>
      </c>
      <c r="M172" s="71">
        <f t="shared" si="16"/>
        <v>1.82</v>
      </c>
      <c r="N172" s="72">
        <v>4777</v>
      </c>
      <c r="O172" s="73" t="s">
        <v>46</v>
      </c>
      <c r="P172" s="69">
        <f t="shared" si="13"/>
        <v>0.47770000000000001</v>
      </c>
    </row>
    <row r="173" spans="2:16">
      <c r="B173" s="109">
        <v>650</v>
      </c>
      <c r="C173" s="73" t="s">
        <v>47</v>
      </c>
      <c r="D173" s="69">
        <f t="shared" si="15"/>
        <v>7.7380952380952381</v>
      </c>
      <c r="E173" s="111">
        <v>39.659999999999997</v>
      </c>
      <c r="F173" s="112">
        <v>2.683E-2</v>
      </c>
      <c r="G173" s="108">
        <f t="shared" si="14"/>
        <v>39.686829999999993</v>
      </c>
      <c r="H173" s="72">
        <v>66.34</v>
      </c>
      <c r="I173" s="73" t="s">
        <v>48</v>
      </c>
      <c r="J173" s="71">
        <f t="shared" si="17"/>
        <v>66.34</v>
      </c>
      <c r="K173" s="72">
        <v>1.98</v>
      </c>
      <c r="L173" s="73" t="s">
        <v>48</v>
      </c>
      <c r="M173" s="71">
        <f t="shared" si="16"/>
        <v>1.98</v>
      </c>
      <c r="N173" s="72">
        <v>4926</v>
      </c>
      <c r="O173" s="73" t="s">
        <v>46</v>
      </c>
      <c r="P173" s="71">
        <f t="shared" si="13"/>
        <v>0.49260000000000004</v>
      </c>
    </row>
    <row r="174" spans="2:16">
      <c r="B174" s="109">
        <v>700</v>
      </c>
      <c r="C174" s="73" t="s">
        <v>47</v>
      </c>
      <c r="D174" s="69">
        <f t="shared" si="15"/>
        <v>8.3333333333333339</v>
      </c>
      <c r="E174" s="111">
        <v>38.590000000000003</v>
      </c>
      <c r="F174" s="112">
        <v>2.5149999999999999E-2</v>
      </c>
      <c r="G174" s="108">
        <f t="shared" si="14"/>
        <v>38.61515</v>
      </c>
      <c r="H174" s="72">
        <v>72.010000000000005</v>
      </c>
      <c r="I174" s="73" t="s">
        <v>48</v>
      </c>
      <c r="J174" s="71">
        <f t="shared" si="17"/>
        <v>72.010000000000005</v>
      </c>
      <c r="K174" s="72">
        <v>2.14</v>
      </c>
      <c r="L174" s="73" t="s">
        <v>48</v>
      </c>
      <c r="M174" s="71">
        <f t="shared" si="16"/>
        <v>2.14</v>
      </c>
      <c r="N174" s="72">
        <v>5079</v>
      </c>
      <c r="O174" s="73" t="s">
        <v>46</v>
      </c>
      <c r="P174" s="71">
        <f t="shared" si="13"/>
        <v>0.50790000000000002</v>
      </c>
    </row>
    <row r="175" spans="2:16">
      <c r="B175" s="109">
        <v>800</v>
      </c>
      <c r="C175" s="73" t="s">
        <v>47</v>
      </c>
      <c r="D175" s="69">
        <f t="shared" si="15"/>
        <v>9.5238095238095237</v>
      </c>
      <c r="E175" s="111">
        <v>36.58</v>
      </c>
      <c r="F175" s="112">
        <v>2.2360000000000001E-2</v>
      </c>
      <c r="G175" s="108">
        <f t="shared" si="14"/>
        <v>36.602359999999997</v>
      </c>
      <c r="H175" s="72">
        <v>83.82</v>
      </c>
      <c r="I175" s="73" t="s">
        <v>48</v>
      </c>
      <c r="J175" s="71">
        <f t="shared" si="17"/>
        <v>83.82</v>
      </c>
      <c r="K175" s="72">
        <v>2.72</v>
      </c>
      <c r="L175" s="73" t="s">
        <v>48</v>
      </c>
      <c r="M175" s="71">
        <f t="shared" si="16"/>
        <v>2.72</v>
      </c>
      <c r="N175" s="72">
        <v>5394</v>
      </c>
      <c r="O175" s="73" t="s">
        <v>46</v>
      </c>
      <c r="P175" s="71">
        <f t="shared" si="13"/>
        <v>0.53939999999999999</v>
      </c>
    </row>
    <row r="176" spans="2:16">
      <c r="B176" s="109">
        <v>900</v>
      </c>
      <c r="C176" s="73" t="s">
        <v>47</v>
      </c>
      <c r="D176" s="69">
        <f t="shared" si="15"/>
        <v>10.714285714285714</v>
      </c>
      <c r="E176" s="111">
        <v>34.76</v>
      </c>
      <c r="F176" s="112">
        <v>2.0160000000000001E-2</v>
      </c>
      <c r="G176" s="108">
        <f t="shared" si="14"/>
        <v>34.780159999999995</v>
      </c>
      <c r="H176" s="72">
        <v>96.27</v>
      </c>
      <c r="I176" s="73" t="s">
        <v>48</v>
      </c>
      <c r="J176" s="71">
        <f t="shared" si="17"/>
        <v>96.27</v>
      </c>
      <c r="K176" s="72">
        <v>3.24</v>
      </c>
      <c r="L176" s="73" t="s">
        <v>48</v>
      </c>
      <c r="M176" s="71">
        <f t="shared" si="16"/>
        <v>3.24</v>
      </c>
      <c r="N176" s="72">
        <v>5724</v>
      </c>
      <c r="O176" s="73" t="s">
        <v>46</v>
      </c>
      <c r="P176" s="71">
        <f t="shared" si="13"/>
        <v>0.57240000000000002</v>
      </c>
    </row>
    <row r="177" spans="1:16">
      <c r="A177" s="4"/>
      <c r="B177" s="109">
        <v>1</v>
      </c>
      <c r="C177" s="116" t="s">
        <v>49</v>
      </c>
      <c r="D177" s="69">
        <f>B177*1000/$C$5</f>
        <v>11.904761904761905</v>
      </c>
      <c r="E177" s="111">
        <v>33.1</v>
      </c>
      <c r="F177" s="112">
        <v>1.8370000000000001E-2</v>
      </c>
      <c r="G177" s="108">
        <f t="shared" si="14"/>
        <v>33.118369999999999</v>
      </c>
      <c r="H177" s="72">
        <v>109.35</v>
      </c>
      <c r="I177" s="73" t="s">
        <v>48</v>
      </c>
      <c r="J177" s="71">
        <f t="shared" si="17"/>
        <v>109.35</v>
      </c>
      <c r="K177" s="72">
        <v>3.73</v>
      </c>
      <c r="L177" s="73" t="s">
        <v>48</v>
      </c>
      <c r="M177" s="71">
        <f t="shared" si="16"/>
        <v>3.73</v>
      </c>
      <c r="N177" s="72">
        <v>6071</v>
      </c>
      <c r="O177" s="73" t="s">
        <v>46</v>
      </c>
      <c r="P177" s="71">
        <f t="shared" si="13"/>
        <v>0.60709999999999997</v>
      </c>
    </row>
    <row r="178" spans="1:16">
      <c r="B178" s="72">
        <v>1.1000000000000001</v>
      </c>
      <c r="C178" s="73" t="s">
        <v>49</v>
      </c>
      <c r="D178" s="69">
        <f t="shared" ref="D178:D228" si="18">B178*1000/$C$5</f>
        <v>13.095238095238095</v>
      </c>
      <c r="E178" s="111">
        <v>31.59</v>
      </c>
      <c r="F178" s="112">
        <v>1.6889999999999999E-2</v>
      </c>
      <c r="G178" s="108">
        <f t="shared" si="14"/>
        <v>31.60689</v>
      </c>
      <c r="H178" s="72">
        <v>123.07</v>
      </c>
      <c r="I178" s="73" t="s">
        <v>48</v>
      </c>
      <c r="J178" s="71">
        <f t="shared" si="17"/>
        <v>123.07</v>
      </c>
      <c r="K178" s="72">
        <v>4.21</v>
      </c>
      <c r="L178" s="73" t="s">
        <v>48</v>
      </c>
      <c r="M178" s="71">
        <f t="shared" si="16"/>
        <v>4.21</v>
      </c>
      <c r="N178" s="72">
        <v>6433</v>
      </c>
      <c r="O178" s="73" t="s">
        <v>46</v>
      </c>
      <c r="P178" s="71">
        <f t="shared" si="13"/>
        <v>0.64329999999999998</v>
      </c>
    </row>
    <row r="179" spans="1:16">
      <c r="B179" s="109">
        <v>1.2</v>
      </c>
      <c r="C179" s="110" t="s">
        <v>49</v>
      </c>
      <c r="D179" s="69">
        <f t="shared" si="18"/>
        <v>14.285714285714286</v>
      </c>
      <c r="E179" s="111">
        <v>30.21</v>
      </c>
      <c r="F179" s="112">
        <v>1.5630000000000002E-2</v>
      </c>
      <c r="G179" s="108">
        <f t="shared" si="14"/>
        <v>30.225630000000002</v>
      </c>
      <c r="H179" s="72">
        <v>137.44</v>
      </c>
      <c r="I179" s="73" t="s">
        <v>48</v>
      </c>
      <c r="J179" s="71">
        <f t="shared" si="17"/>
        <v>137.44</v>
      </c>
      <c r="K179" s="72">
        <v>4.67</v>
      </c>
      <c r="L179" s="73" t="s">
        <v>48</v>
      </c>
      <c r="M179" s="71">
        <f t="shared" si="16"/>
        <v>4.67</v>
      </c>
      <c r="N179" s="72">
        <v>6812</v>
      </c>
      <c r="O179" s="73" t="s">
        <v>46</v>
      </c>
      <c r="P179" s="71">
        <f t="shared" si="13"/>
        <v>0.68120000000000003</v>
      </c>
    </row>
    <row r="180" spans="1:16">
      <c r="B180" s="109">
        <v>1.3</v>
      </c>
      <c r="C180" s="110" t="s">
        <v>49</v>
      </c>
      <c r="D180" s="69">
        <f t="shared" si="18"/>
        <v>15.476190476190476</v>
      </c>
      <c r="E180" s="111">
        <v>28.95</v>
      </c>
      <c r="F180" s="112">
        <v>1.456E-2</v>
      </c>
      <c r="G180" s="108">
        <f t="shared" si="14"/>
        <v>28.964559999999999</v>
      </c>
      <c r="H180" s="72">
        <v>152.44</v>
      </c>
      <c r="I180" s="73" t="s">
        <v>48</v>
      </c>
      <c r="J180" s="71">
        <f t="shared" si="17"/>
        <v>152.44</v>
      </c>
      <c r="K180" s="72">
        <v>5.13</v>
      </c>
      <c r="L180" s="73" t="s">
        <v>48</v>
      </c>
      <c r="M180" s="71">
        <f t="shared" si="16"/>
        <v>5.13</v>
      </c>
      <c r="N180" s="72">
        <v>7207</v>
      </c>
      <c r="O180" s="73" t="s">
        <v>46</v>
      </c>
      <c r="P180" s="71">
        <f t="shared" si="13"/>
        <v>0.72070000000000001</v>
      </c>
    </row>
    <row r="181" spans="1:16">
      <c r="B181" s="109">
        <v>1.4</v>
      </c>
      <c r="C181" s="110" t="s">
        <v>49</v>
      </c>
      <c r="D181" s="69">
        <f t="shared" si="18"/>
        <v>16.666666666666668</v>
      </c>
      <c r="E181" s="111">
        <v>27.79</v>
      </c>
      <c r="F181" s="112">
        <v>1.3639999999999999E-2</v>
      </c>
      <c r="G181" s="108">
        <f t="shared" si="14"/>
        <v>27.803639999999998</v>
      </c>
      <c r="H181" s="72">
        <v>168.09</v>
      </c>
      <c r="I181" s="73" t="s">
        <v>48</v>
      </c>
      <c r="J181" s="71">
        <f t="shared" si="17"/>
        <v>168.09</v>
      </c>
      <c r="K181" s="72">
        <v>5.59</v>
      </c>
      <c r="L181" s="73" t="s">
        <v>48</v>
      </c>
      <c r="M181" s="71">
        <f t="shared" si="16"/>
        <v>5.59</v>
      </c>
      <c r="N181" s="72">
        <v>7619</v>
      </c>
      <c r="O181" s="73" t="s">
        <v>46</v>
      </c>
      <c r="P181" s="71">
        <f t="shared" si="13"/>
        <v>0.76190000000000002</v>
      </c>
    </row>
    <row r="182" spans="1:16">
      <c r="B182" s="109">
        <v>1.5</v>
      </c>
      <c r="C182" s="110" t="s">
        <v>49</v>
      </c>
      <c r="D182" s="69">
        <f t="shared" si="18"/>
        <v>17.857142857142858</v>
      </c>
      <c r="E182" s="111">
        <v>26.73</v>
      </c>
      <c r="F182" s="112">
        <v>1.2829999999999999E-2</v>
      </c>
      <c r="G182" s="108">
        <f t="shared" si="14"/>
        <v>26.742830000000001</v>
      </c>
      <c r="H182" s="72">
        <v>184.37</v>
      </c>
      <c r="I182" s="73" t="s">
        <v>48</v>
      </c>
      <c r="J182" s="71">
        <f t="shared" si="17"/>
        <v>184.37</v>
      </c>
      <c r="K182" s="72">
        <v>6.05</v>
      </c>
      <c r="L182" s="73" t="s">
        <v>48</v>
      </c>
      <c r="M182" s="71">
        <f t="shared" si="16"/>
        <v>6.05</v>
      </c>
      <c r="N182" s="72">
        <v>8048</v>
      </c>
      <c r="O182" s="73" t="s">
        <v>46</v>
      </c>
      <c r="P182" s="71">
        <f t="shared" si="13"/>
        <v>0.80479999999999996</v>
      </c>
    </row>
    <row r="183" spans="1:16">
      <c r="B183" s="109">
        <v>1.6</v>
      </c>
      <c r="C183" s="110" t="s">
        <v>49</v>
      </c>
      <c r="D183" s="69">
        <f t="shared" si="18"/>
        <v>19.047619047619047</v>
      </c>
      <c r="E183" s="111">
        <v>25.74</v>
      </c>
      <c r="F183" s="112">
        <v>1.2109999999999999E-2</v>
      </c>
      <c r="G183" s="108">
        <f t="shared" si="14"/>
        <v>25.752109999999998</v>
      </c>
      <c r="H183" s="72">
        <v>201.29</v>
      </c>
      <c r="I183" s="73" t="s">
        <v>48</v>
      </c>
      <c r="J183" s="71">
        <f t="shared" si="17"/>
        <v>201.29</v>
      </c>
      <c r="K183" s="72">
        <v>6.5</v>
      </c>
      <c r="L183" s="73" t="s">
        <v>48</v>
      </c>
      <c r="M183" s="71">
        <f t="shared" si="16"/>
        <v>6.5</v>
      </c>
      <c r="N183" s="72">
        <v>8493</v>
      </c>
      <c r="O183" s="73" t="s">
        <v>46</v>
      </c>
      <c r="P183" s="71">
        <f t="shared" si="13"/>
        <v>0.84930000000000005</v>
      </c>
    </row>
    <row r="184" spans="1:16">
      <c r="B184" s="109">
        <v>1.7</v>
      </c>
      <c r="C184" s="110" t="s">
        <v>49</v>
      </c>
      <c r="D184" s="69">
        <f t="shared" si="18"/>
        <v>20.238095238095237</v>
      </c>
      <c r="E184" s="111">
        <v>24.82</v>
      </c>
      <c r="F184" s="112">
        <v>1.1480000000000001E-2</v>
      </c>
      <c r="G184" s="108">
        <f t="shared" si="14"/>
        <v>24.831479999999999</v>
      </c>
      <c r="H184" s="72">
        <v>218.84</v>
      </c>
      <c r="I184" s="73" t="s">
        <v>48</v>
      </c>
      <c r="J184" s="71">
        <f t="shared" si="17"/>
        <v>218.84</v>
      </c>
      <c r="K184" s="72">
        <v>6.96</v>
      </c>
      <c r="L184" s="73" t="s">
        <v>48</v>
      </c>
      <c r="M184" s="71">
        <f t="shared" si="16"/>
        <v>6.96</v>
      </c>
      <c r="N184" s="72">
        <v>8955</v>
      </c>
      <c r="O184" s="73" t="s">
        <v>46</v>
      </c>
      <c r="P184" s="71">
        <f t="shared" si="13"/>
        <v>0.89549999999999996</v>
      </c>
    </row>
    <row r="185" spans="1:16">
      <c r="B185" s="109">
        <v>1.8</v>
      </c>
      <c r="C185" s="110" t="s">
        <v>49</v>
      </c>
      <c r="D185" s="69">
        <f t="shared" si="18"/>
        <v>21.428571428571427</v>
      </c>
      <c r="E185" s="111">
        <v>23.97</v>
      </c>
      <c r="F185" s="112">
        <v>1.091E-2</v>
      </c>
      <c r="G185" s="108">
        <f t="shared" si="14"/>
        <v>23.980909999999998</v>
      </c>
      <c r="H185" s="72">
        <v>237.04</v>
      </c>
      <c r="I185" s="73" t="s">
        <v>48</v>
      </c>
      <c r="J185" s="71">
        <f t="shared" si="17"/>
        <v>237.04</v>
      </c>
      <c r="K185" s="72">
        <v>7.42</v>
      </c>
      <c r="L185" s="73" t="s">
        <v>48</v>
      </c>
      <c r="M185" s="71">
        <f t="shared" si="16"/>
        <v>7.42</v>
      </c>
      <c r="N185" s="72">
        <v>9433</v>
      </c>
      <c r="O185" s="73" t="s">
        <v>46</v>
      </c>
      <c r="P185" s="71">
        <f t="shared" si="13"/>
        <v>0.94330000000000003</v>
      </c>
    </row>
    <row r="186" spans="1:16">
      <c r="B186" s="109">
        <v>2</v>
      </c>
      <c r="C186" s="110" t="s">
        <v>49</v>
      </c>
      <c r="D186" s="69">
        <f t="shared" si="18"/>
        <v>23.80952380952381</v>
      </c>
      <c r="E186" s="111">
        <v>22.42</v>
      </c>
      <c r="F186" s="112">
        <v>9.9299999999999996E-3</v>
      </c>
      <c r="G186" s="108">
        <f t="shared" si="14"/>
        <v>22.429930000000002</v>
      </c>
      <c r="H186" s="72">
        <v>275.33</v>
      </c>
      <c r="I186" s="73" t="s">
        <v>48</v>
      </c>
      <c r="J186" s="71">
        <f t="shared" si="17"/>
        <v>275.33</v>
      </c>
      <c r="K186" s="72">
        <v>9.19</v>
      </c>
      <c r="L186" s="73" t="s">
        <v>48</v>
      </c>
      <c r="M186" s="71">
        <f t="shared" si="16"/>
        <v>9.19</v>
      </c>
      <c r="N186" s="72">
        <v>1.04</v>
      </c>
      <c r="O186" s="134" t="s">
        <v>48</v>
      </c>
      <c r="P186" s="71">
        <f t="shared" ref="P186:P228" si="19">N186</f>
        <v>1.04</v>
      </c>
    </row>
    <row r="187" spans="1:16">
      <c r="B187" s="109">
        <v>2.25</v>
      </c>
      <c r="C187" s="110" t="s">
        <v>49</v>
      </c>
      <c r="D187" s="69">
        <f t="shared" si="18"/>
        <v>26.785714285714285</v>
      </c>
      <c r="E187" s="111">
        <v>20.74</v>
      </c>
      <c r="F187" s="112">
        <v>8.9390000000000008E-3</v>
      </c>
      <c r="G187" s="108">
        <f t="shared" si="14"/>
        <v>20.748939</v>
      </c>
      <c r="H187" s="72">
        <v>326.79000000000002</v>
      </c>
      <c r="I187" s="73" t="s">
        <v>48</v>
      </c>
      <c r="J187" s="71">
        <f t="shared" si="17"/>
        <v>326.79000000000002</v>
      </c>
      <c r="K187" s="72">
        <v>11.73</v>
      </c>
      <c r="L187" s="73" t="s">
        <v>48</v>
      </c>
      <c r="M187" s="71">
        <f t="shared" si="16"/>
        <v>11.73</v>
      </c>
      <c r="N187" s="72">
        <v>1.18</v>
      </c>
      <c r="O187" s="73" t="s">
        <v>48</v>
      </c>
      <c r="P187" s="71">
        <f t="shared" si="19"/>
        <v>1.18</v>
      </c>
    </row>
    <row r="188" spans="1:16">
      <c r="B188" s="109">
        <v>2.5</v>
      </c>
      <c r="C188" s="110" t="s">
        <v>49</v>
      </c>
      <c r="D188" s="69">
        <f t="shared" si="18"/>
        <v>29.761904761904763</v>
      </c>
      <c r="E188" s="111">
        <v>19.28</v>
      </c>
      <c r="F188" s="112">
        <v>8.1349999999999999E-3</v>
      </c>
      <c r="G188" s="108">
        <f t="shared" si="14"/>
        <v>19.288135</v>
      </c>
      <c r="H188" s="72">
        <v>382.28</v>
      </c>
      <c r="I188" s="73" t="s">
        <v>48</v>
      </c>
      <c r="J188" s="71">
        <f t="shared" si="17"/>
        <v>382.28</v>
      </c>
      <c r="K188" s="72">
        <v>14.11</v>
      </c>
      <c r="L188" s="73" t="s">
        <v>48</v>
      </c>
      <c r="M188" s="71">
        <f t="shared" si="16"/>
        <v>14.11</v>
      </c>
      <c r="N188" s="72">
        <v>1.32</v>
      </c>
      <c r="O188" s="73" t="s">
        <v>48</v>
      </c>
      <c r="P188" s="71">
        <f t="shared" si="19"/>
        <v>1.32</v>
      </c>
    </row>
    <row r="189" spans="1:16">
      <c r="B189" s="109">
        <v>2.75</v>
      </c>
      <c r="C189" s="110" t="s">
        <v>49</v>
      </c>
      <c r="D189" s="69">
        <f t="shared" si="18"/>
        <v>32.738095238095241</v>
      </c>
      <c r="E189" s="111">
        <v>18.079999999999998</v>
      </c>
      <c r="F189" s="112">
        <v>7.4700000000000001E-3</v>
      </c>
      <c r="G189" s="108">
        <f t="shared" si="14"/>
        <v>18.08747</v>
      </c>
      <c r="H189" s="72">
        <v>441.7</v>
      </c>
      <c r="I189" s="73" t="s">
        <v>48</v>
      </c>
      <c r="J189" s="71">
        <f t="shared" si="17"/>
        <v>441.7</v>
      </c>
      <c r="K189" s="72">
        <v>16.43</v>
      </c>
      <c r="L189" s="73" t="s">
        <v>48</v>
      </c>
      <c r="M189" s="71">
        <f t="shared" si="16"/>
        <v>16.43</v>
      </c>
      <c r="N189" s="72">
        <v>1.48</v>
      </c>
      <c r="O189" s="73" t="s">
        <v>48</v>
      </c>
      <c r="P189" s="71">
        <f t="shared" si="19"/>
        <v>1.48</v>
      </c>
    </row>
    <row r="190" spans="1:16">
      <c r="B190" s="109">
        <v>3</v>
      </c>
      <c r="C190" s="110" t="s">
        <v>49</v>
      </c>
      <c r="D190" s="69">
        <f t="shared" si="18"/>
        <v>35.714285714285715</v>
      </c>
      <c r="E190" s="111">
        <v>17.04</v>
      </c>
      <c r="F190" s="112">
        <v>6.9100000000000003E-3</v>
      </c>
      <c r="G190" s="108">
        <f t="shared" si="14"/>
        <v>17.04691</v>
      </c>
      <c r="H190" s="72">
        <v>504.92</v>
      </c>
      <c r="I190" s="73" t="s">
        <v>48</v>
      </c>
      <c r="J190" s="71">
        <f t="shared" si="17"/>
        <v>504.92</v>
      </c>
      <c r="K190" s="72">
        <v>18.71</v>
      </c>
      <c r="L190" s="73" t="s">
        <v>48</v>
      </c>
      <c r="M190" s="71">
        <f t="shared" si="16"/>
        <v>18.71</v>
      </c>
      <c r="N190" s="72">
        <v>1.64</v>
      </c>
      <c r="O190" s="73" t="s">
        <v>48</v>
      </c>
      <c r="P190" s="71">
        <f t="shared" si="19"/>
        <v>1.64</v>
      </c>
    </row>
    <row r="191" spans="1:16">
      <c r="B191" s="109">
        <v>3.25</v>
      </c>
      <c r="C191" s="110" t="s">
        <v>49</v>
      </c>
      <c r="D191" s="69">
        <f t="shared" si="18"/>
        <v>38.69047619047619</v>
      </c>
      <c r="E191" s="111">
        <v>16.12</v>
      </c>
      <c r="F191" s="112">
        <v>6.4310000000000001E-3</v>
      </c>
      <c r="G191" s="108">
        <f t="shared" si="14"/>
        <v>16.126431</v>
      </c>
      <c r="H191" s="72">
        <v>571.87</v>
      </c>
      <c r="I191" s="73" t="s">
        <v>48</v>
      </c>
      <c r="J191" s="71">
        <f t="shared" si="17"/>
        <v>571.87</v>
      </c>
      <c r="K191" s="72">
        <v>20.97</v>
      </c>
      <c r="L191" s="73" t="s">
        <v>48</v>
      </c>
      <c r="M191" s="71">
        <f t="shared" si="16"/>
        <v>20.97</v>
      </c>
      <c r="N191" s="72">
        <v>1.82</v>
      </c>
      <c r="O191" s="73" t="s">
        <v>48</v>
      </c>
      <c r="P191" s="71">
        <f t="shared" si="19"/>
        <v>1.82</v>
      </c>
    </row>
    <row r="192" spans="1:16">
      <c r="B192" s="109">
        <v>3.5</v>
      </c>
      <c r="C192" s="110" t="s">
        <v>49</v>
      </c>
      <c r="D192" s="69">
        <f t="shared" si="18"/>
        <v>41.666666666666664</v>
      </c>
      <c r="E192" s="111">
        <v>15.31</v>
      </c>
      <c r="F192" s="112">
        <v>6.0169999999999998E-3</v>
      </c>
      <c r="G192" s="108">
        <f t="shared" si="14"/>
        <v>15.316017</v>
      </c>
      <c r="H192" s="72">
        <v>642.48</v>
      </c>
      <c r="I192" s="73" t="s">
        <v>48</v>
      </c>
      <c r="J192" s="71">
        <f t="shared" si="17"/>
        <v>642.48</v>
      </c>
      <c r="K192" s="72">
        <v>23.23</v>
      </c>
      <c r="L192" s="73" t="s">
        <v>48</v>
      </c>
      <c r="M192" s="71">
        <f t="shared" si="16"/>
        <v>23.23</v>
      </c>
      <c r="N192" s="72">
        <v>2</v>
      </c>
      <c r="O192" s="73" t="s">
        <v>48</v>
      </c>
      <c r="P192" s="71">
        <f t="shared" si="19"/>
        <v>2</v>
      </c>
    </row>
    <row r="193" spans="2:16">
      <c r="B193" s="109">
        <v>3.75</v>
      </c>
      <c r="C193" s="110" t="s">
        <v>49</v>
      </c>
      <c r="D193" s="69">
        <f t="shared" si="18"/>
        <v>44.642857142857146</v>
      </c>
      <c r="E193" s="111">
        <v>14.59</v>
      </c>
      <c r="F193" s="112">
        <v>5.6550000000000003E-3</v>
      </c>
      <c r="G193" s="108">
        <f t="shared" si="14"/>
        <v>14.595655000000001</v>
      </c>
      <c r="H193" s="72">
        <v>716.7</v>
      </c>
      <c r="I193" s="73" t="s">
        <v>48</v>
      </c>
      <c r="J193" s="71">
        <f t="shared" si="17"/>
        <v>716.7</v>
      </c>
      <c r="K193" s="72">
        <v>25.49</v>
      </c>
      <c r="L193" s="73" t="s">
        <v>48</v>
      </c>
      <c r="M193" s="71">
        <f t="shared" si="16"/>
        <v>25.49</v>
      </c>
      <c r="N193" s="72">
        <v>2.19</v>
      </c>
      <c r="O193" s="73" t="s">
        <v>48</v>
      </c>
      <c r="P193" s="71">
        <f t="shared" si="19"/>
        <v>2.19</v>
      </c>
    </row>
    <row r="194" spans="2:16">
      <c r="B194" s="109">
        <v>4</v>
      </c>
      <c r="C194" s="110" t="s">
        <v>49</v>
      </c>
      <c r="D194" s="69">
        <f t="shared" si="18"/>
        <v>47.61904761904762</v>
      </c>
      <c r="E194" s="111">
        <v>13.95</v>
      </c>
      <c r="F194" s="112">
        <v>5.3369999999999997E-3</v>
      </c>
      <c r="G194" s="108">
        <f t="shared" si="14"/>
        <v>13.955337</v>
      </c>
      <c r="H194" s="72">
        <v>794.48</v>
      </c>
      <c r="I194" s="73" t="s">
        <v>48</v>
      </c>
      <c r="J194" s="71">
        <f t="shared" si="17"/>
        <v>794.48</v>
      </c>
      <c r="K194" s="72">
        <v>27.77</v>
      </c>
      <c r="L194" s="73" t="s">
        <v>48</v>
      </c>
      <c r="M194" s="71">
        <f t="shared" si="16"/>
        <v>27.77</v>
      </c>
      <c r="N194" s="72">
        <v>2.39</v>
      </c>
      <c r="O194" s="73" t="s">
        <v>48</v>
      </c>
      <c r="P194" s="71">
        <f t="shared" si="19"/>
        <v>2.39</v>
      </c>
    </row>
    <row r="195" spans="2:16">
      <c r="B195" s="109">
        <v>4.5</v>
      </c>
      <c r="C195" s="110" t="s">
        <v>49</v>
      </c>
      <c r="D195" s="69">
        <f t="shared" si="18"/>
        <v>53.571428571428569</v>
      </c>
      <c r="E195" s="111">
        <v>12.83</v>
      </c>
      <c r="F195" s="112">
        <v>4.7999999999999996E-3</v>
      </c>
      <c r="G195" s="108">
        <f t="shared" si="14"/>
        <v>12.8348</v>
      </c>
      <c r="H195" s="72">
        <v>960.38</v>
      </c>
      <c r="I195" s="73" t="s">
        <v>48</v>
      </c>
      <c r="J195" s="74">
        <f t="shared" si="17"/>
        <v>960.38</v>
      </c>
      <c r="K195" s="72">
        <v>36.36</v>
      </c>
      <c r="L195" s="73" t="s">
        <v>48</v>
      </c>
      <c r="M195" s="71">
        <f t="shared" si="16"/>
        <v>36.36</v>
      </c>
      <c r="N195" s="72">
        <v>2.82</v>
      </c>
      <c r="O195" s="73" t="s">
        <v>48</v>
      </c>
      <c r="P195" s="71">
        <f t="shared" si="19"/>
        <v>2.82</v>
      </c>
    </row>
    <row r="196" spans="2:16">
      <c r="B196" s="109">
        <v>5</v>
      </c>
      <c r="C196" s="110" t="s">
        <v>49</v>
      </c>
      <c r="D196" s="69">
        <f t="shared" si="18"/>
        <v>59.523809523809526</v>
      </c>
      <c r="E196" s="111">
        <v>11.91</v>
      </c>
      <c r="F196" s="112">
        <v>4.365E-3</v>
      </c>
      <c r="G196" s="108">
        <f t="shared" si="14"/>
        <v>11.914365</v>
      </c>
      <c r="H196" s="72">
        <v>1.1399999999999999</v>
      </c>
      <c r="I196" s="134" t="s">
        <v>12</v>
      </c>
      <c r="J196" s="74">
        <f t="shared" ref="J196:J228" si="20">H196*1000</f>
        <v>1140</v>
      </c>
      <c r="K196" s="72">
        <v>44.36</v>
      </c>
      <c r="L196" s="73" t="s">
        <v>48</v>
      </c>
      <c r="M196" s="71">
        <f t="shared" si="16"/>
        <v>44.36</v>
      </c>
      <c r="N196" s="72">
        <v>3.27</v>
      </c>
      <c r="O196" s="73" t="s">
        <v>48</v>
      </c>
      <c r="P196" s="71">
        <f t="shared" si="19"/>
        <v>3.27</v>
      </c>
    </row>
    <row r="197" spans="2:16">
      <c r="B197" s="109">
        <v>5.5</v>
      </c>
      <c r="C197" s="110" t="s">
        <v>49</v>
      </c>
      <c r="D197" s="69">
        <f t="shared" si="18"/>
        <v>65.476190476190482</v>
      </c>
      <c r="E197" s="111">
        <v>11.13</v>
      </c>
      <c r="F197" s="112">
        <v>4.0049999999999999E-3</v>
      </c>
      <c r="G197" s="108">
        <f t="shared" si="14"/>
        <v>11.134005</v>
      </c>
      <c r="H197" s="72">
        <v>1.33</v>
      </c>
      <c r="I197" s="73" t="s">
        <v>12</v>
      </c>
      <c r="J197" s="74">
        <f t="shared" si="20"/>
        <v>1330</v>
      </c>
      <c r="K197" s="72">
        <v>52.07</v>
      </c>
      <c r="L197" s="73" t="s">
        <v>48</v>
      </c>
      <c r="M197" s="71">
        <f t="shared" si="16"/>
        <v>52.07</v>
      </c>
      <c r="N197" s="72">
        <v>3.76</v>
      </c>
      <c r="O197" s="73" t="s">
        <v>48</v>
      </c>
      <c r="P197" s="71">
        <f t="shared" si="19"/>
        <v>3.76</v>
      </c>
    </row>
    <row r="198" spans="2:16">
      <c r="B198" s="109">
        <v>6</v>
      </c>
      <c r="C198" s="110" t="s">
        <v>49</v>
      </c>
      <c r="D198" s="69">
        <f t="shared" si="18"/>
        <v>71.428571428571431</v>
      </c>
      <c r="E198" s="111">
        <v>10.46</v>
      </c>
      <c r="F198" s="112">
        <v>3.7030000000000001E-3</v>
      </c>
      <c r="G198" s="108">
        <f t="shared" si="14"/>
        <v>10.463703000000001</v>
      </c>
      <c r="H198" s="72">
        <v>1.54</v>
      </c>
      <c r="I198" s="73" t="s">
        <v>12</v>
      </c>
      <c r="J198" s="74">
        <f t="shared" si="20"/>
        <v>1540</v>
      </c>
      <c r="K198" s="72">
        <v>59.65</v>
      </c>
      <c r="L198" s="73" t="s">
        <v>48</v>
      </c>
      <c r="M198" s="71">
        <f t="shared" si="16"/>
        <v>59.65</v>
      </c>
      <c r="N198" s="72">
        <v>4.2699999999999996</v>
      </c>
      <c r="O198" s="73" t="s">
        <v>48</v>
      </c>
      <c r="P198" s="71">
        <f t="shared" si="19"/>
        <v>4.2699999999999996</v>
      </c>
    </row>
    <row r="199" spans="2:16">
      <c r="B199" s="109">
        <v>6.5</v>
      </c>
      <c r="C199" s="110" t="s">
        <v>49</v>
      </c>
      <c r="D199" s="69">
        <f t="shared" si="18"/>
        <v>77.38095238095238</v>
      </c>
      <c r="E199" s="111">
        <v>9.8870000000000005</v>
      </c>
      <c r="F199" s="112">
        <v>3.444E-3</v>
      </c>
      <c r="G199" s="108">
        <f t="shared" si="14"/>
        <v>9.8904440000000005</v>
      </c>
      <c r="H199" s="72">
        <v>1.76</v>
      </c>
      <c r="I199" s="73" t="s">
        <v>12</v>
      </c>
      <c r="J199" s="74">
        <f t="shared" si="20"/>
        <v>1760</v>
      </c>
      <c r="K199" s="72">
        <v>67.17</v>
      </c>
      <c r="L199" s="73" t="s">
        <v>48</v>
      </c>
      <c r="M199" s="71">
        <f t="shared" si="16"/>
        <v>67.17</v>
      </c>
      <c r="N199" s="72">
        <v>4.8099999999999996</v>
      </c>
      <c r="O199" s="73" t="s">
        <v>48</v>
      </c>
      <c r="P199" s="71">
        <f t="shared" si="19"/>
        <v>4.8099999999999996</v>
      </c>
    </row>
    <row r="200" spans="2:16">
      <c r="B200" s="109">
        <v>7</v>
      </c>
      <c r="C200" s="110" t="s">
        <v>49</v>
      </c>
      <c r="D200" s="69">
        <f t="shared" si="18"/>
        <v>83.333333333333329</v>
      </c>
      <c r="E200" s="111">
        <v>9.3829999999999991</v>
      </c>
      <c r="F200" s="112">
        <v>3.2209999999999999E-3</v>
      </c>
      <c r="G200" s="108">
        <f t="shared" si="14"/>
        <v>9.386220999999999</v>
      </c>
      <c r="H200" s="72">
        <v>1.99</v>
      </c>
      <c r="I200" s="73" t="s">
        <v>12</v>
      </c>
      <c r="J200" s="74">
        <f t="shared" si="20"/>
        <v>1990</v>
      </c>
      <c r="K200" s="72">
        <v>74.66</v>
      </c>
      <c r="L200" s="73" t="s">
        <v>48</v>
      </c>
      <c r="M200" s="71">
        <f t="shared" si="16"/>
        <v>74.66</v>
      </c>
      <c r="N200" s="72">
        <v>5.38</v>
      </c>
      <c r="O200" s="73" t="s">
        <v>48</v>
      </c>
      <c r="P200" s="71">
        <f t="shared" si="19"/>
        <v>5.38</v>
      </c>
    </row>
    <row r="201" spans="2:16">
      <c r="B201" s="109">
        <v>8</v>
      </c>
      <c r="C201" s="110" t="s">
        <v>49</v>
      </c>
      <c r="D201" s="69">
        <f t="shared" si="18"/>
        <v>95.238095238095241</v>
      </c>
      <c r="E201" s="111">
        <v>8.5429999999999993</v>
      </c>
      <c r="F201" s="112">
        <v>2.8540000000000002E-3</v>
      </c>
      <c r="G201" s="108">
        <f t="shared" si="14"/>
        <v>8.5458539999999985</v>
      </c>
      <c r="H201" s="72">
        <v>2.48</v>
      </c>
      <c r="I201" s="73" t="s">
        <v>12</v>
      </c>
      <c r="J201" s="74">
        <f t="shared" si="20"/>
        <v>2480</v>
      </c>
      <c r="K201" s="72">
        <v>102.46</v>
      </c>
      <c r="L201" s="73" t="s">
        <v>48</v>
      </c>
      <c r="M201" s="71">
        <f t="shared" si="16"/>
        <v>102.46</v>
      </c>
      <c r="N201" s="72">
        <v>6.6</v>
      </c>
      <c r="O201" s="73" t="s">
        <v>48</v>
      </c>
      <c r="P201" s="71">
        <f t="shared" si="19"/>
        <v>6.6</v>
      </c>
    </row>
    <row r="202" spans="2:16">
      <c r="B202" s="109">
        <v>9</v>
      </c>
      <c r="C202" s="110" t="s">
        <v>49</v>
      </c>
      <c r="D202" s="69">
        <f t="shared" si="18"/>
        <v>107.14285714285714</v>
      </c>
      <c r="E202" s="111">
        <v>7.867</v>
      </c>
      <c r="F202" s="112">
        <v>2.565E-3</v>
      </c>
      <c r="G202" s="108">
        <f t="shared" si="14"/>
        <v>7.8695649999999997</v>
      </c>
      <c r="H202" s="72">
        <v>3.02</v>
      </c>
      <c r="I202" s="73" t="s">
        <v>12</v>
      </c>
      <c r="J202" s="74">
        <f t="shared" si="20"/>
        <v>3020</v>
      </c>
      <c r="K202" s="72">
        <v>127.94</v>
      </c>
      <c r="L202" s="73" t="s">
        <v>48</v>
      </c>
      <c r="M202" s="71">
        <f t="shared" si="16"/>
        <v>127.94</v>
      </c>
      <c r="N202" s="72">
        <v>7.91</v>
      </c>
      <c r="O202" s="73" t="s">
        <v>48</v>
      </c>
      <c r="P202" s="71">
        <f t="shared" si="19"/>
        <v>7.91</v>
      </c>
    </row>
    <row r="203" spans="2:16">
      <c r="B203" s="109">
        <v>10</v>
      </c>
      <c r="C203" s="110" t="s">
        <v>49</v>
      </c>
      <c r="D203" s="69">
        <f t="shared" si="18"/>
        <v>119.04761904761905</v>
      </c>
      <c r="E203" s="111">
        <v>7.3040000000000003</v>
      </c>
      <c r="F203" s="112">
        <v>2.3310000000000002E-3</v>
      </c>
      <c r="G203" s="108">
        <f t="shared" si="14"/>
        <v>7.3063310000000001</v>
      </c>
      <c r="H203" s="72">
        <v>3.61</v>
      </c>
      <c r="I203" s="73" t="s">
        <v>12</v>
      </c>
      <c r="J203" s="74">
        <f t="shared" si="20"/>
        <v>3610</v>
      </c>
      <c r="K203" s="72">
        <v>152.43</v>
      </c>
      <c r="L203" s="73" t="s">
        <v>48</v>
      </c>
      <c r="M203" s="71">
        <f t="shared" si="16"/>
        <v>152.43</v>
      </c>
      <c r="N203" s="72">
        <v>9.32</v>
      </c>
      <c r="O203" s="73" t="s">
        <v>48</v>
      </c>
      <c r="P203" s="71">
        <f t="shared" si="19"/>
        <v>9.32</v>
      </c>
    </row>
    <row r="204" spans="2:16">
      <c r="B204" s="109">
        <v>11</v>
      </c>
      <c r="C204" s="110" t="s">
        <v>49</v>
      </c>
      <c r="D204" s="69">
        <f t="shared" si="18"/>
        <v>130.95238095238096</v>
      </c>
      <c r="E204" s="111">
        <v>6.8360000000000003</v>
      </c>
      <c r="F204" s="112">
        <v>2.1380000000000001E-3</v>
      </c>
      <c r="G204" s="108">
        <f t="shared" si="14"/>
        <v>6.8381380000000007</v>
      </c>
      <c r="H204" s="72">
        <v>4.24</v>
      </c>
      <c r="I204" s="73" t="s">
        <v>12</v>
      </c>
      <c r="J204" s="74">
        <f t="shared" si="20"/>
        <v>4240</v>
      </c>
      <c r="K204" s="72">
        <v>176.45</v>
      </c>
      <c r="L204" s="73" t="s">
        <v>48</v>
      </c>
      <c r="M204" s="71">
        <f t="shared" si="16"/>
        <v>176.45</v>
      </c>
      <c r="N204" s="72">
        <v>10.81</v>
      </c>
      <c r="O204" s="73" t="s">
        <v>48</v>
      </c>
      <c r="P204" s="71">
        <f t="shared" si="19"/>
        <v>10.81</v>
      </c>
    </row>
    <row r="205" spans="2:16">
      <c r="B205" s="109">
        <v>12</v>
      </c>
      <c r="C205" s="110" t="s">
        <v>49</v>
      </c>
      <c r="D205" s="69">
        <f t="shared" si="18"/>
        <v>142.85714285714286</v>
      </c>
      <c r="E205" s="111">
        <v>6.44</v>
      </c>
      <c r="F205" s="112">
        <v>1.9750000000000002E-3</v>
      </c>
      <c r="G205" s="108">
        <f t="shared" si="14"/>
        <v>6.4419750000000002</v>
      </c>
      <c r="H205" s="72">
        <v>4.91</v>
      </c>
      <c r="I205" s="73" t="s">
        <v>12</v>
      </c>
      <c r="J205" s="74">
        <f t="shared" si="20"/>
        <v>4910</v>
      </c>
      <c r="K205" s="72">
        <v>200.23</v>
      </c>
      <c r="L205" s="73" t="s">
        <v>48</v>
      </c>
      <c r="M205" s="71">
        <f t="shared" si="16"/>
        <v>200.23</v>
      </c>
      <c r="N205" s="72">
        <v>12.39</v>
      </c>
      <c r="O205" s="73" t="s">
        <v>48</v>
      </c>
      <c r="P205" s="71">
        <f t="shared" si="19"/>
        <v>12.39</v>
      </c>
    </row>
    <row r="206" spans="2:16">
      <c r="B206" s="109">
        <v>13</v>
      </c>
      <c r="C206" s="110" t="s">
        <v>49</v>
      </c>
      <c r="D206" s="69">
        <f t="shared" si="18"/>
        <v>154.76190476190476</v>
      </c>
      <c r="E206" s="111">
        <v>6.101</v>
      </c>
      <c r="F206" s="112">
        <v>1.836E-3</v>
      </c>
      <c r="G206" s="108">
        <f t="shared" si="14"/>
        <v>6.1028359999999999</v>
      </c>
      <c r="H206" s="72">
        <v>5.62</v>
      </c>
      <c r="I206" s="73" t="s">
        <v>12</v>
      </c>
      <c r="J206" s="74">
        <f t="shared" si="20"/>
        <v>5620</v>
      </c>
      <c r="K206" s="72">
        <v>223.9</v>
      </c>
      <c r="L206" s="73" t="s">
        <v>48</v>
      </c>
      <c r="M206" s="71">
        <f t="shared" si="16"/>
        <v>223.9</v>
      </c>
      <c r="N206" s="72">
        <v>14.05</v>
      </c>
      <c r="O206" s="73" t="s">
        <v>48</v>
      </c>
      <c r="P206" s="71">
        <f t="shared" si="19"/>
        <v>14.05</v>
      </c>
    </row>
    <row r="207" spans="2:16">
      <c r="B207" s="109">
        <v>14</v>
      </c>
      <c r="C207" s="110" t="s">
        <v>49</v>
      </c>
      <c r="D207" s="69">
        <f t="shared" si="18"/>
        <v>166.66666666666666</v>
      </c>
      <c r="E207" s="111">
        <v>5.8070000000000004</v>
      </c>
      <c r="F207" s="112">
        <v>1.7160000000000001E-3</v>
      </c>
      <c r="G207" s="108">
        <f t="shared" si="14"/>
        <v>5.8087160000000004</v>
      </c>
      <c r="H207" s="72">
        <v>6.36</v>
      </c>
      <c r="I207" s="73" t="s">
        <v>12</v>
      </c>
      <c r="J207" s="74">
        <f t="shared" si="20"/>
        <v>6360</v>
      </c>
      <c r="K207" s="72">
        <v>247.51</v>
      </c>
      <c r="L207" s="73" t="s">
        <v>48</v>
      </c>
      <c r="M207" s="71">
        <f t="shared" si="16"/>
        <v>247.51</v>
      </c>
      <c r="N207" s="72">
        <v>15.77</v>
      </c>
      <c r="O207" s="73" t="s">
        <v>48</v>
      </c>
      <c r="P207" s="71">
        <f t="shared" si="19"/>
        <v>15.77</v>
      </c>
    </row>
    <row r="208" spans="2:16">
      <c r="B208" s="109">
        <v>15</v>
      </c>
      <c r="C208" s="110" t="s">
        <v>49</v>
      </c>
      <c r="D208" s="69">
        <f t="shared" si="18"/>
        <v>178.57142857142858</v>
      </c>
      <c r="E208" s="111">
        <v>5.55</v>
      </c>
      <c r="F208" s="112">
        <v>1.6119999999999999E-3</v>
      </c>
      <c r="G208" s="108">
        <f t="shared" si="14"/>
        <v>5.5516119999999995</v>
      </c>
      <c r="H208" s="72">
        <v>7.14</v>
      </c>
      <c r="I208" s="73" t="s">
        <v>12</v>
      </c>
      <c r="J208" s="74">
        <f t="shared" si="20"/>
        <v>7140</v>
      </c>
      <c r="K208" s="72">
        <v>271.10000000000002</v>
      </c>
      <c r="L208" s="73" t="s">
        <v>48</v>
      </c>
      <c r="M208" s="71">
        <f t="shared" si="16"/>
        <v>271.10000000000002</v>
      </c>
      <c r="N208" s="72">
        <v>17.57</v>
      </c>
      <c r="O208" s="73" t="s">
        <v>48</v>
      </c>
      <c r="P208" s="71">
        <f t="shared" si="19"/>
        <v>17.57</v>
      </c>
    </row>
    <row r="209" spans="2:16">
      <c r="B209" s="109">
        <v>16</v>
      </c>
      <c r="C209" s="110" t="s">
        <v>49</v>
      </c>
      <c r="D209" s="69">
        <f t="shared" si="18"/>
        <v>190.47619047619048</v>
      </c>
      <c r="E209" s="111">
        <v>5.3239999999999998</v>
      </c>
      <c r="F209" s="112">
        <v>1.5200000000000001E-3</v>
      </c>
      <c r="G209" s="108">
        <f t="shared" si="14"/>
        <v>5.32552</v>
      </c>
      <c r="H209" s="72">
        <v>7.96</v>
      </c>
      <c r="I209" s="73" t="s">
        <v>12</v>
      </c>
      <c r="J209" s="74">
        <f t="shared" si="20"/>
        <v>7960</v>
      </c>
      <c r="K209" s="72">
        <v>294.69</v>
      </c>
      <c r="L209" s="73" t="s">
        <v>48</v>
      </c>
      <c r="M209" s="71">
        <f t="shared" si="16"/>
        <v>294.69</v>
      </c>
      <c r="N209" s="72">
        <v>19.440000000000001</v>
      </c>
      <c r="O209" s="73" t="s">
        <v>48</v>
      </c>
      <c r="P209" s="71">
        <f t="shared" si="19"/>
        <v>19.440000000000001</v>
      </c>
    </row>
    <row r="210" spans="2:16">
      <c r="B210" s="109">
        <v>17</v>
      </c>
      <c r="C210" s="110" t="s">
        <v>49</v>
      </c>
      <c r="D210" s="69">
        <f t="shared" si="18"/>
        <v>202.38095238095238</v>
      </c>
      <c r="E210" s="111">
        <v>5.1219999999999999</v>
      </c>
      <c r="F210" s="112">
        <v>1.438E-3</v>
      </c>
      <c r="G210" s="108">
        <f t="shared" si="14"/>
        <v>5.1234380000000002</v>
      </c>
      <c r="H210" s="72">
        <v>8.81</v>
      </c>
      <c r="I210" s="73" t="s">
        <v>12</v>
      </c>
      <c r="J210" s="74">
        <f t="shared" si="20"/>
        <v>8810</v>
      </c>
      <c r="K210" s="72">
        <v>318.29000000000002</v>
      </c>
      <c r="L210" s="73" t="s">
        <v>48</v>
      </c>
      <c r="M210" s="71">
        <f t="shared" si="16"/>
        <v>318.29000000000002</v>
      </c>
      <c r="N210" s="72">
        <v>21.37</v>
      </c>
      <c r="O210" s="73" t="s">
        <v>48</v>
      </c>
      <c r="P210" s="71">
        <f t="shared" si="19"/>
        <v>21.37</v>
      </c>
    </row>
    <row r="211" spans="2:16">
      <c r="B211" s="109">
        <v>18</v>
      </c>
      <c r="C211" s="110" t="s">
        <v>49</v>
      </c>
      <c r="D211" s="69">
        <f t="shared" si="18"/>
        <v>214.28571428571428</v>
      </c>
      <c r="E211" s="111">
        <v>4.9420000000000002</v>
      </c>
      <c r="F211" s="112">
        <v>1.3649999999999999E-3</v>
      </c>
      <c r="G211" s="108">
        <f t="shared" si="14"/>
        <v>4.943365</v>
      </c>
      <c r="H211" s="72">
        <v>9.69</v>
      </c>
      <c r="I211" s="73" t="s">
        <v>12</v>
      </c>
      <c r="J211" s="74">
        <f t="shared" si="20"/>
        <v>9690</v>
      </c>
      <c r="K211" s="72">
        <v>341.88</v>
      </c>
      <c r="L211" s="73" t="s">
        <v>48</v>
      </c>
      <c r="M211" s="71">
        <f t="shared" si="16"/>
        <v>341.88</v>
      </c>
      <c r="N211" s="72">
        <v>23.36</v>
      </c>
      <c r="O211" s="73" t="s">
        <v>48</v>
      </c>
      <c r="P211" s="71">
        <f t="shared" si="19"/>
        <v>23.36</v>
      </c>
    </row>
    <row r="212" spans="2:16">
      <c r="B212" s="109">
        <v>20</v>
      </c>
      <c r="C212" s="110" t="s">
        <v>49</v>
      </c>
      <c r="D212" s="69">
        <f t="shared" si="18"/>
        <v>238.0952380952381</v>
      </c>
      <c r="E212" s="111">
        <v>4.6340000000000003</v>
      </c>
      <c r="F212" s="112">
        <v>1.24E-3</v>
      </c>
      <c r="G212" s="108">
        <f t="shared" si="14"/>
        <v>4.6352400000000005</v>
      </c>
      <c r="H212" s="72">
        <v>11.55</v>
      </c>
      <c r="I212" s="73" t="s">
        <v>12</v>
      </c>
      <c r="J212" s="74">
        <f t="shared" si="20"/>
        <v>11550</v>
      </c>
      <c r="K212" s="72">
        <v>431.02</v>
      </c>
      <c r="L212" s="73" t="s">
        <v>48</v>
      </c>
      <c r="M212" s="71">
        <f t="shared" si="16"/>
        <v>431.02</v>
      </c>
      <c r="N212" s="72">
        <v>27.5</v>
      </c>
      <c r="O212" s="73" t="s">
        <v>48</v>
      </c>
      <c r="P212" s="71">
        <f t="shared" si="19"/>
        <v>27.5</v>
      </c>
    </row>
    <row r="213" spans="2:16">
      <c r="B213" s="109">
        <v>22.5</v>
      </c>
      <c r="C213" s="110" t="s">
        <v>49</v>
      </c>
      <c r="D213" s="69">
        <f t="shared" si="18"/>
        <v>267.85714285714283</v>
      </c>
      <c r="E213" s="111">
        <v>4.3230000000000004</v>
      </c>
      <c r="F213" s="112">
        <v>1.1130000000000001E-3</v>
      </c>
      <c r="G213" s="108">
        <f t="shared" ref="G213:G228" si="21">E213+F213</f>
        <v>4.3241130000000005</v>
      </c>
      <c r="H213" s="72">
        <v>14.03</v>
      </c>
      <c r="I213" s="73" t="s">
        <v>12</v>
      </c>
      <c r="J213" s="74">
        <f t="shared" si="20"/>
        <v>14030</v>
      </c>
      <c r="K213" s="72">
        <v>555.74</v>
      </c>
      <c r="L213" s="73" t="s">
        <v>48</v>
      </c>
      <c r="M213" s="71">
        <f t="shared" si="16"/>
        <v>555.74</v>
      </c>
      <c r="N213" s="72">
        <v>32.950000000000003</v>
      </c>
      <c r="O213" s="73" t="s">
        <v>48</v>
      </c>
      <c r="P213" s="71">
        <f t="shared" si="19"/>
        <v>32.950000000000003</v>
      </c>
    </row>
    <row r="214" spans="2:16">
      <c r="B214" s="109">
        <v>25</v>
      </c>
      <c r="C214" s="110" t="s">
        <v>49</v>
      </c>
      <c r="D214" s="69">
        <f t="shared" si="18"/>
        <v>297.61904761904759</v>
      </c>
      <c r="E214" s="111">
        <v>4.0730000000000004</v>
      </c>
      <c r="F214" s="112">
        <v>1.011E-3</v>
      </c>
      <c r="G214" s="108">
        <f t="shared" si="21"/>
        <v>4.0740110000000005</v>
      </c>
      <c r="H214" s="72">
        <v>16.670000000000002</v>
      </c>
      <c r="I214" s="73" t="s">
        <v>12</v>
      </c>
      <c r="J214" s="74">
        <f t="shared" si="20"/>
        <v>16670</v>
      </c>
      <c r="K214" s="72">
        <v>669.97</v>
      </c>
      <c r="L214" s="73" t="s">
        <v>48</v>
      </c>
      <c r="M214" s="71">
        <f t="shared" si="16"/>
        <v>669.97</v>
      </c>
      <c r="N214" s="72">
        <v>38.68</v>
      </c>
      <c r="O214" s="73" t="s">
        <v>48</v>
      </c>
      <c r="P214" s="71">
        <f t="shared" si="19"/>
        <v>38.68</v>
      </c>
    </row>
    <row r="215" spans="2:16">
      <c r="B215" s="109">
        <v>27.5</v>
      </c>
      <c r="C215" s="110" t="s">
        <v>49</v>
      </c>
      <c r="D215" s="69">
        <f t="shared" si="18"/>
        <v>327.38095238095241</v>
      </c>
      <c r="E215" s="111">
        <v>3.867</v>
      </c>
      <c r="F215" s="112">
        <v>9.2630000000000002E-4</v>
      </c>
      <c r="G215" s="108">
        <f t="shared" si="21"/>
        <v>3.8679263000000002</v>
      </c>
      <c r="H215" s="72">
        <v>19.47</v>
      </c>
      <c r="I215" s="73" t="s">
        <v>12</v>
      </c>
      <c r="J215" s="74">
        <f t="shared" si="20"/>
        <v>19470</v>
      </c>
      <c r="K215" s="72">
        <v>778.06</v>
      </c>
      <c r="L215" s="73" t="s">
        <v>48</v>
      </c>
      <c r="M215" s="71">
        <f t="shared" si="16"/>
        <v>778.06</v>
      </c>
      <c r="N215" s="72">
        <v>44.65</v>
      </c>
      <c r="O215" s="73" t="s">
        <v>48</v>
      </c>
      <c r="P215" s="71">
        <f t="shared" si="19"/>
        <v>44.65</v>
      </c>
    </row>
    <row r="216" spans="2:16">
      <c r="B216" s="109">
        <v>30</v>
      </c>
      <c r="C216" s="110" t="s">
        <v>49</v>
      </c>
      <c r="D216" s="69">
        <f t="shared" si="18"/>
        <v>357.14285714285717</v>
      </c>
      <c r="E216" s="111">
        <v>3.6949999999999998</v>
      </c>
      <c r="F216" s="112">
        <v>8.5530000000000003E-4</v>
      </c>
      <c r="G216" s="108">
        <f t="shared" si="21"/>
        <v>3.6958552999999998</v>
      </c>
      <c r="H216" s="72">
        <v>22.4</v>
      </c>
      <c r="I216" s="73" t="s">
        <v>12</v>
      </c>
      <c r="J216" s="74">
        <f t="shared" si="20"/>
        <v>22400</v>
      </c>
      <c r="K216" s="72">
        <v>881.97</v>
      </c>
      <c r="L216" s="73" t="s">
        <v>48</v>
      </c>
      <c r="M216" s="71">
        <f t="shared" si="16"/>
        <v>881.97</v>
      </c>
      <c r="N216" s="72">
        <v>50.82</v>
      </c>
      <c r="O216" s="73" t="s">
        <v>48</v>
      </c>
      <c r="P216" s="71">
        <f t="shared" si="19"/>
        <v>50.82</v>
      </c>
    </row>
    <row r="217" spans="2:16">
      <c r="B217" s="109">
        <v>32.5</v>
      </c>
      <c r="C217" s="110" t="s">
        <v>49</v>
      </c>
      <c r="D217" s="69">
        <f t="shared" si="18"/>
        <v>386.90476190476193</v>
      </c>
      <c r="E217" s="111">
        <v>3.55</v>
      </c>
      <c r="F217" s="112">
        <v>7.9469999999999996E-4</v>
      </c>
      <c r="G217" s="108">
        <f t="shared" si="21"/>
        <v>3.5507947</v>
      </c>
      <c r="H217" s="72">
        <v>25.47</v>
      </c>
      <c r="I217" s="73" t="s">
        <v>12</v>
      </c>
      <c r="J217" s="74">
        <f t="shared" si="20"/>
        <v>25470</v>
      </c>
      <c r="K217" s="72">
        <v>982.73</v>
      </c>
      <c r="L217" s="73" t="s">
        <v>48</v>
      </c>
      <c r="M217" s="71">
        <f t="shared" si="16"/>
        <v>982.73</v>
      </c>
      <c r="N217" s="72">
        <v>57.17</v>
      </c>
      <c r="O217" s="73" t="s">
        <v>48</v>
      </c>
      <c r="P217" s="71">
        <f t="shared" si="19"/>
        <v>57.17</v>
      </c>
    </row>
    <row r="218" spans="2:16">
      <c r="B218" s="109">
        <v>35</v>
      </c>
      <c r="C218" s="110" t="s">
        <v>49</v>
      </c>
      <c r="D218" s="69">
        <f t="shared" si="18"/>
        <v>416.66666666666669</v>
      </c>
      <c r="E218" s="111">
        <v>3.4249999999999998</v>
      </c>
      <c r="F218" s="112">
        <v>7.425E-4</v>
      </c>
      <c r="G218" s="108">
        <f t="shared" si="21"/>
        <v>3.4257424999999997</v>
      </c>
      <c r="H218" s="72">
        <v>28.65</v>
      </c>
      <c r="I218" s="73" t="s">
        <v>12</v>
      </c>
      <c r="J218" s="74">
        <f t="shared" si="20"/>
        <v>28650</v>
      </c>
      <c r="K218" s="72">
        <v>1.08</v>
      </c>
      <c r="L218" s="134" t="s">
        <v>12</v>
      </c>
      <c r="M218" s="71">
        <f t="shared" ref="M218:M228" si="22">K218*1000</f>
        <v>1080</v>
      </c>
      <c r="N218" s="72">
        <v>63.68</v>
      </c>
      <c r="O218" s="73" t="s">
        <v>48</v>
      </c>
      <c r="P218" s="71">
        <f t="shared" si="19"/>
        <v>63.68</v>
      </c>
    </row>
    <row r="219" spans="2:16">
      <c r="B219" s="109">
        <v>37.5</v>
      </c>
      <c r="C219" s="110" t="s">
        <v>49</v>
      </c>
      <c r="D219" s="69">
        <f t="shared" si="18"/>
        <v>446.42857142857144</v>
      </c>
      <c r="E219" s="111">
        <v>3.3170000000000002</v>
      </c>
      <c r="F219" s="112">
        <v>6.9689999999999997E-4</v>
      </c>
      <c r="G219" s="108">
        <f t="shared" si="21"/>
        <v>3.3176969000000001</v>
      </c>
      <c r="H219" s="72">
        <v>31.94</v>
      </c>
      <c r="I219" s="73" t="s">
        <v>12</v>
      </c>
      <c r="J219" s="74">
        <f t="shared" si="20"/>
        <v>31940</v>
      </c>
      <c r="K219" s="72">
        <v>1.18</v>
      </c>
      <c r="L219" s="73" t="s">
        <v>12</v>
      </c>
      <c r="M219" s="71">
        <f t="shared" si="22"/>
        <v>1180</v>
      </c>
      <c r="N219" s="72">
        <v>70.33</v>
      </c>
      <c r="O219" s="73" t="s">
        <v>48</v>
      </c>
      <c r="P219" s="71">
        <f t="shared" si="19"/>
        <v>70.33</v>
      </c>
    </row>
    <row r="220" spans="2:16">
      <c r="B220" s="109">
        <v>40</v>
      </c>
      <c r="C220" s="110" t="s">
        <v>49</v>
      </c>
      <c r="D220" s="69">
        <f t="shared" si="18"/>
        <v>476.1904761904762</v>
      </c>
      <c r="E220" s="111">
        <v>3.2240000000000002</v>
      </c>
      <c r="F220" s="112">
        <v>6.5680000000000003E-4</v>
      </c>
      <c r="G220" s="108">
        <f t="shared" si="21"/>
        <v>3.2246568</v>
      </c>
      <c r="H220" s="72">
        <v>35.340000000000003</v>
      </c>
      <c r="I220" s="73" t="s">
        <v>12</v>
      </c>
      <c r="J220" s="74">
        <f t="shared" si="20"/>
        <v>35340</v>
      </c>
      <c r="K220" s="72">
        <v>1.27</v>
      </c>
      <c r="L220" s="73" t="s">
        <v>12</v>
      </c>
      <c r="M220" s="71">
        <f t="shared" si="22"/>
        <v>1270</v>
      </c>
      <c r="N220" s="72">
        <v>77.08</v>
      </c>
      <c r="O220" s="73" t="s">
        <v>48</v>
      </c>
      <c r="P220" s="71">
        <f t="shared" si="19"/>
        <v>77.08</v>
      </c>
    </row>
    <row r="221" spans="2:16">
      <c r="B221" s="109">
        <v>45</v>
      </c>
      <c r="C221" s="110" t="s">
        <v>49</v>
      </c>
      <c r="D221" s="69">
        <f t="shared" si="18"/>
        <v>535.71428571428567</v>
      </c>
      <c r="E221" s="111">
        <v>3.0680000000000001</v>
      </c>
      <c r="F221" s="112">
        <v>5.8940000000000002E-4</v>
      </c>
      <c r="G221" s="108">
        <f t="shared" si="21"/>
        <v>3.0685894</v>
      </c>
      <c r="H221" s="72">
        <v>42.39</v>
      </c>
      <c r="I221" s="73" t="s">
        <v>12</v>
      </c>
      <c r="J221" s="74">
        <f t="shared" si="20"/>
        <v>42390</v>
      </c>
      <c r="K221" s="72">
        <v>1.62</v>
      </c>
      <c r="L221" s="73" t="s">
        <v>12</v>
      </c>
      <c r="M221" s="71">
        <f t="shared" si="22"/>
        <v>1620</v>
      </c>
      <c r="N221" s="72">
        <v>90.89</v>
      </c>
      <c r="O221" s="73" t="s">
        <v>48</v>
      </c>
      <c r="P221" s="71">
        <f t="shared" si="19"/>
        <v>90.89</v>
      </c>
    </row>
    <row r="222" spans="2:16">
      <c r="B222" s="109">
        <v>50</v>
      </c>
      <c r="C222" s="110" t="s">
        <v>49</v>
      </c>
      <c r="D222" s="69">
        <f t="shared" si="18"/>
        <v>595.23809523809518</v>
      </c>
      <c r="E222" s="111">
        <v>2.9449999999999998</v>
      </c>
      <c r="F222" s="112">
        <v>5.3499999999999999E-4</v>
      </c>
      <c r="G222" s="108">
        <f t="shared" si="21"/>
        <v>2.945535</v>
      </c>
      <c r="H222" s="72">
        <v>49.78</v>
      </c>
      <c r="I222" s="73" t="s">
        <v>12</v>
      </c>
      <c r="J222" s="74">
        <f t="shared" si="20"/>
        <v>49780</v>
      </c>
      <c r="K222" s="72">
        <v>1.92</v>
      </c>
      <c r="L222" s="73" t="s">
        <v>12</v>
      </c>
      <c r="M222" s="71">
        <f t="shared" si="22"/>
        <v>1920</v>
      </c>
      <c r="N222" s="72">
        <v>104.98</v>
      </c>
      <c r="O222" s="73" t="s">
        <v>48</v>
      </c>
      <c r="P222" s="71">
        <f t="shared" si="19"/>
        <v>104.98</v>
      </c>
    </row>
    <row r="223" spans="2:16">
      <c r="B223" s="109">
        <v>55</v>
      </c>
      <c r="C223" s="110" t="s">
        <v>49</v>
      </c>
      <c r="D223" s="69">
        <f t="shared" si="18"/>
        <v>654.76190476190482</v>
      </c>
      <c r="E223" s="111">
        <v>2.8460000000000001</v>
      </c>
      <c r="F223" s="112">
        <v>4.9010000000000004E-4</v>
      </c>
      <c r="G223" s="108">
        <f t="shared" si="21"/>
        <v>2.8464901</v>
      </c>
      <c r="H223" s="72">
        <v>57.44</v>
      </c>
      <c r="I223" s="73" t="s">
        <v>12</v>
      </c>
      <c r="J223" s="74">
        <f t="shared" si="20"/>
        <v>57440</v>
      </c>
      <c r="K223" s="72">
        <v>2.21</v>
      </c>
      <c r="L223" s="73" t="s">
        <v>12</v>
      </c>
      <c r="M223" s="71">
        <f t="shared" si="22"/>
        <v>2210</v>
      </c>
      <c r="N223" s="72">
        <v>119.27</v>
      </c>
      <c r="O223" s="73" t="s">
        <v>48</v>
      </c>
      <c r="P223" s="71">
        <f t="shared" si="19"/>
        <v>119.27</v>
      </c>
    </row>
    <row r="224" spans="2:16">
      <c r="B224" s="109">
        <v>60</v>
      </c>
      <c r="C224" s="110" t="s">
        <v>49</v>
      </c>
      <c r="D224" s="69">
        <f t="shared" si="18"/>
        <v>714.28571428571433</v>
      </c>
      <c r="E224" s="111">
        <v>2.7650000000000001</v>
      </c>
      <c r="F224" s="112">
        <v>4.5229999999999999E-4</v>
      </c>
      <c r="G224" s="108">
        <f t="shared" si="21"/>
        <v>2.7654523000000002</v>
      </c>
      <c r="H224" s="72">
        <v>65.349999999999994</v>
      </c>
      <c r="I224" s="73" t="s">
        <v>12</v>
      </c>
      <c r="J224" s="74">
        <f t="shared" si="20"/>
        <v>65349.999999999993</v>
      </c>
      <c r="K224" s="72">
        <v>2.48</v>
      </c>
      <c r="L224" s="73" t="s">
        <v>12</v>
      </c>
      <c r="M224" s="71">
        <f t="shared" si="22"/>
        <v>2480</v>
      </c>
      <c r="N224" s="72">
        <v>133.69</v>
      </c>
      <c r="O224" s="73" t="s">
        <v>48</v>
      </c>
      <c r="P224" s="71">
        <f t="shared" si="19"/>
        <v>133.69</v>
      </c>
    </row>
    <row r="225" spans="1:16">
      <c r="B225" s="109">
        <v>65</v>
      </c>
      <c r="C225" s="110" t="s">
        <v>49</v>
      </c>
      <c r="D225" s="69">
        <f t="shared" si="18"/>
        <v>773.80952380952385</v>
      </c>
      <c r="E225" s="111">
        <v>2.698</v>
      </c>
      <c r="F225" s="112">
        <v>4.2020000000000002E-4</v>
      </c>
      <c r="G225" s="108">
        <f t="shared" si="21"/>
        <v>2.6984202000000002</v>
      </c>
      <c r="H225" s="72">
        <v>73.48</v>
      </c>
      <c r="I225" s="73" t="s">
        <v>12</v>
      </c>
      <c r="J225" s="74">
        <f t="shared" si="20"/>
        <v>73480</v>
      </c>
      <c r="K225" s="72">
        <v>2.73</v>
      </c>
      <c r="L225" s="73" t="s">
        <v>12</v>
      </c>
      <c r="M225" s="71">
        <f t="shared" si="22"/>
        <v>2730</v>
      </c>
      <c r="N225" s="72">
        <v>148.18</v>
      </c>
      <c r="O225" s="73" t="s">
        <v>48</v>
      </c>
      <c r="P225" s="71">
        <f t="shared" si="19"/>
        <v>148.18</v>
      </c>
    </row>
    <row r="226" spans="1:16">
      <c r="B226" s="109">
        <v>70</v>
      </c>
      <c r="C226" s="110" t="s">
        <v>49</v>
      </c>
      <c r="D226" s="69">
        <f t="shared" si="18"/>
        <v>833.33333333333337</v>
      </c>
      <c r="E226" s="111">
        <v>2.6419999999999999</v>
      </c>
      <c r="F226" s="112">
        <v>3.924E-4</v>
      </c>
      <c r="G226" s="108">
        <f t="shared" si="21"/>
        <v>2.6423923999999999</v>
      </c>
      <c r="H226" s="72">
        <v>81.790000000000006</v>
      </c>
      <c r="I226" s="73" t="s">
        <v>12</v>
      </c>
      <c r="J226" s="74">
        <f t="shared" si="20"/>
        <v>81790</v>
      </c>
      <c r="K226" s="72">
        <v>2.97</v>
      </c>
      <c r="L226" s="73" t="s">
        <v>12</v>
      </c>
      <c r="M226" s="71">
        <f t="shared" si="22"/>
        <v>2970</v>
      </c>
      <c r="N226" s="72">
        <v>162.69999999999999</v>
      </c>
      <c r="O226" s="73" t="s">
        <v>48</v>
      </c>
      <c r="P226" s="71">
        <f t="shared" si="19"/>
        <v>162.69999999999999</v>
      </c>
    </row>
    <row r="227" spans="1:16">
      <c r="B227" s="109">
        <v>80</v>
      </c>
      <c r="C227" s="110" t="s">
        <v>49</v>
      </c>
      <c r="D227" s="69">
        <f t="shared" si="18"/>
        <v>952.38095238095241</v>
      </c>
      <c r="E227" s="111">
        <v>2.5529999999999999</v>
      </c>
      <c r="F227" s="112">
        <v>3.4689999999999998E-4</v>
      </c>
      <c r="G227" s="108">
        <f t="shared" si="21"/>
        <v>2.5533468999999998</v>
      </c>
      <c r="H227" s="72">
        <v>98.88</v>
      </c>
      <c r="I227" s="73" t="s">
        <v>12</v>
      </c>
      <c r="J227" s="74">
        <f t="shared" si="20"/>
        <v>98880</v>
      </c>
      <c r="K227" s="72">
        <v>3.83</v>
      </c>
      <c r="L227" s="73" t="s">
        <v>12</v>
      </c>
      <c r="M227" s="71">
        <f t="shared" si="22"/>
        <v>3830</v>
      </c>
      <c r="N227" s="72">
        <v>191.69</v>
      </c>
      <c r="O227" s="73" t="s">
        <v>48</v>
      </c>
      <c r="P227" s="71">
        <f t="shared" si="19"/>
        <v>191.69</v>
      </c>
    </row>
    <row r="228" spans="1:16">
      <c r="A228" s="4">
        <v>228</v>
      </c>
      <c r="B228" s="109">
        <v>84</v>
      </c>
      <c r="C228" s="110" t="s">
        <v>49</v>
      </c>
      <c r="D228" s="69">
        <f t="shared" si="18"/>
        <v>1000</v>
      </c>
      <c r="E228" s="111">
        <v>2.5270000000000001</v>
      </c>
      <c r="F228" s="112">
        <v>3.3159999999999998E-4</v>
      </c>
      <c r="G228" s="108">
        <f t="shared" si="21"/>
        <v>2.5273316000000001</v>
      </c>
      <c r="H228" s="72">
        <v>105.87</v>
      </c>
      <c r="I228" s="73" t="s">
        <v>12</v>
      </c>
      <c r="J228" s="74">
        <f t="shared" si="20"/>
        <v>105870</v>
      </c>
      <c r="K228" s="72">
        <v>3.96</v>
      </c>
      <c r="L228" s="73" t="s">
        <v>12</v>
      </c>
      <c r="M228" s="71">
        <f t="shared" si="22"/>
        <v>3960</v>
      </c>
      <c r="N228" s="72">
        <v>203.22</v>
      </c>
      <c r="O228" s="73" t="s">
        <v>48</v>
      </c>
      <c r="P228" s="71">
        <f t="shared" si="19"/>
        <v>203.22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4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1" t="s">
        <v>248</v>
      </c>
      <c r="Z1" s="25"/>
    </row>
    <row r="2" spans="1:30" ht="18.75">
      <c r="A2" s="1">
        <v>2</v>
      </c>
      <c r="B2" s="6" t="s">
        <v>59</v>
      </c>
      <c r="F2" s="7"/>
      <c r="G2" s="7"/>
      <c r="L2" s="5" t="s">
        <v>78</v>
      </c>
      <c r="M2" s="8"/>
      <c r="N2" s="9" t="s">
        <v>249</v>
      </c>
      <c r="R2" s="45"/>
      <c r="S2" s="1" t="s">
        <v>250</v>
      </c>
      <c r="Y2" s="1" t="s">
        <v>251</v>
      </c>
      <c r="AB2" s="1" t="s">
        <v>252</v>
      </c>
    </row>
    <row r="3" spans="1:30">
      <c r="A3" s="4">
        <v>3</v>
      </c>
      <c r="B3" s="12" t="s">
        <v>80</v>
      </c>
      <c r="C3" s="13" t="s">
        <v>13</v>
      </c>
      <c r="E3" s="12" t="s">
        <v>253</v>
      </c>
      <c r="F3" s="186" t="s">
        <v>254</v>
      </c>
      <c r="G3" s="14" t="s">
        <v>14</v>
      </c>
      <c r="H3" s="14"/>
      <c r="I3" s="14"/>
      <c r="K3" s="15"/>
      <c r="L3" s="5" t="s">
        <v>255</v>
      </c>
      <c r="M3" s="16"/>
      <c r="N3" s="9" t="s">
        <v>82</v>
      </c>
      <c r="O3" s="9"/>
      <c r="R3" s="25"/>
      <c r="S3" s="9"/>
      <c r="T3" s="2" t="s">
        <v>256</v>
      </c>
      <c r="U3" s="36"/>
      <c r="V3" s="9"/>
      <c r="W3" s="2" t="s">
        <v>257</v>
      </c>
      <c r="X3" s="2" t="s">
        <v>258</v>
      </c>
      <c r="Y3" s="2" t="s">
        <v>259</v>
      </c>
      <c r="Z3" s="2" t="s">
        <v>260</v>
      </c>
      <c r="AB3" s="2" t="s">
        <v>260</v>
      </c>
      <c r="AC3" s="2"/>
      <c r="AD3" s="120" t="s">
        <v>261</v>
      </c>
    </row>
    <row r="4" spans="1:30">
      <c r="A4" s="4">
        <v>4</v>
      </c>
      <c r="B4" s="12" t="s">
        <v>262</v>
      </c>
      <c r="C4" s="20">
        <v>36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263</v>
      </c>
      <c r="L4" s="9"/>
      <c r="M4" s="9"/>
      <c r="N4" s="9"/>
      <c r="R4" s="45"/>
      <c r="S4" s="135" t="s">
        <v>264</v>
      </c>
      <c r="T4" s="136">
        <v>78.084000000000003</v>
      </c>
      <c r="U4" s="137"/>
      <c r="V4" s="135" t="s">
        <v>265</v>
      </c>
      <c r="W4" s="138">
        <f>T7*1</f>
        <v>3.9E-2</v>
      </c>
      <c r="X4" s="10">
        <v>12.010999999999999</v>
      </c>
      <c r="Y4" s="139">
        <f>W4/W8</f>
        <v>1.9586749714485454E-4</v>
      </c>
      <c r="Z4" s="140">
        <f>W4*X4/X9</f>
        <v>1.6170822836228733E-2</v>
      </c>
      <c r="AA4" s="89"/>
      <c r="AB4" s="141">
        <v>1.2400000000000001E-4</v>
      </c>
      <c r="AD4" s="142" t="s">
        <v>266</v>
      </c>
    </row>
    <row r="5" spans="1:30">
      <c r="A5" s="1">
        <v>5</v>
      </c>
      <c r="B5" s="12" t="s">
        <v>267</v>
      </c>
      <c r="C5" s="20">
        <v>84</v>
      </c>
      <c r="D5" s="21" t="s">
        <v>268</v>
      </c>
      <c r="F5" s="14" t="s">
        <v>0</v>
      </c>
      <c r="G5" s="14" t="s">
        <v>16</v>
      </c>
      <c r="H5" s="14" t="s">
        <v>269</v>
      </c>
      <c r="I5" s="14" t="s">
        <v>269</v>
      </c>
      <c r="J5" s="24" t="s">
        <v>70</v>
      </c>
      <c r="K5" s="5" t="s">
        <v>89</v>
      </c>
      <c r="L5" s="14"/>
      <c r="M5" s="14"/>
      <c r="N5" s="9"/>
      <c r="O5" s="15" t="s">
        <v>240</v>
      </c>
      <c r="P5" s="143" t="str">
        <f ca="1">RIGHT(CELL("filename",A1),LEN(CELL("filename",A1))-FIND("]",CELL("filename",A1)))</f>
        <v>srim84Kr_Air</v>
      </c>
      <c r="R5" s="45"/>
      <c r="S5" s="144" t="s">
        <v>270</v>
      </c>
      <c r="T5" s="145">
        <v>20.947600000000001</v>
      </c>
      <c r="U5" s="137"/>
      <c r="V5" s="144" t="s">
        <v>271</v>
      </c>
      <c r="W5" s="146">
        <f>T7*2+T5*2</f>
        <v>41.973200000000006</v>
      </c>
      <c r="X5" s="147">
        <v>15.999000000000001</v>
      </c>
      <c r="Y5" s="148">
        <f>W5/W8</f>
        <v>0.21079963156821566</v>
      </c>
      <c r="Z5" s="149">
        <f>W5*X5/X9</f>
        <v>23.182126119289084</v>
      </c>
      <c r="AA5" s="90"/>
      <c r="AB5" s="150">
        <v>0.23178099999999999</v>
      </c>
      <c r="AD5" s="151" t="s">
        <v>272</v>
      </c>
    </row>
    <row r="6" spans="1:30">
      <c r="A6" s="4">
        <v>6</v>
      </c>
      <c r="B6" s="12" t="s">
        <v>273</v>
      </c>
      <c r="C6" s="26" t="s">
        <v>344</v>
      </c>
      <c r="D6" s="21" t="s">
        <v>274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275</v>
      </c>
      <c r="M6" s="9"/>
      <c r="N6" s="9"/>
      <c r="O6" s="15" t="s">
        <v>276</v>
      </c>
      <c r="P6" s="130" t="s">
        <v>241</v>
      </c>
      <c r="R6" s="45"/>
      <c r="S6" s="144" t="s">
        <v>157</v>
      </c>
      <c r="T6" s="145">
        <v>0.93400000000000005</v>
      </c>
      <c r="U6" s="137"/>
      <c r="V6" s="152" t="s">
        <v>277</v>
      </c>
      <c r="W6" s="146">
        <f>T4*2</f>
        <v>156.16800000000001</v>
      </c>
      <c r="X6" s="147">
        <v>14.007</v>
      </c>
      <c r="Y6" s="148">
        <f>W6/W8</f>
        <v>0.78431372549019607</v>
      </c>
      <c r="Z6" s="149">
        <f>W6*X6/X9</f>
        <v>75.513660352068698</v>
      </c>
      <c r="AA6" s="90"/>
      <c r="AB6" s="150">
        <v>0.75526700000000002</v>
      </c>
      <c r="AD6" s="1" t="s">
        <v>278</v>
      </c>
    </row>
    <row r="7" spans="1:30">
      <c r="A7" s="1">
        <v>7</v>
      </c>
      <c r="B7" s="31"/>
      <c r="C7" s="26" t="s">
        <v>345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279</v>
      </c>
      <c r="M7" s="9"/>
      <c r="N7" s="9"/>
      <c r="R7" s="45"/>
      <c r="S7" s="153" t="s">
        <v>280</v>
      </c>
      <c r="T7" s="154">
        <v>3.9E-2</v>
      </c>
      <c r="U7" s="137"/>
      <c r="V7" s="155" t="s">
        <v>281</v>
      </c>
      <c r="W7" s="156">
        <f>T6*1</f>
        <v>0.93400000000000005</v>
      </c>
      <c r="X7" s="19">
        <v>39.948</v>
      </c>
      <c r="Y7" s="157">
        <f>W7/W8</f>
        <v>4.6907754444434398E-3</v>
      </c>
      <c r="Z7" s="158">
        <f>W7*X7/X9</f>
        <v>1.2880427058059933</v>
      </c>
      <c r="AA7" s="90"/>
      <c r="AB7" s="159">
        <v>1.2827E-2</v>
      </c>
      <c r="AD7" s="1" t="s">
        <v>282</v>
      </c>
    </row>
    <row r="8" spans="1:30">
      <c r="A8" s="1">
        <v>8</v>
      </c>
      <c r="B8" s="12" t="s">
        <v>283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284</v>
      </c>
      <c r="M8" s="9"/>
      <c r="N8" s="9"/>
      <c r="R8" s="45"/>
      <c r="S8" s="5" t="s">
        <v>285</v>
      </c>
      <c r="T8" s="86">
        <f>SUM(T4:T7)</f>
        <v>100.0046</v>
      </c>
      <c r="U8" s="160"/>
      <c r="V8" s="88" t="s">
        <v>285</v>
      </c>
      <c r="W8" s="91">
        <f>SUM(W4:W7)</f>
        <v>199.11420000000001</v>
      </c>
      <c r="Y8" s="91" t="s">
        <v>286</v>
      </c>
      <c r="AA8" s="90"/>
      <c r="AD8" s="1" t="s">
        <v>287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288</v>
      </c>
      <c r="M9" s="9"/>
      <c r="N9" s="9"/>
      <c r="R9" s="45"/>
      <c r="S9" s="40"/>
      <c r="T9" s="125"/>
      <c r="U9" s="120"/>
      <c r="V9" s="161"/>
      <c r="W9" s="5" t="s">
        <v>289</v>
      </c>
      <c r="X9" s="91">
        <f>(W4*X4+W5*X5+W6*X6+W7*X7)/100</f>
        <v>28.967542638000001</v>
      </c>
      <c r="Y9" s="162" t="s">
        <v>290</v>
      </c>
      <c r="Z9" s="124"/>
    </row>
    <row r="10" spans="1:30">
      <c r="A10" s="1">
        <v>10</v>
      </c>
      <c r="B10" s="12" t="s">
        <v>291</v>
      </c>
      <c r="C10" s="41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292</v>
      </c>
      <c r="M10" s="9"/>
      <c r="N10" s="9"/>
      <c r="R10" s="45"/>
      <c r="T10" s="57"/>
      <c r="U10" s="120"/>
      <c r="V10" s="161"/>
      <c r="W10" s="25" t="s">
        <v>293</v>
      </c>
      <c r="X10" s="39"/>
      <c r="Y10" s="39"/>
      <c r="Z10" s="124"/>
    </row>
    <row r="11" spans="1:30">
      <c r="A11" s="1">
        <v>11</v>
      </c>
      <c r="C11" s="42" t="s">
        <v>294</v>
      </c>
      <c r="D11" s="7" t="s">
        <v>295</v>
      </c>
      <c r="F11" s="32"/>
      <c r="G11" s="33"/>
      <c r="H11" s="33"/>
      <c r="I11" s="34"/>
      <c r="J11" s="4">
        <v>6</v>
      </c>
      <c r="K11" s="35">
        <v>1000</v>
      </c>
      <c r="L11" s="22" t="s">
        <v>296</v>
      </c>
      <c r="M11" s="9"/>
      <c r="N11" s="9"/>
      <c r="R11" s="45"/>
      <c r="T11" s="25"/>
      <c r="U11" s="25"/>
      <c r="V11" s="36"/>
      <c r="W11" s="120" t="s">
        <v>297</v>
      </c>
      <c r="X11" s="36"/>
      <c r="Y11" s="36"/>
      <c r="Z11" s="25"/>
    </row>
    <row r="12" spans="1:30">
      <c r="A12" s="1">
        <v>12</v>
      </c>
      <c r="B12" s="5" t="s">
        <v>298</v>
      </c>
      <c r="C12" s="43">
        <v>20</v>
      </c>
      <c r="D12" s="44">
        <f>$C$5/100</f>
        <v>0.84</v>
      </c>
      <c r="E12" s="21" t="s">
        <v>299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300</v>
      </c>
      <c r="M12" s="9"/>
      <c r="R12" s="45"/>
      <c r="S12" s="120" t="s">
        <v>301</v>
      </c>
      <c r="T12" s="25"/>
      <c r="U12" s="25"/>
      <c r="V12" s="163"/>
      <c r="W12" s="163"/>
      <c r="X12" s="163"/>
      <c r="Y12" s="163"/>
      <c r="Z12" s="25"/>
    </row>
    <row r="13" spans="1:30">
      <c r="A13" s="1">
        <v>13</v>
      </c>
      <c r="B13" s="5" t="s">
        <v>302</v>
      </c>
      <c r="C13" s="47">
        <v>228</v>
      </c>
      <c r="D13" s="44">
        <f>$C$5*1000000</f>
        <v>84000000</v>
      </c>
      <c r="E13" s="21" t="s">
        <v>303</v>
      </c>
      <c r="F13" s="48"/>
      <c r="G13" s="49"/>
      <c r="H13" s="85"/>
      <c r="I13" s="85"/>
      <c r="J13" s="4">
        <v>8</v>
      </c>
      <c r="K13" s="51">
        <v>4.9042000000000002E-2</v>
      </c>
      <c r="L13" s="22" t="s">
        <v>304</v>
      </c>
      <c r="R13" s="45"/>
      <c r="S13" s="120" t="s">
        <v>305</v>
      </c>
      <c r="T13" s="25"/>
      <c r="U13" s="45"/>
      <c r="V13" s="163"/>
      <c r="W13" s="163"/>
      <c r="X13" s="164"/>
      <c r="Y13" s="164"/>
      <c r="Z13" s="25"/>
    </row>
    <row r="14" spans="1:30" ht="13.5">
      <c r="A14" s="1">
        <v>14</v>
      </c>
      <c r="B14" s="5" t="s">
        <v>306</v>
      </c>
      <c r="C14" s="80">
        <v>101325</v>
      </c>
      <c r="D14" s="21" t="s">
        <v>307</v>
      </c>
      <c r="E14" s="78"/>
      <c r="F14" s="25"/>
      <c r="G14" s="25"/>
      <c r="H14" s="165">
        <f>SUM(H6:H13)</f>
        <v>100</v>
      </c>
      <c r="I14" s="166">
        <f>SUM(I6:I13)</f>
        <v>100.00000000000001</v>
      </c>
      <c r="J14" s="4">
        <v>0</v>
      </c>
      <c r="K14" s="52" t="s">
        <v>308</v>
      </c>
      <c r="L14" s="53"/>
      <c r="N14" s="42"/>
      <c r="O14" s="42"/>
      <c r="P14" s="42"/>
      <c r="R14" s="45"/>
      <c r="T14" s="25"/>
      <c r="U14" s="45"/>
      <c r="V14" s="167"/>
      <c r="W14" s="167"/>
      <c r="X14" s="168"/>
      <c r="Y14" s="168"/>
      <c r="Z14" s="25"/>
      <c r="AB14" s="1" t="s">
        <v>309</v>
      </c>
    </row>
    <row r="15" spans="1:30" ht="13.5">
      <c r="A15" s="1">
        <v>15</v>
      </c>
      <c r="B15" s="5" t="s">
        <v>310</v>
      </c>
      <c r="C15" s="81">
        <v>20</v>
      </c>
      <c r="D15" s="79" t="s">
        <v>311</v>
      </c>
      <c r="E15" s="169" t="s">
        <v>312</v>
      </c>
      <c r="F15" s="21"/>
      <c r="H15" s="77" t="s">
        <v>313</v>
      </c>
      <c r="I15" s="57"/>
      <c r="J15" s="170"/>
      <c r="K15" s="58"/>
      <c r="L15" s="59"/>
      <c r="M15" s="170"/>
      <c r="N15" s="21"/>
      <c r="O15" s="21"/>
      <c r="P15" s="170"/>
      <c r="R15" s="45"/>
      <c r="S15" s="45"/>
      <c r="T15" s="25"/>
      <c r="U15" s="25"/>
      <c r="V15" s="160"/>
      <c r="W15" s="160"/>
      <c r="X15" s="171"/>
      <c r="Y15" s="171"/>
      <c r="Z15" s="25"/>
      <c r="AB15" s="1" t="s">
        <v>314</v>
      </c>
    </row>
    <row r="16" spans="1:30">
      <c r="A16" s="1">
        <v>16</v>
      </c>
      <c r="B16" s="82"/>
      <c r="C16" s="172"/>
      <c r="D16" s="83"/>
      <c r="E16" s="21"/>
      <c r="F16" s="173" t="s">
        <v>315</v>
      </c>
      <c r="H16" s="77" t="s">
        <v>316</v>
      </c>
      <c r="I16" s="57"/>
      <c r="J16" s="174"/>
      <c r="K16" s="58"/>
      <c r="L16" s="59"/>
      <c r="M16" s="21"/>
      <c r="N16" s="21"/>
      <c r="O16" s="21"/>
      <c r="P16" s="21"/>
      <c r="R16" s="45"/>
      <c r="S16" s="45"/>
      <c r="T16" s="25"/>
      <c r="U16" s="25"/>
      <c r="V16" s="160"/>
      <c r="W16" s="160"/>
      <c r="X16" s="171"/>
      <c r="Y16" s="171"/>
      <c r="AB16" s="1" t="s">
        <v>317</v>
      </c>
    </row>
    <row r="17" spans="1:30">
      <c r="A17" s="1">
        <v>17</v>
      </c>
      <c r="B17" s="62" t="s">
        <v>32</v>
      </c>
      <c r="C17" s="11"/>
      <c r="D17" s="10"/>
      <c r="E17" s="62" t="s">
        <v>318</v>
      </c>
      <c r="F17" s="63" t="s">
        <v>319</v>
      </c>
      <c r="G17" s="64" t="s">
        <v>320</v>
      </c>
      <c r="H17" s="62" t="s">
        <v>36</v>
      </c>
      <c r="I17" s="11"/>
      <c r="J17" s="10"/>
      <c r="K17" s="62" t="s">
        <v>37</v>
      </c>
      <c r="L17" s="65"/>
      <c r="M17" s="66"/>
      <c r="N17" s="62" t="s">
        <v>38</v>
      </c>
      <c r="O17" s="11"/>
      <c r="P17" s="10"/>
      <c r="Z17" s="9"/>
      <c r="AB17" s="1" t="s">
        <v>321</v>
      </c>
    </row>
    <row r="18" spans="1:30">
      <c r="A18" s="1">
        <v>18</v>
      </c>
      <c r="B18" s="67" t="s">
        <v>39</v>
      </c>
      <c r="C18" s="25"/>
      <c r="D18" s="132" t="s">
        <v>322</v>
      </c>
      <c r="E18" s="183" t="s">
        <v>323</v>
      </c>
      <c r="F18" s="184"/>
      <c r="G18" s="185"/>
      <c r="H18" s="67" t="s">
        <v>42</v>
      </c>
      <c r="I18" s="25"/>
      <c r="J18" s="132" t="s">
        <v>324</v>
      </c>
      <c r="K18" s="67" t="s">
        <v>44</v>
      </c>
      <c r="L18" s="68"/>
      <c r="M18" s="132" t="s">
        <v>324</v>
      </c>
      <c r="N18" s="67" t="s">
        <v>44</v>
      </c>
      <c r="O18" s="25"/>
      <c r="P18" s="132" t="s">
        <v>324</v>
      </c>
      <c r="Z18" s="9"/>
      <c r="AA18" s="87"/>
      <c r="AB18" s="1" t="s">
        <v>325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87"/>
      <c r="AC19" s="1" t="s">
        <v>326</v>
      </c>
    </row>
    <row r="20" spans="1:30">
      <c r="A20" s="4">
        <v>20</v>
      </c>
      <c r="B20" s="104">
        <v>899.99900000000002</v>
      </c>
      <c r="C20" s="105" t="s">
        <v>55</v>
      </c>
      <c r="D20" s="94">
        <f>B20/1000000/$C$5</f>
        <v>1.071427380952381E-5</v>
      </c>
      <c r="E20" s="106">
        <v>0.1341</v>
      </c>
      <c r="F20" s="107">
        <v>2.3140000000000001</v>
      </c>
      <c r="G20" s="108">
        <f>E20+F20</f>
        <v>2.4481000000000002</v>
      </c>
      <c r="H20" s="104">
        <v>5.56</v>
      </c>
      <c r="I20" s="105" t="s">
        <v>48</v>
      </c>
      <c r="J20" s="70">
        <f>H20</f>
        <v>5.56</v>
      </c>
      <c r="K20" s="104">
        <v>1.72</v>
      </c>
      <c r="L20" s="105" t="s">
        <v>48</v>
      </c>
      <c r="M20" s="75">
        <f>K20</f>
        <v>1.72</v>
      </c>
      <c r="N20" s="104">
        <v>1.24</v>
      </c>
      <c r="O20" s="105" t="s">
        <v>48</v>
      </c>
      <c r="P20" s="75">
        <f t="shared" ref="P20:P22" si="0">N20</f>
        <v>1.24</v>
      </c>
      <c r="Z20" s="9"/>
      <c r="AA20" s="87"/>
      <c r="AC20" s="1" t="s">
        <v>327</v>
      </c>
    </row>
    <row r="21" spans="1:30">
      <c r="B21" s="109">
        <v>999.99900000000002</v>
      </c>
      <c r="C21" s="110" t="s">
        <v>55</v>
      </c>
      <c r="D21" s="95">
        <f>B21/1000000/$C$5</f>
        <v>1.1904750000000002E-5</v>
      </c>
      <c r="E21" s="111">
        <v>0.1414</v>
      </c>
      <c r="F21" s="112">
        <v>2.4260000000000002</v>
      </c>
      <c r="G21" s="108">
        <f t="shared" ref="G21:G84" si="1">E21+F21</f>
        <v>2.5674000000000001</v>
      </c>
      <c r="H21" s="109">
        <v>5.84</v>
      </c>
      <c r="I21" s="110" t="s">
        <v>48</v>
      </c>
      <c r="J21" s="71">
        <f>H21</f>
        <v>5.84</v>
      </c>
      <c r="K21" s="109">
        <v>1.8</v>
      </c>
      <c r="L21" s="110" t="s">
        <v>48</v>
      </c>
      <c r="M21" s="69">
        <f>K21</f>
        <v>1.8</v>
      </c>
      <c r="N21" s="109">
        <v>1.3</v>
      </c>
      <c r="O21" s="110" t="s">
        <v>48</v>
      </c>
      <c r="P21" s="69">
        <f t="shared" si="0"/>
        <v>1.3</v>
      </c>
      <c r="Z21" s="9"/>
      <c r="AA21" s="87"/>
      <c r="AC21" s="1" t="s">
        <v>328</v>
      </c>
    </row>
    <row r="22" spans="1:30">
      <c r="B22" s="109">
        <v>1.1000000000000001</v>
      </c>
      <c r="C22" s="113" t="s">
        <v>45</v>
      </c>
      <c r="D22" s="93">
        <f t="shared" ref="D22:D85" si="2">B22/1000/$C$5</f>
        <v>1.3095238095238096E-5</v>
      </c>
      <c r="E22" s="111">
        <v>0.14829999999999999</v>
      </c>
      <c r="F22" s="112">
        <v>2.5310000000000001</v>
      </c>
      <c r="G22" s="108">
        <f t="shared" si="1"/>
        <v>2.6793</v>
      </c>
      <c r="H22" s="109">
        <v>6.11</v>
      </c>
      <c r="I22" s="110" t="s">
        <v>48</v>
      </c>
      <c r="J22" s="71">
        <f t="shared" ref="J22:J85" si="3">H22</f>
        <v>6.11</v>
      </c>
      <c r="K22" s="109">
        <v>1.87</v>
      </c>
      <c r="L22" s="110" t="s">
        <v>48</v>
      </c>
      <c r="M22" s="69">
        <f t="shared" ref="M22:M85" si="4">K22</f>
        <v>1.87</v>
      </c>
      <c r="N22" s="109">
        <v>1.35</v>
      </c>
      <c r="O22" s="110" t="s">
        <v>48</v>
      </c>
      <c r="P22" s="69">
        <f t="shared" si="0"/>
        <v>1.35</v>
      </c>
      <c r="AA22" s="5"/>
      <c r="AC22" s="175" t="s">
        <v>329</v>
      </c>
    </row>
    <row r="23" spans="1:30">
      <c r="B23" s="109">
        <v>1.2</v>
      </c>
      <c r="C23" s="110" t="s">
        <v>45</v>
      </c>
      <c r="D23" s="93">
        <f t="shared" si="2"/>
        <v>1.4285714285714284E-5</v>
      </c>
      <c r="E23" s="111">
        <v>0.15490000000000001</v>
      </c>
      <c r="F23" s="112">
        <v>2.629</v>
      </c>
      <c r="G23" s="108">
        <f t="shared" si="1"/>
        <v>2.7839</v>
      </c>
      <c r="H23" s="109">
        <v>6.37</v>
      </c>
      <c r="I23" s="110" t="s">
        <v>48</v>
      </c>
      <c r="J23" s="71">
        <f t="shared" si="3"/>
        <v>6.37</v>
      </c>
      <c r="K23" s="109">
        <v>1.94</v>
      </c>
      <c r="L23" s="110" t="s">
        <v>48</v>
      </c>
      <c r="M23" s="69">
        <f t="shared" si="4"/>
        <v>1.94</v>
      </c>
      <c r="N23" s="109">
        <v>1.4</v>
      </c>
      <c r="O23" s="110" t="s">
        <v>48</v>
      </c>
      <c r="P23" s="69">
        <f>N23</f>
        <v>1.4</v>
      </c>
      <c r="AA23" s="86"/>
      <c r="AB23" s="1" t="s">
        <v>330</v>
      </c>
    </row>
    <row r="24" spans="1:30">
      <c r="B24" s="109">
        <v>1.3</v>
      </c>
      <c r="C24" s="110" t="s">
        <v>45</v>
      </c>
      <c r="D24" s="93">
        <f t="shared" si="2"/>
        <v>1.5476190476190476E-5</v>
      </c>
      <c r="E24" s="111">
        <v>0.16120000000000001</v>
      </c>
      <c r="F24" s="112">
        <v>2.7210000000000001</v>
      </c>
      <c r="G24" s="108">
        <f t="shared" si="1"/>
        <v>2.8822000000000001</v>
      </c>
      <c r="H24" s="109">
        <v>6.62</v>
      </c>
      <c r="I24" s="110" t="s">
        <v>48</v>
      </c>
      <c r="J24" s="71">
        <f t="shared" si="3"/>
        <v>6.62</v>
      </c>
      <c r="K24" s="109">
        <v>2.0099999999999998</v>
      </c>
      <c r="L24" s="110" t="s">
        <v>48</v>
      </c>
      <c r="M24" s="69">
        <f t="shared" si="4"/>
        <v>2.0099999999999998</v>
      </c>
      <c r="N24" s="109">
        <v>1.46</v>
      </c>
      <c r="O24" s="110" t="s">
        <v>48</v>
      </c>
      <c r="P24" s="69">
        <f t="shared" ref="P24:P87" si="5">N24</f>
        <v>1.46</v>
      </c>
      <c r="Z24" s="9"/>
      <c r="AC24" s="1" t="s">
        <v>331</v>
      </c>
    </row>
    <row r="25" spans="1:30">
      <c r="B25" s="109">
        <v>1.4</v>
      </c>
      <c r="C25" s="110" t="s">
        <v>45</v>
      </c>
      <c r="D25" s="93">
        <f t="shared" si="2"/>
        <v>1.6666666666666667E-5</v>
      </c>
      <c r="E25" s="111">
        <v>0.1673</v>
      </c>
      <c r="F25" s="112">
        <v>2.8079999999999998</v>
      </c>
      <c r="G25" s="108">
        <f t="shared" si="1"/>
        <v>2.9752999999999998</v>
      </c>
      <c r="H25" s="109">
        <v>6.86</v>
      </c>
      <c r="I25" s="110" t="s">
        <v>48</v>
      </c>
      <c r="J25" s="71">
        <f t="shared" si="3"/>
        <v>6.86</v>
      </c>
      <c r="K25" s="109">
        <v>2.0699999999999998</v>
      </c>
      <c r="L25" s="110" t="s">
        <v>48</v>
      </c>
      <c r="M25" s="69">
        <f t="shared" si="4"/>
        <v>2.0699999999999998</v>
      </c>
      <c r="N25" s="109">
        <v>1.5</v>
      </c>
      <c r="O25" s="110" t="s">
        <v>48</v>
      </c>
      <c r="P25" s="69">
        <f t="shared" si="5"/>
        <v>1.5</v>
      </c>
      <c r="Z25" s="9"/>
      <c r="AA25" s="86"/>
      <c r="AC25" s="87" t="s">
        <v>332</v>
      </c>
      <c r="AD25" s="86"/>
    </row>
    <row r="26" spans="1:30">
      <c r="B26" s="109">
        <v>1.5</v>
      </c>
      <c r="C26" s="110" t="s">
        <v>45</v>
      </c>
      <c r="D26" s="93">
        <f t="shared" si="2"/>
        <v>1.7857142857142858E-5</v>
      </c>
      <c r="E26" s="111">
        <v>0.1731</v>
      </c>
      <c r="F26" s="112">
        <v>2.89</v>
      </c>
      <c r="G26" s="108">
        <f t="shared" si="1"/>
        <v>3.0630999999999999</v>
      </c>
      <c r="H26" s="109">
        <v>7.09</v>
      </c>
      <c r="I26" s="110" t="s">
        <v>48</v>
      </c>
      <c r="J26" s="71">
        <f t="shared" si="3"/>
        <v>7.09</v>
      </c>
      <c r="K26" s="109">
        <v>2.14</v>
      </c>
      <c r="L26" s="110" t="s">
        <v>48</v>
      </c>
      <c r="M26" s="69">
        <f t="shared" si="4"/>
        <v>2.14</v>
      </c>
      <c r="N26" s="109">
        <v>1.55</v>
      </c>
      <c r="O26" s="110" t="s">
        <v>48</v>
      </c>
      <c r="P26" s="69">
        <f t="shared" si="5"/>
        <v>1.55</v>
      </c>
      <c r="Z26" s="9"/>
      <c r="AA26" s="86"/>
      <c r="AB26" s="1" t="s">
        <v>333</v>
      </c>
    </row>
    <row r="27" spans="1:30">
      <c r="B27" s="109">
        <v>1.6</v>
      </c>
      <c r="C27" s="110" t="s">
        <v>45</v>
      </c>
      <c r="D27" s="93">
        <f t="shared" si="2"/>
        <v>1.9047619047619049E-5</v>
      </c>
      <c r="E27" s="111">
        <v>0.17879999999999999</v>
      </c>
      <c r="F27" s="112">
        <v>2.9689999999999999</v>
      </c>
      <c r="G27" s="108">
        <f t="shared" si="1"/>
        <v>3.1477999999999997</v>
      </c>
      <c r="H27" s="109">
        <v>7.32</v>
      </c>
      <c r="I27" s="110" t="s">
        <v>48</v>
      </c>
      <c r="J27" s="71">
        <f t="shared" si="3"/>
        <v>7.32</v>
      </c>
      <c r="K27" s="109">
        <v>2.2000000000000002</v>
      </c>
      <c r="L27" s="110" t="s">
        <v>48</v>
      </c>
      <c r="M27" s="69">
        <f t="shared" si="4"/>
        <v>2.2000000000000002</v>
      </c>
      <c r="N27" s="109">
        <v>1.6</v>
      </c>
      <c r="O27" s="110" t="s">
        <v>48</v>
      </c>
      <c r="P27" s="69">
        <f t="shared" si="5"/>
        <v>1.6</v>
      </c>
      <c r="AA27" s="86"/>
      <c r="AB27" s="1" t="s">
        <v>334</v>
      </c>
    </row>
    <row r="28" spans="1:30">
      <c r="B28" s="109">
        <v>1.7</v>
      </c>
      <c r="C28" s="110" t="s">
        <v>45</v>
      </c>
      <c r="D28" s="93">
        <f t="shared" si="2"/>
        <v>2.0238095238095237E-5</v>
      </c>
      <c r="E28" s="111">
        <v>0.18429999999999999</v>
      </c>
      <c r="F28" s="112">
        <v>3.0430000000000001</v>
      </c>
      <c r="G28" s="108">
        <f t="shared" si="1"/>
        <v>3.2273000000000001</v>
      </c>
      <c r="H28" s="109">
        <v>7.55</v>
      </c>
      <c r="I28" s="110" t="s">
        <v>48</v>
      </c>
      <c r="J28" s="71">
        <f t="shared" si="3"/>
        <v>7.55</v>
      </c>
      <c r="K28" s="109">
        <v>2.25</v>
      </c>
      <c r="L28" s="110" t="s">
        <v>48</v>
      </c>
      <c r="M28" s="69">
        <f t="shared" si="4"/>
        <v>2.25</v>
      </c>
      <c r="N28" s="109">
        <v>1.64</v>
      </c>
      <c r="O28" s="110" t="s">
        <v>48</v>
      </c>
      <c r="P28" s="69">
        <f t="shared" si="5"/>
        <v>1.64</v>
      </c>
      <c r="AA28" s="86"/>
      <c r="AB28" s="176" t="s">
        <v>335</v>
      </c>
      <c r="AC28" s="177">
        <v>101325</v>
      </c>
      <c r="AD28" s="86" t="s">
        <v>336</v>
      </c>
    </row>
    <row r="29" spans="1:30">
      <c r="B29" s="109">
        <v>1.8</v>
      </c>
      <c r="C29" s="110" t="s">
        <v>45</v>
      </c>
      <c r="D29" s="93">
        <f t="shared" si="2"/>
        <v>2.1428571428571428E-5</v>
      </c>
      <c r="E29" s="111">
        <v>0.18970000000000001</v>
      </c>
      <c r="F29" s="112">
        <v>3.1150000000000002</v>
      </c>
      <c r="G29" s="108">
        <f t="shared" si="1"/>
        <v>3.3047000000000004</v>
      </c>
      <c r="H29" s="109">
        <v>7.76</v>
      </c>
      <c r="I29" s="110" t="s">
        <v>48</v>
      </c>
      <c r="J29" s="71">
        <f t="shared" si="3"/>
        <v>7.76</v>
      </c>
      <c r="K29" s="109">
        <v>2.31</v>
      </c>
      <c r="L29" s="110" t="s">
        <v>48</v>
      </c>
      <c r="M29" s="69">
        <f t="shared" si="4"/>
        <v>2.31</v>
      </c>
      <c r="N29" s="109">
        <v>1.69</v>
      </c>
      <c r="O29" s="110" t="s">
        <v>48</v>
      </c>
      <c r="P29" s="69">
        <f t="shared" si="5"/>
        <v>1.69</v>
      </c>
      <c r="AA29" s="88"/>
      <c r="AB29" s="178" t="s">
        <v>337</v>
      </c>
      <c r="AC29" s="179">
        <v>20</v>
      </c>
      <c r="AD29" s="86" t="s">
        <v>338</v>
      </c>
    </row>
    <row r="30" spans="1:30">
      <c r="B30" s="109">
        <v>2</v>
      </c>
      <c r="C30" s="110" t="s">
        <v>45</v>
      </c>
      <c r="D30" s="93">
        <f t="shared" si="2"/>
        <v>2.380952380952381E-5</v>
      </c>
      <c r="E30" s="111">
        <v>0.19989999999999999</v>
      </c>
      <c r="F30" s="112">
        <v>3.2480000000000002</v>
      </c>
      <c r="G30" s="108">
        <f t="shared" si="1"/>
        <v>3.4479000000000002</v>
      </c>
      <c r="H30" s="109">
        <v>8.19</v>
      </c>
      <c r="I30" s="110" t="s">
        <v>48</v>
      </c>
      <c r="J30" s="71">
        <f t="shared" si="3"/>
        <v>8.19</v>
      </c>
      <c r="K30" s="109">
        <v>2.42</v>
      </c>
      <c r="L30" s="110" t="s">
        <v>48</v>
      </c>
      <c r="M30" s="69">
        <f t="shared" si="4"/>
        <v>2.42</v>
      </c>
      <c r="N30" s="109">
        <v>1.77</v>
      </c>
      <c r="O30" s="110" t="s">
        <v>48</v>
      </c>
      <c r="P30" s="69">
        <f t="shared" si="5"/>
        <v>1.77</v>
      </c>
      <c r="AA30" s="86"/>
      <c r="AB30" s="5" t="s">
        <v>339</v>
      </c>
      <c r="AC30" s="180">
        <v>0</v>
      </c>
      <c r="AD30" s="1" t="s">
        <v>340</v>
      </c>
    </row>
    <row r="31" spans="1:30">
      <c r="B31" s="109">
        <v>2.25</v>
      </c>
      <c r="C31" s="110" t="s">
        <v>45</v>
      </c>
      <c r="D31" s="93">
        <f t="shared" si="2"/>
        <v>2.6785714285714284E-5</v>
      </c>
      <c r="E31" s="111">
        <v>0.21210000000000001</v>
      </c>
      <c r="F31" s="112">
        <v>3.4009999999999998</v>
      </c>
      <c r="G31" s="108">
        <f t="shared" si="1"/>
        <v>3.6130999999999998</v>
      </c>
      <c r="H31" s="109">
        <v>8.69</v>
      </c>
      <c r="I31" s="110" t="s">
        <v>48</v>
      </c>
      <c r="J31" s="71">
        <f t="shared" si="3"/>
        <v>8.69</v>
      </c>
      <c r="K31" s="109">
        <v>2.5499999999999998</v>
      </c>
      <c r="L31" s="110" t="s">
        <v>48</v>
      </c>
      <c r="M31" s="69">
        <f t="shared" si="4"/>
        <v>2.5499999999999998</v>
      </c>
      <c r="N31" s="109">
        <v>1.87</v>
      </c>
      <c r="O31" s="110" t="s">
        <v>48</v>
      </c>
      <c r="P31" s="69">
        <f t="shared" si="5"/>
        <v>1.87</v>
      </c>
      <c r="AB31" s="5" t="s">
        <v>341</v>
      </c>
      <c r="AC31" s="181">
        <f xml:space="preserve"> 0.001293 * (AC28/101325) / (1 + AC29/273.15)*(1-0.378*AC30/(AC28/101325))</f>
        <v>1.2047857752004094E-3</v>
      </c>
      <c r="AD31" s="1" t="s">
        <v>342</v>
      </c>
    </row>
    <row r="32" spans="1:30">
      <c r="B32" s="109">
        <v>2.5</v>
      </c>
      <c r="C32" s="110" t="s">
        <v>45</v>
      </c>
      <c r="D32" s="93">
        <f t="shared" si="2"/>
        <v>2.9761904761904762E-5</v>
      </c>
      <c r="E32" s="111">
        <v>0.2235</v>
      </c>
      <c r="F32" s="112">
        <v>3.5409999999999999</v>
      </c>
      <c r="G32" s="108">
        <f t="shared" si="1"/>
        <v>3.7645</v>
      </c>
      <c r="H32" s="109">
        <v>9.18</v>
      </c>
      <c r="I32" s="110" t="s">
        <v>48</v>
      </c>
      <c r="J32" s="71">
        <f t="shared" si="3"/>
        <v>9.18</v>
      </c>
      <c r="K32" s="109">
        <v>2.67</v>
      </c>
      <c r="L32" s="110" t="s">
        <v>48</v>
      </c>
      <c r="M32" s="69">
        <f t="shared" si="4"/>
        <v>2.67</v>
      </c>
      <c r="N32" s="109">
        <v>1.97</v>
      </c>
      <c r="O32" s="110" t="s">
        <v>48</v>
      </c>
      <c r="P32" s="69">
        <f t="shared" si="5"/>
        <v>1.97</v>
      </c>
      <c r="AB32" s="151" t="s">
        <v>343</v>
      </c>
      <c r="AC32" s="177"/>
      <c r="AD32" s="86"/>
    </row>
    <row r="33" spans="2:30">
      <c r="B33" s="109">
        <v>2.75</v>
      </c>
      <c r="C33" s="110" t="s">
        <v>45</v>
      </c>
      <c r="D33" s="93">
        <f t="shared" si="2"/>
        <v>3.2738095238095239E-5</v>
      </c>
      <c r="E33" s="111">
        <v>0.2344</v>
      </c>
      <c r="F33" s="112">
        <v>3.669</v>
      </c>
      <c r="G33" s="108">
        <f t="shared" si="1"/>
        <v>3.9034</v>
      </c>
      <c r="H33" s="109">
        <v>9.65</v>
      </c>
      <c r="I33" s="110" t="s">
        <v>48</v>
      </c>
      <c r="J33" s="71">
        <f t="shared" si="3"/>
        <v>9.65</v>
      </c>
      <c r="K33" s="109">
        <v>2.79</v>
      </c>
      <c r="L33" s="110" t="s">
        <v>48</v>
      </c>
      <c r="M33" s="69">
        <f t="shared" si="4"/>
        <v>2.79</v>
      </c>
      <c r="N33" s="109">
        <v>2.06</v>
      </c>
      <c r="O33" s="110" t="s">
        <v>48</v>
      </c>
      <c r="P33" s="69">
        <f t="shared" si="5"/>
        <v>2.06</v>
      </c>
      <c r="AA33" s="89"/>
      <c r="AB33" s="88"/>
      <c r="AC33" s="179"/>
      <c r="AD33" s="86"/>
    </row>
    <row r="34" spans="2:30">
      <c r="B34" s="109">
        <v>3</v>
      </c>
      <c r="C34" s="110" t="s">
        <v>45</v>
      </c>
      <c r="D34" s="93">
        <f t="shared" si="2"/>
        <v>3.5714285714285717E-5</v>
      </c>
      <c r="E34" s="111">
        <v>0.24490000000000001</v>
      </c>
      <c r="F34" s="112">
        <v>3.7879999999999998</v>
      </c>
      <c r="G34" s="108">
        <f t="shared" si="1"/>
        <v>4.0328999999999997</v>
      </c>
      <c r="H34" s="109">
        <v>10.1</v>
      </c>
      <c r="I34" s="110" t="s">
        <v>48</v>
      </c>
      <c r="J34" s="71">
        <f t="shared" si="3"/>
        <v>10.1</v>
      </c>
      <c r="K34" s="109">
        <v>2.9</v>
      </c>
      <c r="L34" s="110" t="s">
        <v>48</v>
      </c>
      <c r="M34" s="69">
        <f t="shared" si="4"/>
        <v>2.9</v>
      </c>
      <c r="N34" s="109">
        <v>2.15</v>
      </c>
      <c r="O34" s="110" t="s">
        <v>48</v>
      </c>
      <c r="P34" s="69">
        <f t="shared" si="5"/>
        <v>2.15</v>
      </c>
      <c r="AA34" s="91"/>
      <c r="AB34" s="5"/>
      <c r="AC34" s="87"/>
    </row>
    <row r="35" spans="2:30">
      <c r="B35" s="109">
        <v>3.25</v>
      </c>
      <c r="C35" s="110" t="s">
        <v>45</v>
      </c>
      <c r="D35" s="93">
        <f t="shared" si="2"/>
        <v>3.8690476190476188E-5</v>
      </c>
      <c r="E35" s="111">
        <v>0.25490000000000002</v>
      </c>
      <c r="F35" s="112">
        <v>3.8980000000000001</v>
      </c>
      <c r="G35" s="108">
        <f t="shared" si="1"/>
        <v>4.1528999999999998</v>
      </c>
      <c r="H35" s="109">
        <v>10.54</v>
      </c>
      <c r="I35" s="110" t="s">
        <v>48</v>
      </c>
      <c r="J35" s="71">
        <f t="shared" si="3"/>
        <v>10.54</v>
      </c>
      <c r="K35" s="109">
        <v>3</v>
      </c>
      <c r="L35" s="110" t="s">
        <v>48</v>
      </c>
      <c r="M35" s="69">
        <f t="shared" si="4"/>
        <v>3</v>
      </c>
      <c r="N35" s="109">
        <v>2.2400000000000002</v>
      </c>
      <c r="O35" s="110" t="s">
        <v>48</v>
      </c>
      <c r="P35" s="69">
        <f t="shared" si="5"/>
        <v>2.2400000000000002</v>
      </c>
      <c r="AA35" s="91"/>
      <c r="AB35" s="5"/>
      <c r="AC35" s="181"/>
    </row>
    <row r="36" spans="2:30">
      <c r="B36" s="109">
        <v>3.5</v>
      </c>
      <c r="C36" s="110" t="s">
        <v>45</v>
      </c>
      <c r="D36" s="93">
        <f t="shared" si="2"/>
        <v>4.1666666666666665E-5</v>
      </c>
      <c r="E36" s="111">
        <v>0.26450000000000001</v>
      </c>
      <c r="F36" s="112">
        <v>4.0010000000000003</v>
      </c>
      <c r="G36" s="108">
        <f t="shared" si="1"/>
        <v>4.2655000000000003</v>
      </c>
      <c r="H36" s="109">
        <v>10.97</v>
      </c>
      <c r="I36" s="110" t="s">
        <v>48</v>
      </c>
      <c r="J36" s="71">
        <f t="shared" si="3"/>
        <v>10.97</v>
      </c>
      <c r="K36" s="109">
        <v>3.11</v>
      </c>
      <c r="L36" s="110" t="s">
        <v>48</v>
      </c>
      <c r="M36" s="69">
        <f t="shared" si="4"/>
        <v>3.11</v>
      </c>
      <c r="N36" s="109">
        <v>2.3199999999999998</v>
      </c>
      <c r="O36" s="110" t="s">
        <v>48</v>
      </c>
      <c r="P36" s="69">
        <f t="shared" si="5"/>
        <v>2.3199999999999998</v>
      </c>
      <c r="AA36" s="91"/>
    </row>
    <row r="37" spans="2:30">
      <c r="B37" s="109">
        <v>3.75</v>
      </c>
      <c r="C37" s="110" t="s">
        <v>45</v>
      </c>
      <c r="D37" s="93">
        <f t="shared" si="2"/>
        <v>4.4642857142857143E-5</v>
      </c>
      <c r="E37" s="111">
        <v>0.27379999999999999</v>
      </c>
      <c r="F37" s="112">
        <v>4.0979999999999999</v>
      </c>
      <c r="G37" s="108">
        <f t="shared" si="1"/>
        <v>4.3717999999999995</v>
      </c>
      <c r="H37" s="109">
        <v>11.39</v>
      </c>
      <c r="I37" s="110" t="s">
        <v>48</v>
      </c>
      <c r="J37" s="71">
        <f t="shared" si="3"/>
        <v>11.39</v>
      </c>
      <c r="K37" s="109">
        <v>3.21</v>
      </c>
      <c r="L37" s="110" t="s">
        <v>48</v>
      </c>
      <c r="M37" s="69">
        <f t="shared" si="4"/>
        <v>3.21</v>
      </c>
      <c r="N37" s="109">
        <v>2.41</v>
      </c>
      <c r="O37" s="110" t="s">
        <v>48</v>
      </c>
      <c r="P37" s="69">
        <f t="shared" si="5"/>
        <v>2.41</v>
      </c>
      <c r="AA37" s="91"/>
    </row>
    <row r="38" spans="2:30">
      <c r="B38" s="109">
        <v>4</v>
      </c>
      <c r="C38" s="110" t="s">
        <v>45</v>
      </c>
      <c r="D38" s="93">
        <f t="shared" si="2"/>
        <v>4.761904761904762E-5</v>
      </c>
      <c r="E38" s="111">
        <v>0.28270000000000001</v>
      </c>
      <c r="F38" s="112">
        <v>4.1890000000000001</v>
      </c>
      <c r="G38" s="108">
        <f t="shared" si="1"/>
        <v>4.4717000000000002</v>
      </c>
      <c r="H38" s="109">
        <v>11.79</v>
      </c>
      <c r="I38" s="110" t="s">
        <v>48</v>
      </c>
      <c r="J38" s="71">
        <f t="shared" si="3"/>
        <v>11.79</v>
      </c>
      <c r="K38" s="109">
        <v>3.3</v>
      </c>
      <c r="L38" s="110" t="s">
        <v>48</v>
      </c>
      <c r="M38" s="69">
        <f t="shared" si="4"/>
        <v>3.3</v>
      </c>
      <c r="N38" s="109">
        <v>2.48</v>
      </c>
      <c r="O38" s="110" t="s">
        <v>48</v>
      </c>
      <c r="P38" s="69">
        <f t="shared" si="5"/>
        <v>2.48</v>
      </c>
    </row>
    <row r="39" spans="2:30">
      <c r="B39" s="109">
        <v>4.5</v>
      </c>
      <c r="C39" s="110" t="s">
        <v>45</v>
      </c>
      <c r="D39" s="93">
        <f t="shared" si="2"/>
        <v>5.3571428571428569E-5</v>
      </c>
      <c r="E39" s="111">
        <v>0.2999</v>
      </c>
      <c r="F39" s="112">
        <v>4.3559999999999999</v>
      </c>
      <c r="G39" s="108">
        <f t="shared" si="1"/>
        <v>4.6558999999999999</v>
      </c>
      <c r="H39" s="109">
        <v>12.59</v>
      </c>
      <c r="I39" s="110" t="s">
        <v>48</v>
      </c>
      <c r="J39" s="71">
        <f t="shared" si="3"/>
        <v>12.59</v>
      </c>
      <c r="K39" s="109">
        <v>3.49</v>
      </c>
      <c r="L39" s="110" t="s">
        <v>48</v>
      </c>
      <c r="M39" s="69">
        <f t="shared" si="4"/>
        <v>3.49</v>
      </c>
      <c r="N39" s="109">
        <v>2.64</v>
      </c>
      <c r="O39" s="110" t="s">
        <v>48</v>
      </c>
      <c r="P39" s="69">
        <f t="shared" si="5"/>
        <v>2.64</v>
      </c>
    </row>
    <row r="40" spans="2:30">
      <c r="B40" s="109">
        <v>5</v>
      </c>
      <c r="C40" s="110" t="s">
        <v>45</v>
      </c>
      <c r="D40" s="93">
        <f t="shared" si="2"/>
        <v>5.9523809523809524E-5</v>
      </c>
      <c r="E40" s="111">
        <v>0.31609999999999999</v>
      </c>
      <c r="F40" s="112">
        <v>4.5060000000000002</v>
      </c>
      <c r="G40" s="108">
        <f t="shared" si="1"/>
        <v>4.8220999999999998</v>
      </c>
      <c r="H40" s="109">
        <v>13.35</v>
      </c>
      <c r="I40" s="110" t="s">
        <v>48</v>
      </c>
      <c r="J40" s="71">
        <f t="shared" si="3"/>
        <v>13.35</v>
      </c>
      <c r="K40" s="109">
        <v>3.66</v>
      </c>
      <c r="L40" s="110" t="s">
        <v>48</v>
      </c>
      <c r="M40" s="69">
        <f t="shared" si="4"/>
        <v>3.66</v>
      </c>
      <c r="N40" s="109">
        <v>2.79</v>
      </c>
      <c r="O40" s="110" t="s">
        <v>48</v>
      </c>
      <c r="P40" s="69">
        <f t="shared" si="5"/>
        <v>2.79</v>
      </c>
    </row>
    <row r="41" spans="2:30">
      <c r="B41" s="109">
        <v>5.5</v>
      </c>
      <c r="C41" s="110" t="s">
        <v>45</v>
      </c>
      <c r="D41" s="93">
        <f t="shared" si="2"/>
        <v>6.5476190476190479E-5</v>
      </c>
      <c r="E41" s="111">
        <v>0.33160000000000001</v>
      </c>
      <c r="F41" s="112">
        <v>4.6420000000000003</v>
      </c>
      <c r="G41" s="108">
        <f t="shared" si="1"/>
        <v>4.9736000000000002</v>
      </c>
      <c r="H41" s="109">
        <v>14.09</v>
      </c>
      <c r="I41" s="110" t="s">
        <v>48</v>
      </c>
      <c r="J41" s="71">
        <f t="shared" si="3"/>
        <v>14.09</v>
      </c>
      <c r="K41" s="109">
        <v>3.83</v>
      </c>
      <c r="L41" s="110" t="s">
        <v>48</v>
      </c>
      <c r="M41" s="69">
        <f t="shared" si="4"/>
        <v>3.83</v>
      </c>
      <c r="N41" s="109">
        <v>2.93</v>
      </c>
      <c r="O41" s="110" t="s">
        <v>48</v>
      </c>
      <c r="P41" s="69">
        <f t="shared" si="5"/>
        <v>2.93</v>
      </c>
    </row>
    <row r="42" spans="2:30">
      <c r="B42" s="109">
        <v>6</v>
      </c>
      <c r="C42" s="110" t="s">
        <v>45</v>
      </c>
      <c r="D42" s="93">
        <f t="shared" si="2"/>
        <v>7.1428571428571434E-5</v>
      </c>
      <c r="E42" s="111">
        <v>0.3463</v>
      </c>
      <c r="F42" s="112">
        <v>4.7670000000000003</v>
      </c>
      <c r="G42" s="108">
        <f t="shared" si="1"/>
        <v>5.1133000000000006</v>
      </c>
      <c r="H42" s="109">
        <v>14.82</v>
      </c>
      <c r="I42" s="110" t="s">
        <v>48</v>
      </c>
      <c r="J42" s="71">
        <f t="shared" si="3"/>
        <v>14.82</v>
      </c>
      <c r="K42" s="109">
        <v>4</v>
      </c>
      <c r="L42" s="110" t="s">
        <v>48</v>
      </c>
      <c r="M42" s="69">
        <f t="shared" si="4"/>
        <v>4</v>
      </c>
      <c r="N42" s="109">
        <v>3.06</v>
      </c>
      <c r="O42" s="110" t="s">
        <v>48</v>
      </c>
      <c r="P42" s="69">
        <f t="shared" si="5"/>
        <v>3.06</v>
      </c>
    </row>
    <row r="43" spans="2:30">
      <c r="B43" s="109">
        <v>6.5</v>
      </c>
      <c r="C43" s="110" t="s">
        <v>45</v>
      </c>
      <c r="D43" s="93">
        <f t="shared" si="2"/>
        <v>7.7380952380952375E-5</v>
      </c>
      <c r="E43" s="111">
        <v>0.3604</v>
      </c>
      <c r="F43" s="112">
        <v>4.8810000000000002</v>
      </c>
      <c r="G43" s="108">
        <f t="shared" si="1"/>
        <v>5.2414000000000005</v>
      </c>
      <c r="H43" s="109">
        <v>15.52</v>
      </c>
      <c r="I43" s="110" t="s">
        <v>48</v>
      </c>
      <c r="J43" s="71">
        <f t="shared" si="3"/>
        <v>15.52</v>
      </c>
      <c r="K43" s="109">
        <v>4.16</v>
      </c>
      <c r="L43" s="110" t="s">
        <v>48</v>
      </c>
      <c r="M43" s="69">
        <f t="shared" si="4"/>
        <v>4.16</v>
      </c>
      <c r="N43" s="109">
        <v>3.2</v>
      </c>
      <c r="O43" s="110" t="s">
        <v>48</v>
      </c>
      <c r="P43" s="69">
        <f t="shared" si="5"/>
        <v>3.2</v>
      </c>
    </row>
    <row r="44" spans="2:30">
      <c r="B44" s="109">
        <v>7</v>
      </c>
      <c r="C44" s="110" t="s">
        <v>45</v>
      </c>
      <c r="D44" s="93">
        <f t="shared" si="2"/>
        <v>8.3333333333333331E-5</v>
      </c>
      <c r="E44" s="111">
        <v>0.374</v>
      </c>
      <c r="F44" s="112">
        <v>4.9870000000000001</v>
      </c>
      <c r="G44" s="108">
        <f t="shared" si="1"/>
        <v>5.3609999999999998</v>
      </c>
      <c r="H44" s="109">
        <v>16.21</v>
      </c>
      <c r="I44" s="110" t="s">
        <v>48</v>
      </c>
      <c r="J44" s="71">
        <f t="shared" si="3"/>
        <v>16.21</v>
      </c>
      <c r="K44" s="109">
        <v>4.3099999999999996</v>
      </c>
      <c r="L44" s="110" t="s">
        <v>48</v>
      </c>
      <c r="M44" s="69">
        <f t="shared" si="4"/>
        <v>4.3099999999999996</v>
      </c>
      <c r="N44" s="109">
        <v>3.33</v>
      </c>
      <c r="O44" s="110" t="s">
        <v>48</v>
      </c>
      <c r="P44" s="69">
        <f t="shared" si="5"/>
        <v>3.33</v>
      </c>
    </row>
    <row r="45" spans="2:30">
      <c r="B45" s="109">
        <v>8</v>
      </c>
      <c r="C45" s="110" t="s">
        <v>45</v>
      </c>
      <c r="D45" s="93">
        <f t="shared" si="2"/>
        <v>9.5238095238095241E-5</v>
      </c>
      <c r="E45" s="111">
        <v>0.39989999999999998</v>
      </c>
      <c r="F45" s="112">
        <v>5.1760000000000002</v>
      </c>
      <c r="G45" s="108">
        <f t="shared" si="1"/>
        <v>5.5758999999999999</v>
      </c>
      <c r="H45" s="109">
        <v>17.55</v>
      </c>
      <c r="I45" s="110" t="s">
        <v>48</v>
      </c>
      <c r="J45" s="71">
        <f t="shared" si="3"/>
        <v>17.55</v>
      </c>
      <c r="K45" s="109">
        <v>4.5999999999999996</v>
      </c>
      <c r="L45" s="110" t="s">
        <v>48</v>
      </c>
      <c r="M45" s="69">
        <f t="shared" si="4"/>
        <v>4.5999999999999996</v>
      </c>
      <c r="N45" s="109">
        <v>3.58</v>
      </c>
      <c r="O45" s="110" t="s">
        <v>48</v>
      </c>
      <c r="P45" s="69">
        <f t="shared" si="5"/>
        <v>3.58</v>
      </c>
    </row>
    <row r="46" spans="2:30">
      <c r="B46" s="109">
        <v>9</v>
      </c>
      <c r="C46" s="110" t="s">
        <v>45</v>
      </c>
      <c r="D46" s="93">
        <f t="shared" si="2"/>
        <v>1.0714285714285714E-4</v>
      </c>
      <c r="E46" s="111">
        <v>0.42409999999999998</v>
      </c>
      <c r="F46" s="112">
        <v>5.3410000000000002</v>
      </c>
      <c r="G46" s="108">
        <f t="shared" si="1"/>
        <v>5.7651000000000003</v>
      </c>
      <c r="H46" s="109">
        <v>18.84</v>
      </c>
      <c r="I46" s="110" t="s">
        <v>48</v>
      </c>
      <c r="J46" s="71">
        <f t="shared" si="3"/>
        <v>18.84</v>
      </c>
      <c r="K46" s="109">
        <v>4.88</v>
      </c>
      <c r="L46" s="110" t="s">
        <v>48</v>
      </c>
      <c r="M46" s="69">
        <f t="shared" si="4"/>
        <v>4.88</v>
      </c>
      <c r="N46" s="109">
        <v>3.82</v>
      </c>
      <c r="O46" s="110" t="s">
        <v>48</v>
      </c>
      <c r="P46" s="69">
        <f t="shared" si="5"/>
        <v>3.82</v>
      </c>
    </row>
    <row r="47" spans="2:30">
      <c r="B47" s="109">
        <v>10</v>
      </c>
      <c r="C47" s="110" t="s">
        <v>45</v>
      </c>
      <c r="D47" s="93">
        <f t="shared" si="2"/>
        <v>1.1904761904761905E-4</v>
      </c>
      <c r="E47" s="111">
        <v>0.4471</v>
      </c>
      <c r="F47" s="112">
        <v>5.4870000000000001</v>
      </c>
      <c r="G47" s="108">
        <f t="shared" si="1"/>
        <v>5.9340999999999999</v>
      </c>
      <c r="H47" s="109">
        <v>20.100000000000001</v>
      </c>
      <c r="I47" s="110" t="s">
        <v>48</v>
      </c>
      <c r="J47" s="71">
        <f t="shared" si="3"/>
        <v>20.100000000000001</v>
      </c>
      <c r="K47" s="109">
        <v>5.15</v>
      </c>
      <c r="L47" s="110" t="s">
        <v>48</v>
      </c>
      <c r="M47" s="69">
        <f t="shared" si="4"/>
        <v>5.15</v>
      </c>
      <c r="N47" s="109">
        <v>4.05</v>
      </c>
      <c r="O47" s="110" t="s">
        <v>48</v>
      </c>
      <c r="P47" s="69">
        <f t="shared" si="5"/>
        <v>4.05</v>
      </c>
    </row>
    <row r="48" spans="2:30">
      <c r="B48" s="109">
        <v>11</v>
      </c>
      <c r="C48" s="110" t="s">
        <v>45</v>
      </c>
      <c r="D48" s="93">
        <f t="shared" si="2"/>
        <v>1.3095238095238096E-4</v>
      </c>
      <c r="E48" s="111">
        <v>0.46889999999999998</v>
      </c>
      <c r="F48" s="112">
        <v>5.617</v>
      </c>
      <c r="G48" s="108">
        <f t="shared" si="1"/>
        <v>6.0858999999999996</v>
      </c>
      <c r="H48" s="109">
        <v>21.32</v>
      </c>
      <c r="I48" s="110" t="s">
        <v>48</v>
      </c>
      <c r="J48" s="71">
        <f t="shared" si="3"/>
        <v>21.32</v>
      </c>
      <c r="K48" s="109">
        <v>5.41</v>
      </c>
      <c r="L48" s="110" t="s">
        <v>48</v>
      </c>
      <c r="M48" s="69">
        <f t="shared" si="4"/>
        <v>5.41</v>
      </c>
      <c r="N48" s="109">
        <v>4.2699999999999996</v>
      </c>
      <c r="O48" s="110" t="s">
        <v>48</v>
      </c>
      <c r="P48" s="69">
        <f t="shared" si="5"/>
        <v>4.2699999999999996</v>
      </c>
    </row>
    <row r="49" spans="2:16">
      <c r="B49" s="109">
        <v>12</v>
      </c>
      <c r="C49" s="110" t="s">
        <v>45</v>
      </c>
      <c r="D49" s="93">
        <f t="shared" si="2"/>
        <v>1.4285714285714287E-4</v>
      </c>
      <c r="E49" s="111">
        <v>0.48970000000000002</v>
      </c>
      <c r="F49" s="112">
        <v>5.7329999999999997</v>
      </c>
      <c r="G49" s="108">
        <f t="shared" si="1"/>
        <v>6.2226999999999997</v>
      </c>
      <c r="H49" s="109">
        <v>22.52</v>
      </c>
      <c r="I49" s="110" t="s">
        <v>48</v>
      </c>
      <c r="J49" s="71">
        <f t="shared" si="3"/>
        <v>22.52</v>
      </c>
      <c r="K49" s="109">
        <v>5.66</v>
      </c>
      <c r="L49" s="110" t="s">
        <v>48</v>
      </c>
      <c r="M49" s="69">
        <f t="shared" si="4"/>
        <v>5.66</v>
      </c>
      <c r="N49" s="109">
        <v>4.49</v>
      </c>
      <c r="O49" s="110" t="s">
        <v>48</v>
      </c>
      <c r="P49" s="69">
        <f t="shared" si="5"/>
        <v>4.49</v>
      </c>
    </row>
    <row r="50" spans="2:16">
      <c r="B50" s="109">
        <v>13</v>
      </c>
      <c r="C50" s="110" t="s">
        <v>45</v>
      </c>
      <c r="D50" s="93">
        <f t="shared" si="2"/>
        <v>1.5476190476190475E-4</v>
      </c>
      <c r="E50" s="111">
        <v>0.50970000000000004</v>
      </c>
      <c r="F50" s="112">
        <v>5.8380000000000001</v>
      </c>
      <c r="G50" s="108">
        <f t="shared" si="1"/>
        <v>6.3476999999999997</v>
      </c>
      <c r="H50" s="109">
        <v>23.7</v>
      </c>
      <c r="I50" s="110" t="s">
        <v>48</v>
      </c>
      <c r="J50" s="71">
        <f t="shared" si="3"/>
        <v>23.7</v>
      </c>
      <c r="K50" s="109">
        <v>5.91</v>
      </c>
      <c r="L50" s="110" t="s">
        <v>48</v>
      </c>
      <c r="M50" s="69">
        <f t="shared" si="4"/>
        <v>5.91</v>
      </c>
      <c r="N50" s="109">
        <v>4.7</v>
      </c>
      <c r="O50" s="110" t="s">
        <v>48</v>
      </c>
      <c r="P50" s="69">
        <f t="shared" si="5"/>
        <v>4.7</v>
      </c>
    </row>
    <row r="51" spans="2:16">
      <c r="B51" s="109">
        <v>14</v>
      </c>
      <c r="C51" s="110" t="s">
        <v>45</v>
      </c>
      <c r="D51" s="93">
        <f t="shared" si="2"/>
        <v>1.6666666666666666E-4</v>
      </c>
      <c r="E51" s="111">
        <v>0.52900000000000003</v>
      </c>
      <c r="F51" s="112">
        <v>5.9329999999999998</v>
      </c>
      <c r="G51" s="108">
        <f t="shared" si="1"/>
        <v>6.4619999999999997</v>
      </c>
      <c r="H51" s="109">
        <v>24.85</v>
      </c>
      <c r="I51" s="110" t="s">
        <v>48</v>
      </c>
      <c r="J51" s="71">
        <f t="shared" si="3"/>
        <v>24.85</v>
      </c>
      <c r="K51" s="109">
        <v>6.15</v>
      </c>
      <c r="L51" s="110" t="s">
        <v>48</v>
      </c>
      <c r="M51" s="69">
        <f t="shared" si="4"/>
        <v>6.15</v>
      </c>
      <c r="N51" s="109">
        <v>4.9000000000000004</v>
      </c>
      <c r="O51" s="110" t="s">
        <v>48</v>
      </c>
      <c r="P51" s="69">
        <f t="shared" si="5"/>
        <v>4.9000000000000004</v>
      </c>
    </row>
    <row r="52" spans="2:16">
      <c r="B52" s="109">
        <v>15</v>
      </c>
      <c r="C52" s="110" t="s">
        <v>45</v>
      </c>
      <c r="D52" s="93">
        <f t="shared" si="2"/>
        <v>1.7857142857142857E-4</v>
      </c>
      <c r="E52" s="111">
        <v>0.54749999999999999</v>
      </c>
      <c r="F52" s="112">
        <v>6.02</v>
      </c>
      <c r="G52" s="108">
        <f t="shared" si="1"/>
        <v>6.5674999999999999</v>
      </c>
      <c r="H52" s="109">
        <v>25.99</v>
      </c>
      <c r="I52" s="110" t="s">
        <v>48</v>
      </c>
      <c r="J52" s="71">
        <f t="shared" si="3"/>
        <v>25.99</v>
      </c>
      <c r="K52" s="109">
        <v>6.38</v>
      </c>
      <c r="L52" s="110" t="s">
        <v>48</v>
      </c>
      <c r="M52" s="69">
        <f t="shared" si="4"/>
        <v>6.38</v>
      </c>
      <c r="N52" s="109">
        <v>5.1100000000000003</v>
      </c>
      <c r="O52" s="110" t="s">
        <v>48</v>
      </c>
      <c r="P52" s="69">
        <f t="shared" si="5"/>
        <v>5.1100000000000003</v>
      </c>
    </row>
    <row r="53" spans="2:16">
      <c r="B53" s="109">
        <v>16</v>
      </c>
      <c r="C53" s="110" t="s">
        <v>45</v>
      </c>
      <c r="D53" s="93">
        <f t="shared" si="2"/>
        <v>1.9047619047619048E-4</v>
      </c>
      <c r="E53" s="111">
        <v>0.5655</v>
      </c>
      <c r="F53" s="112">
        <v>6.0990000000000002</v>
      </c>
      <c r="G53" s="108">
        <f t="shared" si="1"/>
        <v>6.6645000000000003</v>
      </c>
      <c r="H53" s="109">
        <v>27.11</v>
      </c>
      <c r="I53" s="110" t="s">
        <v>48</v>
      </c>
      <c r="J53" s="71">
        <f t="shared" si="3"/>
        <v>27.11</v>
      </c>
      <c r="K53" s="109">
        <v>6.61</v>
      </c>
      <c r="L53" s="110" t="s">
        <v>48</v>
      </c>
      <c r="M53" s="69">
        <f t="shared" si="4"/>
        <v>6.61</v>
      </c>
      <c r="N53" s="109">
        <v>5.3</v>
      </c>
      <c r="O53" s="110" t="s">
        <v>48</v>
      </c>
      <c r="P53" s="69">
        <f t="shared" si="5"/>
        <v>5.3</v>
      </c>
    </row>
    <row r="54" spans="2:16">
      <c r="B54" s="109">
        <v>17</v>
      </c>
      <c r="C54" s="110" t="s">
        <v>45</v>
      </c>
      <c r="D54" s="93">
        <f t="shared" si="2"/>
        <v>2.0238095238095239E-4</v>
      </c>
      <c r="E54" s="111">
        <v>0.58289999999999997</v>
      </c>
      <c r="F54" s="112">
        <v>6.1719999999999997</v>
      </c>
      <c r="G54" s="108">
        <f t="shared" si="1"/>
        <v>6.7548999999999992</v>
      </c>
      <c r="H54" s="109">
        <v>28.22</v>
      </c>
      <c r="I54" s="110" t="s">
        <v>48</v>
      </c>
      <c r="J54" s="71">
        <f t="shared" si="3"/>
        <v>28.22</v>
      </c>
      <c r="K54" s="109">
        <v>6.83</v>
      </c>
      <c r="L54" s="110" t="s">
        <v>48</v>
      </c>
      <c r="M54" s="69">
        <f t="shared" si="4"/>
        <v>6.83</v>
      </c>
      <c r="N54" s="109">
        <v>5.5</v>
      </c>
      <c r="O54" s="110" t="s">
        <v>48</v>
      </c>
      <c r="P54" s="69">
        <f t="shared" si="5"/>
        <v>5.5</v>
      </c>
    </row>
    <row r="55" spans="2:16">
      <c r="B55" s="109">
        <v>18</v>
      </c>
      <c r="C55" s="110" t="s">
        <v>45</v>
      </c>
      <c r="D55" s="93">
        <f t="shared" si="2"/>
        <v>2.1428571428571427E-4</v>
      </c>
      <c r="E55" s="111">
        <v>0.5998</v>
      </c>
      <c r="F55" s="112">
        <v>6.2389999999999999</v>
      </c>
      <c r="G55" s="108">
        <f t="shared" si="1"/>
        <v>6.8388</v>
      </c>
      <c r="H55" s="109">
        <v>29.31</v>
      </c>
      <c r="I55" s="110" t="s">
        <v>48</v>
      </c>
      <c r="J55" s="71">
        <f t="shared" si="3"/>
        <v>29.31</v>
      </c>
      <c r="K55" s="109">
        <v>7.05</v>
      </c>
      <c r="L55" s="110" t="s">
        <v>48</v>
      </c>
      <c r="M55" s="69">
        <f t="shared" si="4"/>
        <v>7.05</v>
      </c>
      <c r="N55" s="109">
        <v>5.69</v>
      </c>
      <c r="O55" s="110" t="s">
        <v>48</v>
      </c>
      <c r="P55" s="69">
        <f t="shared" si="5"/>
        <v>5.69</v>
      </c>
    </row>
    <row r="56" spans="2:16">
      <c r="B56" s="109">
        <v>20</v>
      </c>
      <c r="C56" s="110" t="s">
        <v>45</v>
      </c>
      <c r="D56" s="93">
        <f t="shared" si="2"/>
        <v>2.380952380952381E-4</v>
      </c>
      <c r="E56" s="111">
        <v>0.63219999999999998</v>
      </c>
      <c r="F56" s="112">
        <v>6.359</v>
      </c>
      <c r="G56" s="108">
        <f t="shared" si="1"/>
        <v>6.9912000000000001</v>
      </c>
      <c r="H56" s="109">
        <v>31.47</v>
      </c>
      <c r="I56" s="110" t="s">
        <v>48</v>
      </c>
      <c r="J56" s="71">
        <f t="shared" si="3"/>
        <v>31.47</v>
      </c>
      <c r="K56" s="109">
        <v>7.48</v>
      </c>
      <c r="L56" s="110" t="s">
        <v>48</v>
      </c>
      <c r="M56" s="69">
        <f t="shared" si="4"/>
        <v>7.48</v>
      </c>
      <c r="N56" s="109">
        <v>6.06</v>
      </c>
      <c r="O56" s="110" t="s">
        <v>48</v>
      </c>
      <c r="P56" s="69">
        <f t="shared" si="5"/>
        <v>6.06</v>
      </c>
    </row>
    <row r="57" spans="2:16">
      <c r="B57" s="109">
        <v>22.5</v>
      </c>
      <c r="C57" s="110" t="s">
        <v>45</v>
      </c>
      <c r="D57" s="93">
        <f t="shared" si="2"/>
        <v>2.6785714285714287E-4</v>
      </c>
      <c r="E57" s="111">
        <v>0.67059999999999997</v>
      </c>
      <c r="F57" s="112">
        <v>6.4850000000000003</v>
      </c>
      <c r="G57" s="108">
        <f t="shared" si="1"/>
        <v>7.1556000000000006</v>
      </c>
      <c r="H57" s="109">
        <v>34.1</v>
      </c>
      <c r="I57" s="110" t="s">
        <v>48</v>
      </c>
      <c r="J57" s="71">
        <f t="shared" si="3"/>
        <v>34.1</v>
      </c>
      <c r="K57" s="109">
        <v>8</v>
      </c>
      <c r="L57" s="110" t="s">
        <v>48</v>
      </c>
      <c r="M57" s="69">
        <f t="shared" si="4"/>
        <v>8</v>
      </c>
      <c r="N57" s="109">
        <v>6.52</v>
      </c>
      <c r="O57" s="110" t="s">
        <v>48</v>
      </c>
      <c r="P57" s="69">
        <f t="shared" si="5"/>
        <v>6.52</v>
      </c>
    </row>
    <row r="58" spans="2:16">
      <c r="B58" s="109">
        <v>25</v>
      </c>
      <c r="C58" s="110" t="s">
        <v>45</v>
      </c>
      <c r="D58" s="93">
        <f t="shared" si="2"/>
        <v>2.9761904761904765E-4</v>
      </c>
      <c r="E58" s="111">
        <v>0.70689999999999997</v>
      </c>
      <c r="F58" s="112">
        <v>6.59</v>
      </c>
      <c r="G58" s="108">
        <f t="shared" si="1"/>
        <v>7.2968999999999999</v>
      </c>
      <c r="H58" s="109">
        <v>36.69</v>
      </c>
      <c r="I58" s="110" t="s">
        <v>48</v>
      </c>
      <c r="J58" s="71">
        <f t="shared" si="3"/>
        <v>36.69</v>
      </c>
      <c r="K58" s="109">
        <v>8.51</v>
      </c>
      <c r="L58" s="110" t="s">
        <v>48</v>
      </c>
      <c r="M58" s="69">
        <f t="shared" si="4"/>
        <v>8.51</v>
      </c>
      <c r="N58" s="109">
        <v>6.96</v>
      </c>
      <c r="O58" s="110" t="s">
        <v>48</v>
      </c>
      <c r="P58" s="69">
        <f t="shared" si="5"/>
        <v>6.96</v>
      </c>
    </row>
    <row r="59" spans="2:16">
      <c r="B59" s="109">
        <v>27.5</v>
      </c>
      <c r="C59" s="110" t="s">
        <v>45</v>
      </c>
      <c r="D59" s="93">
        <f t="shared" si="2"/>
        <v>3.2738095238095237E-4</v>
      </c>
      <c r="E59" s="111">
        <v>0.74139999999999995</v>
      </c>
      <c r="F59" s="112">
        <v>6.6790000000000003</v>
      </c>
      <c r="G59" s="108">
        <f t="shared" si="1"/>
        <v>7.4203999999999999</v>
      </c>
      <c r="H59" s="109">
        <v>39.229999999999997</v>
      </c>
      <c r="I59" s="110" t="s">
        <v>48</v>
      </c>
      <c r="J59" s="71">
        <f t="shared" si="3"/>
        <v>39.229999999999997</v>
      </c>
      <c r="K59" s="109">
        <v>9</v>
      </c>
      <c r="L59" s="110" t="s">
        <v>48</v>
      </c>
      <c r="M59" s="69">
        <f t="shared" si="4"/>
        <v>9</v>
      </c>
      <c r="N59" s="109">
        <v>7.39</v>
      </c>
      <c r="O59" s="110" t="s">
        <v>48</v>
      </c>
      <c r="P59" s="69">
        <f t="shared" si="5"/>
        <v>7.39</v>
      </c>
    </row>
    <row r="60" spans="2:16">
      <c r="B60" s="109">
        <v>30</v>
      </c>
      <c r="C60" s="110" t="s">
        <v>45</v>
      </c>
      <c r="D60" s="93">
        <f t="shared" si="2"/>
        <v>3.5714285714285714E-4</v>
      </c>
      <c r="E60" s="111">
        <v>0.77429999999999999</v>
      </c>
      <c r="F60" s="112">
        <v>6.7539999999999996</v>
      </c>
      <c r="G60" s="108">
        <f t="shared" si="1"/>
        <v>7.5282999999999998</v>
      </c>
      <c r="H60" s="109">
        <v>41.74</v>
      </c>
      <c r="I60" s="110" t="s">
        <v>48</v>
      </c>
      <c r="J60" s="71">
        <f t="shared" si="3"/>
        <v>41.74</v>
      </c>
      <c r="K60" s="109">
        <v>9.48</v>
      </c>
      <c r="L60" s="110" t="s">
        <v>48</v>
      </c>
      <c r="M60" s="69">
        <f t="shared" si="4"/>
        <v>9.48</v>
      </c>
      <c r="N60" s="109">
        <v>7.81</v>
      </c>
      <c r="O60" s="110" t="s">
        <v>48</v>
      </c>
      <c r="P60" s="69">
        <f t="shared" si="5"/>
        <v>7.81</v>
      </c>
    </row>
    <row r="61" spans="2:16">
      <c r="B61" s="109">
        <v>32.5</v>
      </c>
      <c r="C61" s="110" t="s">
        <v>45</v>
      </c>
      <c r="D61" s="93">
        <f t="shared" si="2"/>
        <v>3.8690476190476192E-4</v>
      </c>
      <c r="E61" s="111">
        <v>0.80600000000000005</v>
      </c>
      <c r="F61" s="112">
        <v>6.8179999999999996</v>
      </c>
      <c r="G61" s="108">
        <f t="shared" si="1"/>
        <v>7.6239999999999997</v>
      </c>
      <c r="H61" s="109">
        <v>44.22</v>
      </c>
      <c r="I61" s="110" t="s">
        <v>48</v>
      </c>
      <c r="J61" s="71">
        <f t="shared" si="3"/>
        <v>44.22</v>
      </c>
      <c r="K61" s="109">
        <v>9.9600000000000009</v>
      </c>
      <c r="L61" s="110" t="s">
        <v>48</v>
      </c>
      <c r="M61" s="69">
        <f t="shared" si="4"/>
        <v>9.9600000000000009</v>
      </c>
      <c r="N61" s="109">
        <v>8.2200000000000006</v>
      </c>
      <c r="O61" s="110" t="s">
        <v>48</v>
      </c>
      <c r="P61" s="69">
        <f t="shared" si="5"/>
        <v>8.2200000000000006</v>
      </c>
    </row>
    <row r="62" spans="2:16">
      <c r="B62" s="109">
        <v>35</v>
      </c>
      <c r="C62" s="110" t="s">
        <v>45</v>
      </c>
      <c r="D62" s="93">
        <f t="shared" si="2"/>
        <v>4.1666666666666669E-4</v>
      </c>
      <c r="E62" s="111">
        <v>0.83640000000000003</v>
      </c>
      <c r="F62" s="112">
        <v>6.8730000000000002</v>
      </c>
      <c r="G62" s="108">
        <f t="shared" si="1"/>
        <v>7.7094000000000005</v>
      </c>
      <c r="H62" s="109">
        <v>46.68</v>
      </c>
      <c r="I62" s="110" t="s">
        <v>48</v>
      </c>
      <c r="J62" s="71">
        <f t="shared" si="3"/>
        <v>46.68</v>
      </c>
      <c r="K62" s="109">
        <v>10.42</v>
      </c>
      <c r="L62" s="110" t="s">
        <v>48</v>
      </c>
      <c r="M62" s="69">
        <f t="shared" si="4"/>
        <v>10.42</v>
      </c>
      <c r="N62" s="109">
        <v>8.6199999999999992</v>
      </c>
      <c r="O62" s="110" t="s">
        <v>48</v>
      </c>
      <c r="P62" s="69">
        <f t="shared" si="5"/>
        <v>8.6199999999999992</v>
      </c>
    </row>
    <row r="63" spans="2:16">
      <c r="B63" s="109">
        <v>37.5</v>
      </c>
      <c r="C63" s="110" t="s">
        <v>45</v>
      </c>
      <c r="D63" s="93">
        <f t="shared" si="2"/>
        <v>4.4642857142857141E-4</v>
      </c>
      <c r="E63" s="111">
        <v>0.86570000000000003</v>
      </c>
      <c r="F63" s="112">
        <v>6.9189999999999996</v>
      </c>
      <c r="G63" s="108">
        <f t="shared" si="1"/>
        <v>7.7847</v>
      </c>
      <c r="H63" s="109">
        <v>49.11</v>
      </c>
      <c r="I63" s="110" t="s">
        <v>48</v>
      </c>
      <c r="J63" s="71">
        <f t="shared" si="3"/>
        <v>49.11</v>
      </c>
      <c r="K63" s="109">
        <v>10.87</v>
      </c>
      <c r="L63" s="110" t="s">
        <v>48</v>
      </c>
      <c r="M63" s="69">
        <f t="shared" si="4"/>
        <v>10.87</v>
      </c>
      <c r="N63" s="109">
        <v>9.02</v>
      </c>
      <c r="O63" s="110" t="s">
        <v>48</v>
      </c>
      <c r="P63" s="69">
        <f t="shared" si="5"/>
        <v>9.02</v>
      </c>
    </row>
    <row r="64" spans="2:16">
      <c r="B64" s="109">
        <v>40</v>
      </c>
      <c r="C64" s="110" t="s">
        <v>45</v>
      </c>
      <c r="D64" s="93">
        <f t="shared" si="2"/>
        <v>4.7619047619047619E-4</v>
      </c>
      <c r="E64" s="111">
        <v>0.89410000000000001</v>
      </c>
      <c r="F64" s="112">
        <v>6.9589999999999996</v>
      </c>
      <c r="G64" s="108">
        <f t="shared" si="1"/>
        <v>7.8530999999999995</v>
      </c>
      <c r="H64" s="109">
        <v>51.52</v>
      </c>
      <c r="I64" s="110" t="s">
        <v>48</v>
      </c>
      <c r="J64" s="71">
        <f t="shared" si="3"/>
        <v>51.52</v>
      </c>
      <c r="K64" s="109">
        <v>11.32</v>
      </c>
      <c r="L64" s="110" t="s">
        <v>48</v>
      </c>
      <c r="M64" s="69">
        <f t="shared" si="4"/>
        <v>11.32</v>
      </c>
      <c r="N64" s="109">
        <v>9.41</v>
      </c>
      <c r="O64" s="110" t="s">
        <v>48</v>
      </c>
      <c r="P64" s="69">
        <f t="shared" si="5"/>
        <v>9.41</v>
      </c>
    </row>
    <row r="65" spans="2:16">
      <c r="B65" s="109">
        <v>45</v>
      </c>
      <c r="C65" s="110" t="s">
        <v>45</v>
      </c>
      <c r="D65" s="93">
        <f t="shared" si="2"/>
        <v>5.3571428571428574E-4</v>
      </c>
      <c r="E65" s="111">
        <v>0.94840000000000002</v>
      </c>
      <c r="F65" s="112">
        <v>7.0209999999999999</v>
      </c>
      <c r="G65" s="108">
        <f t="shared" si="1"/>
        <v>7.9694000000000003</v>
      </c>
      <c r="H65" s="109">
        <v>56.3</v>
      </c>
      <c r="I65" s="110" t="s">
        <v>48</v>
      </c>
      <c r="J65" s="71">
        <f t="shared" si="3"/>
        <v>56.3</v>
      </c>
      <c r="K65" s="109">
        <v>12.21</v>
      </c>
      <c r="L65" s="110" t="s">
        <v>48</v>
      </c>
      <c r="M65" s="69">
        <f t="shared" si="4"/>
        <v>12.21</v>
      </c>
      <c r="N65" s="109">
        <v>10.17</v>
      </c>
      <c r="O65" s="110" t="s">
        <v>48</v>
      </c>
      <c r="P65" s="69">
        <f t="shared" si="5"/>
        <v>10.17</v>
      </c>
    </row>
    <row r="66" spans="2:16">
      <c r="B66" s="109">
        <v>50</v>
      </c>
      <c r="C66" s="110" t="s">
        <v>45</v>
      </c>
      <c r="D66" s="93">
        <f t="shared" si="2"/>
        <v>5.9523809523809529E-4</v>
      </c>
      <c r="E66" s="111">
        <v>0.99970000000000003</v>
      </c>
      <c r="F66" s="112">
        <v>7.0650000000000004</v>
      </c>
      <c r="G66" s="108">
        <f t="shared" si="1"/>
        <v>8.0647000000000002</v>
      </c>
      <c r="H66" s="109">
        <v>61.02</v>
      </c>
      <c r="I66" s="110" t="s">
        <v>48</v>
      </c>
      <c r="J66" s="71">
        <f t="shared" si="3"/>
        <v>61.02</v>
      </c>
      <c r="K66" s="109">
        <v>13.07</v>
      </c>
      <c r="L66" s="110" t="s">
        <v>48</v>
      </c>
      <c r="M66" s="69">
        <f t="shared" si="4"/>
        <v>13.07</v>
      </c>
      <c r="N66" s="109">
        <v>10.92</v>
      </c>
      <c r="O66" s="110" t="s">
        <v>48</v>
      </c>
      <c r="P66" s="69">
        <f t="shared" si="5"/>
        <v>10.92</v>
      </c>
    </row>
    <row r="67" spans="2:16">
      <c r="B67" s="109">
        <v>55</v>
      </c>
      <c r="C67" s="110" t="s">
        <v>45</v>
      </c>
      <c r="D67" s="93">
        <f t="shared" si="2"/>
        <v>6.5476190476190473E-4</v>
      </c>
      <c r="E67" s="111">
        <v>1.048</v>
      </c>
      <c r="F67" s="112">
        <v>7.0940000000000003</v>
      </c>
      <c r="G67" s="108">
        <f t="shared" si="1"/>
        <v>8.1419999999999995</v>
      </c>
      <c r="H67" s="109">
        <v>65.7</v>
      </c>
      <c r="I67" s="110" t="s">
        <v>48</v>
      </c>
      <c r="J67" s="71">
        <f t="shared" si="3"/>
        <v>65.7</v>
      </c>
      <c r="K67" s="109">
        <v>13.92</v>
      </c>
      <c r="L67" s="110" t="s">
        <v>48</v>
      </c>
      <c r="M67" s="69">
        <f t="shared" si="4"/>
        <v>13.92</v>
      </c>
      <c r="N67" s="109">
        <v>11.66</v>
      </c>
      <c r="O67" s="110" t="s">
        <v>48</v>
      </c>
      <c r="P67" s="69">
        <f t="shared" si="5"/>
        <v>11.66</v>
      </c>
    </row>
    <row r="68" spans="2:16">
      <c r="B68" s="109">
        <v>60</v>
      </c>
      <c r="C68" s="110" t="s">
        <v>45</v>
      </c>
      <c r="D68" s="93">
        <f t="shared" si="2"/>
        <v>7.1428571428571429E-4</v>
      </c>
      <c r="E68" s="111">
        <v>1.095</v>
      </c>
      <c r="F68" s="112">
        <v>7.1120000000000001</v>
      </c>
      <c r="G68" s="108">
        <f t="shared" si="1"/>
        <v>8.2070000000000007</v>
      </c>
      <c r="H68" s="109">
        <v>70.349999999999994</v>
      </c>
      <c r="I68" s="110" t="s">
        <v>48</v>
      </c>
      <c r="J68" s="71">
        <f t="shared" si="3"/>
        <v>70.349999999999994</v>
      </c>
      <c r="K68" s="109">
        <v>14.76</v>
      </c>
      <c r="L68" s="110" t="s">
        <v>48</v>
      </c>
      <c r="M68" s="69">
        <f t="shared" si="4"/>
        <v>14.76</v>
      </c>
      <c r="N68" s="109">
        <v>12.38</v>
      </c>
      <c r="O68" s="110" t="s">
        <v>48</v>
      </c>
      <c r="P68" s="69">
        <f t="shared" si="5"/>
        <v>12.38</v>
      </c>
    </row>
    <row r="69" spans="2:16">
      <c r="B69" s="109">
        <v>65</v>
      </c>
      <c r="C69" s="110" t="s">
        <v>45</v>
      </c>
      <c r="D69" s="93">
        <f t="shared" si="2"/>
        <v>7.7380952380952384E-4</v>
      </c>
      <c r="E69" s="111">
        <v>1.1399999999999999</v>
      </c>
      <c r="F69" s="112">
        <v>7.1210000000000004</v>
      </c>
      <c r="G69" s="108">
        <f t="shared" si="1"/>
        <v>8.261000000000001</v>
      </c>
      <c r="H69" s="109">
        <v>74.98</v>
      </c>
      <c r="I69" s="110" t="s">
        <v>48</v>
      </c>
      <c r="J69" s="71">
        <f t="shared" si="3"/>
        <v>74.98</v>
      </c>
      <c r="K69" s="109">
        <v>15.58</v>
      </c>
      <c r="L69" s="110" t="s">
        <v>48</v>
      </c>
      <c r="M69" s="69">
        <f t="shared" si="4"/>
        <v>15.58</v>
      </c>
      <c r="N69" s="109">
        <v>13.09</v>
      </c>
      <c r="O69" s="110" t="s">
        <v>48</v>
      </c>
      <c r="P69" s="69">
        <f t="shared" si="5"/>
        <v>13.09</v>
      </c>
    </row>
    <row r="70" spans="2:16">
      <c r="B70" s="109">
        <v>70</v>
      </c>
      <c r="C70" s="110" t="s">
        <v>45</v>
      </c>
      <c r="D70" s="93">
        <f t="shared" si="2"/>
        <v>8.3333333333333339E-4</v>
      </c>
      <c r="E70" s="111">
        <v>1.1830000000000001</v>
      </c>
      <c r="F70" s="112">
        <v>7.1230000000000002</v>
      </c>
      <c r="G70" s="108">
        <f t="shared" si="1"/>
        <v>8.3060000000000009</v>
      </c>
      <c r="H70" s="109">
        <v>79.58</v>
      </c>
      <c r="I70" s="110" t="s">
        <v>48</v>
      </c>
      <c r="J70" s="71">
        <f t="shared" si="3"/>
        <v>79.58</v>
      </c>
      <c r="K70" s="109">
        <v>16.38</v>
      </c>
      <c r="L70" s="110" t="s">
        <v>48</v>
      </c>
      <c r="M70" s="69">
        <f t="shared" si="4"/>
        <v>16.38</v>
      </c>
      <c r="N70" s="109">
        <v>13.79</v>
      </c>
      <c r="O70" s="110" t="s">
        <v>48</v>
      </c>
      <c r="P70" s="69">
        <f t="shared" si="5"/>
        <v>13.79</v>
      </c>
    </row>
    <row r="71" spans="2:16">
      <c r="B71" s="109">
        <v>80</v>
      </c>
      <c r="C71" s="110" t="s">
        <v>45</v>
      </c>
      <c r="D71" s="93">
        <f t="shared" si="2"/>
        <v>9.5238095238095238E-4</v>
      </c>
      <c r="E71" s="111">
        <v>1.264</v>
      </c>
      <c r="F71" s="112">
        <v>7.11</v>
      </c>
      <c r="G71" s="108">
        <f t="shared" si="1"/>
        <v>8.3740000000000006</v>
      </c>
      <c r="H71" s="109">
        <v>88.74</v>
      </c>
      <c r="I71" s="110" t="s">
        <v>48</v>
      </c>
      <c r="J71" s="71">
        <f t="shared" si="3"/>
        <v>88.74</v>
      </c>
      <c r="K71" s="109">
        <v>17.989999999999998</v>
      </c>
      <c r="L71" s="110" t="s">
        <v>48</v>
      </c>
      <c r="M71" s="69">
        <f t="shared" si="4"/>
        <v>17.989999999999998</v>
      </c>
      <c r="N71" s="109">
        <v>15.17</v>
      </c>
      <c r="O71" s="110" t="s">
        <v>48</v>
      </c>
      <c r="P71" s="69">
        <f t="shared" si="5"/>
        <v>15.17</v>
      </c>
    </row>
    <row r="72" spans="2:16">
      <c r="B72" s="109">
        <v>90</v>
      </c>
      <c r="C72" s="110" t="s">
        <v>45</v>
      </c>
      <c r="D72" s="93">
        <f t="shared" si="2"/>
        <v>1.0714285714285715E-3</v>
      </c>
      <c r="E72" s="111">
        <v>1.341</v>
      </c>
      <c r="F72" s="112">
        <v>7.08</v>
      </c>
      <c r="G72" s="108">
        <f t="shared" si="1"/>
        <v>8.4209999999999994</v>
      </c>
      <c r="H72" s="109">
        <v>97.85</v>
      </c>
      <c r="I72" s="110" t="s">
        <v>48</v>
      </c>
      <c r="J72" s="71">
        <f t="shared" si="3"/>
        <v>97.85</v>
      </c>
      <c r="K72" s="109">
        <v>19.559999999999999</v>
      </c>
      <c r="L72" s="110" t="s">
        <v>48</v>
      </c>
      <c r="M72" s="69">
        <f t="shared" si="4"/>
        <v>19.559999999999999</v>
      </c>
      <c r="N72" s="109">
        <v>16.52</v>
      </c>
      <c r="O72" s="110" t="s">
        <v>48</v>
      </c>
      <c r="P72" s="69">
        <f t="shared" si="5"/>
        <v>16.52</v>
      </c>
    </row>
    <row r="73" spans="2:16">
      <c r="B73" s="109">
        <v>100</v>
      </c>
      <c r="C73" s="110" t="s">
        <v>45</v>
      </c>
      <c r="D73" s="93">
        <f t="shared" si="2"/>
        <v>1.1904761904761906E-3</v>
      </c>
      <c r="E73" s="111">
        <v>1.4139999999999999</v>
      </c>
      <c r="F73" s="112">
        <v>7.0380000000000003</v>
      </c>
      <c r="G73" s="108">
        <f t="shared" si="1"/>
        <v>8.452</v>
      </c>
      <c r="H73" s="109">
        <v>106.95</v>
      </c>
      <c r="I73" s="110" t="s">
        <v>48</v>
      </c>
      <c r="J73" s="71">
        <f t="shared" si="3"/>
        <v>106.95</v>
      </c>
      <c r="K73" s="109">
        <v>21.1</v>
      </c>
      <c r="L73" s="110" t="s">
        <v>48</v>
      </c>
      <c r="M73" s="69">
        <f t="shared" si="4"/>
        <v>21.1</v>
      </c>
      <c r="N73" s="109">
        <v>17.84</v>
      </c>
      <c r="O73" s="110" t="s">
        <v>48</v>
      </c>
      <c r="P73" s="69">
        <f t="shared" si="5"/>
        <v>17.84</v>
      </c>
    </row>
    <row r="74" spans="2:16">
      <c r="B74" s="109">
        <v>110</v>
      </c>
      <c r="C74" s="110" t="s">
        <v>45</v>
      </c>
      <c r="D74" s="93">
        <f t="shared" si="2"/>
        <v>1.3095238095238095E-3</v>
      </c>
      <c r="E74" s="111">
        <v>1.4830000000000001</v>
      </c>
      <c r="F74" s="112">
        <v>6.9889999999999999</v>
      </c>
      <c r="G74" s="108">
        <f t="shared" si="1"/>
        <v>8.4719999999999995</v>
      </c>
      <c r="H74" s="109">
        <v>116.03</v>
      </c>
      <c r="I74" s="110" t="s">
        <v>48</v>
      </c>
      <c r="J74" s="71">
        <f t="shared" si="3"/>
        <v>116.03</v>
      </c>
      <c r="K74" s="109">
        <v>22.62</v>
      </c>
      <c r="L74" s="110" t="s">
        <v>48</v>
      </c>
      <c r="M74" s="69">
        <f t="shared" si="4"/>
        <v>22.62</v>
      </c>
      <c r="N74" s="109">
        <v>19.149999999999999</v>
      </c>
      <c r="O74" s="110" t="s">
        <v>48</v>
      </c>
      <c r="P74" s="69">
        <f t="shared" si="5"/>
        <v>19.149999999999999</v>
      </c>
    </row>
    <row r="75" spans="2:16">
      <c r="B75" s="109">
        <v>120</v>
      </c>
      <c r="C75" s="110" t="s">
        <v>45</v>
      </c>
      <c r="D75" s="93">
        <f t="shared" si="2"/>
        <v>1.4285714285714286E-3</v>
      </c>
      <c r="E75" s="111">
        <v>1.5489999999999999</v>
      </c>
      <c r="F75" s="112">
        <v>6.9340000000000002</v>
      </c>
      <c r="G75" s="108">
        <f t="shared" si="1"/>
        <v>8.4830000000000005</v>
      </c>
      <c r="H75" s="109">
        <v>125.11</v>
      </c>
      <c r="I75" s="110" t="s">
        <v>48</v>
      </c>
      <c r="J75" s="71">
        <f t="shared" si="3"/>
        <v>125.11</v>
      </c>
      <c r="K75" s="109">
        <v>24.12</v>
      </c>
      <c r="L75" s="110" t="s">
        <v>48</v>
      </c>
      <c r="M75" s="69">
        <f t="shared" si="4"/>
        <v>24.12</v>
      </c>
      <c r="N75" s="109">
        <v>20.45</v>
      </c>
      <c r="O75" s="110" t="s">
        <v>48</v>
      </c>
      <c r="P75" s="69">
        <f t="shared" si="5"/>
        <v>20.45</v>
      </c>
    </row>
    <row r="76" spans="2:16">
      <c r="B76" s="109">
        <v>130</v>
      </c>
      <c r="C76" s="110" t="s">
        <v>45</v>
      </c>
      <c r="D76" s="93">
        <f t="shared" si="2"/>
        <v>1.5476190476190477E-3</v>
      </c>
      <c r="E76" s="111">
        <v>1.6120000000000001</v>
      </c>
      <c r="F76" s="112">
        <v>6.8739999999999997</v>
      </c>
      <c r="G76" s="108">
        <f t="shared" si="1"/>
        <v>8.4860000000000007</v>
      </c>
      <c r="H76" s="109">
        <v>134.19999999999999</v>
      </c>
      <c r="I76" s="110" t="s">
        <v>48</v>
      </c>
      <c r="J76" s="71">
        <f t="shared" si="3"/>
        <v>134.19999999999999</v>
      </c>
      <c r="K76" s="109">
        <v>25.59</v>
      </c>
      <c r="L76" s="110" t="s">
        <v>48</v>
      </c>
      <c r="M76" s="69">
        <f t="shared" si="4"/>
        <v>25.59</v>
      </c>
      <c r="N76" s="109">
        <v>21.73</v>
      </c>
      <c r="O76" s="110" t="s">
        <v>48</v>
      </c>
      <c r="P76" s="69">
        <f t="shared" si="5"/>
        <v>21.73</v>
      </c>
    </row>
    <row r="77" spans="2:16">
      <c r="B77" s="109">
        <v>140</v>
      </c>
      <c r="C77" s="110" t="s">
        <v>45</v>
      </c>
      <c r="D77" s="93">
        <f t="shared" si="2"/>
        <v>1.6666666666666668E-3</v>
      </c>
      <c r="E77" s="111">
        <v>1.673</v>
      </c>
      <c r="F77" s="112">
        <v>6.8129999999999997</v>
      </c>
      <c r="G77" s="108">
        <f t="shared" si="1"/>
        <v>8.4860000000000007</v>
      </c>
      <c r="H77" s="109">
        <v>143.30000000000001</v>
      </c>
      <c r="I77" s="110" t="s">
        <v>48</v>
      </c>
      <c r="J77" s="71">
        <f t="shared" si="3"/>
        <v>143.30000000000001</v>
      </c>
      <c r="K77" s="109">
        <v>27.05</v>
      </c>
      <c r="L77" s="110" t="s">
        <v>48</v>
      </c>
      <c r="M77" s="69">
        <f t="shared" si="4"/>
        <v>27.05</v>
      </c>
      <c r="N77" s="109">
        <v>23</v>
      </c>
      <c r="O77" s="110" t="s">
        <v>48</v>
      </c>
      <c r="P77" s="69">
        <f t="shared" si="5"/>
        <v>23</v>
      </c>
    </row>
    <row r="78" spans="2:16">
      <c r="B78" s="109">
        <v>150</v>
      </c>
      <c r="C78" s="110" t="s">
        <v>45</v>
      </c>
      <c r="D78" s="93">
        <f t="shared" si="2"/>
        <v>1.7857142857142857E-3</v>
      </c>
      <c r="E78" s="111">
        <v>1.7310000000000001</v>
      </c>
      <c r="F78" s="112">
        <v>6.7489999999999997</v>
      </c>
      <c r="G78" s="108">
        <f t="shared" si="1"/>
        <v>8.48</v>
      </c>
      <c r="H78" s="109">
        <v>152.41999999999999</v>
      </c>
      <c r="I78" s="110" t="s">
        <v>48</v>
      </c>
      <c r="J78" s="71">
        <f t="shared" si="3"/>
        <v>152.41999999999999</v>
      </c>
      <c r="K78" s="109">
        <v>28.5</v>
      </c>
      <c r="L78" s="110" t="s">
        <v>48</v>
      </c>
      <c r="M78" s="69">
        <f t="shared" si="4"/>
        <v>28.5</v>
      </c>
      <c r="N78" s="109">
        <v>24.26</v>
      </c>
      <c r="O78" s="110" t="s">
        <v>48</v>
      </c>
      <c r="P78" s="69">
        <f t="shared" si="5"/>
        <v>24.26</v>
      </c>
    </row>
    <row r="79" spans="2:16">
      <c r="B79" s="109">
        <v>160</v>
      </c>
      <c r="C79" s="110" t="s">
        <v>45</v>
      </c>
      <c r="D79" s="93">
        <f t="shared" si="2"/>
        <v>1.9047619047619048E-3</v>
      </c>
      <c r="E79" s="111">
        <v>1.788</v>
      </c>
      <c r="F79" s="112">
        <v>6.6849999999999996</v>
      </c>
      <c r="G79" s="108">
        <f t="shared" si="1"/>
        <v>8.472999999999999</v>
      </c>
      <c r="H79" s="109">
        <v>161.56</v>
      </c>
      <c r="I79" s="110" t="s">
        <v>48</v>
      </c>
      <c r="J79" s="71">
        <f t="shared" si="3"/>
        <v>161.56</v>
      </c>
      <c r="K79" s="109">
        <v>29.93</v>
      </c>
      <c r="L79" s="110" t="s">
        <v>48</v>
      </c>
      <c r="M79" s="69">
        <f t="shared" si="4"/>
        <v>29.93</v>
      </c>
      <c r="N79" s="109">
        <v>25.51</v>
      </c>
      <c r="O79" s="110" t="s">
        <v>48</v>
      </c>
      <c r="P79" s="69">
        <f t="shared" si="5"/>
        <v>25.51</v>
      </c>
    </row>
    <row r="80" spans="2:16">
      <c r="B80" s="109">
        <v>170</v>
      </c>
      <c r="C80" s="110" t="s">
        <v>45</v>
      </c>
      <c r="D80" s="93">
        <f t="shared" si="2"/>
        <v>2.0238095238095241E-3</v>
      </c>
      <c r="E80" s="111">
        <v>1.794</v>
      </c>
      <c r="F80" s="112">
        <v>6.62</v>
      </c>
      <c r="G80" s="108">
        <f t="shared" si="1"/>
        <v>8.4139999999999997</v>
      </c>
      <c r="H80" s="109">
        <v>170.74</v>
      </c>
      <c r="I80" s="110" t="s">
        <v>48</v>
      </c>
      <c r="J80" s="71">
        <f t="shared" si="3"/>
        <v>170.74</v>
      </c>
      <c r="K80" s="109">
        <v>31.35</v>
      </c>
      <c r="L80" s="110" t="s">
        <v>48</v>
      </c>
      <c r="M80" s="69">
        <f t="shared" si="4"/>
        <v>31.35</v>
      </c>
      <c r="N80" s="109">
        <v>26.75</v>
      </c>
      <c r="O80" s="110" t="s">
        <v>48</v>
      </c>
      <c r="P80" s="69">
        <f t="shared" si="5"/>
        <v>26.75</v>
      </c>
    </row>
    <row r="81" spans="2:16">
      <c r="B81" s="109">
        <v>180</v>
      </c>
      <c r="C81" s="110" t="s">
        <v>45</v>
      </c>
      <c r="D81" s="93">
        <f t="shared" si="2"/>
        <v>2.142857142857143E-3</v>
      </c>
      <c r="E81" s="111">
        <v>1.637</v>
      </c>
      <c r="F81" s="112">
        <v>6.5549999999999997</v>
      </c>
      <c r="G81" s="108">
        <f t="shared" si="1"/>
        <v>8.1920000000000002</v>
      </c>
      <c r="H81" s="109">
        <v>180.09</v>
      </c>
      <c r="I81" s="110" t="s">
        <v>48</v>
      </c>
      <c r="J81" s="71">
        <f t="shared" si="3"/>
        <v>180.09</v>
      </c>
      <c r="K81" s="109">
        <v>32.799999999999997</v>
      </c>
      <c r="L81" s="110" t="s">
        <v>48</v>
      </c>
      <c r="M81" s="69">
        <f t="shared" si="4"/>
        <v>32.799999999999997</v>
      </c>
      <c r="N81" s="109">
        <v>28</v>
      </c>
      <c r="O81" s="110" t="s">
        <v>48</v>
      </c>
      <c r="P81" s="69">
        <f t="shared" si="5"/>
        <v>28</v>
      </c>
    </row>
    <row r="82" spans="2:16">
      <c r="B82" s="109">
        <v>200</v>
      </c>
      <c r="C82" s="110" t="s">
        <v>45</v>
      </c>
      <c r="D82" s="93">
        <f t="shared" si="2"/>
        <v>2.3809523809523812E-3</v>
      </c>
      <c r="E82" s="111">
        <v>1.4490000000000001</v>
      </c>
      <c r="F82" s="112">
        <v>6.4260000000000002</v>
      </c>
      <c r="G82" s="108">
        <f t="shared" si="1"/>
        <v>7.875</v>
      </c>
      <c r="H82" s="109">
        <v>199.45</v>
      </c>
      <c r="I82" s="110" t="s">
        <v>48</v>
      </c>
      <c r="J82" s="71">
        <f t="shared" si="3"/>
        <v>199.45</v>
      </c>
      <c r="K82" s="109">
        <v>35.82</v>
      </c>
      <c r="L82" s="110" t="s">
        <v>48</v>
      </c>
      <c r="M82" s="69">
        <f t="shared" si="4"/>
        <v>35.82</v>
      </c>
      <c r="N82" s="109">
        <v>30.53</v>
      </c>
      <c r="O82" s="110" t="s">
        <v>48</v>
      </c>
      <c r="P82" s="69">
        <f t="shared" si="5"/>
        <v>30.53</v>
      </c>
    </row>
    <row r="83" spans="2:16">
      <c r="B83" s="109">
        <v>225</v>
      </c>
      <c r="C83" s="110" t="s">
        <v>45</v>
      </c>
      <c r="D83" s="93">
        <f t="shared" si="2"/>
        <v>2.6785714285714286E-3</v>
      </c>
      <c r="E83" s="111">
        <v>1.365</v>
      </c>
      <c r="F83" s="112">
        <v>6.2670000000000003</v>
      </c>
      <c r="G83" s="108">
        <f t="shared" si="1"/>
        <v>7.6320000000000006</v>
      </c>
      <c r="H83" s="109">
        <v>224.58</v>
      </c>
      <c r="I83" s="110" t="s">
        <v>48</v>
      </c>
      <c r="J83" s="71">
        <f t="shared" si="3"/>
        <v>224.58</v>
      </c>
      <c r="K83" s="109">
        <v>39.74</v>
      </c>
      <c r="L83" s="110" t="s">
        <v>48</v>
      </c>
      <c r="M83" s="69">
        <f t="shared" si="4"/>
        <v>39.74</v>
      </c>
      <c r="N83" s="109">
        <v>33.76</v>
      </c>
      <c r="O83" s="110" t="s">
        <v>48</v>
      </c>
      <c r="P83" s="69">
        <f t="shared" si="5"/>
        <v>33.76</v>
      </c>
    </row>
    <row r="84" spans="2:16">
      <c r="B84" s="109">
        <v>250</v>
      </c>
      <c r="C84" s="110" t="s">
        <v>45</v>
      </c>
      <c r="D84" s="93">
        <f t="shared" si="2"/>
        <v>2.976190476190476E-3</v>
      </c>
      <c r="E84" s="111">
        <v>1.375</v>
      </c>
      <c r="F84" s="112">
        <v>6.1150000000000002</v>
      </c>
      <c r="G84" s="108">
        <f t="shared" si="1"/>
        <v>7.49</v>
      </c>
      <c r="H84" s="109">
        <v>250.39</v>
      </c>
      <c r="I84" s="110" t="s">
        <v>48</v>
      </c>
      <c r="J84" s="71">
        <f t="shared" si="3"/>
        <v>250.39</v>
      </c>
      <c r="K84" s="109">
        <v>43.69</v>
      </c>
      <c r="L84" s="110" t="s">
        <v>48</v>
      </c>
      <c r="M84" s="69">
        <f t="shared" si="4"/>
        <v>43.69</v>
      </c>
      <c r="N84" s="109">
        <v>37.049999999999997</v>
      </c>
      <c r="O84" s="110" t="s">
        <v>48</v>
      </c>
      <c r="P84" s="69">
        <f t="shared" si="5"/>
        <v>37.049999999999997</v>
      </c>
    </row>
    <row r="85" spans="2:16">
      <c r="B85" s="109">
        <v>275</v>
      </c>
      <c r="C85" s="110" t="s">
        <v>45</v>
      </c>
      <c r="D85" s="93">
        <f t="shared" si="2"/>
        <v>3.2738095238095239E-3</v>
      </c>
      <c r="E85" s="111">
        <v>1.4350000000000001</v>
      </c>
      <c r="F85" s="112">
        <v>5.968</v>
      </c>
      <c r="G85" s="108">
        <f t="shared" ref="G85:G148" si="6">E85+F85</f>
        <v>7.4030000000000005</v>
      </c>
      <c r="H85" s="109">
        <v>276.63</v>
      </c>
      <c r="I85" s="110" t="s">
        <v>48</v>
      </c>
      <c r="J85" s="71">
        <f t="shared" si="3"/>
        <v>276.63</v>
      </c>
      <c r="K85" s="109">
        <v>47.64</v>
      </c>
      <c r="L85" s="110" t="s">
        <v>48</v>
      </c>
      <c r="M85" s="69">
        <f t="shared" si="4"/>
        <v>47.64</v>
      </c>
      <c r="N85" s="109">
        <v>40.380000000000003</v>
      </c>
      <c r="O85" s="110" t="s">
        <v>48</v>
      </c>
      <c r="P85" s="69">
        <f t="shared" si="5"/>
        <v>40.380000000000003</v>
      </c>
    </row>
    <row r="86" spans="2:16">
      <c r="B86" s="109">
        <v>300</v>
      </c>
      <c r="C86" s="110" t="s">
        <v>45</v>
      </c>
      <c r="D86" s="93">
        <f t="shared" ref="D86:D98" si="7">B86/1000/$C$5</f>
        <v>3.5714285714285713E-3</v>
      </c>
      <c r="E86" s="111">
        <v>1.5189999999999999</v>
      </c>
      <c r="F86" s="112">
        <v>5.8280000000000003</v>
      </c>
      <c r="G86" s="108">
        <f t="shared" si="6"/>
        <v>7.3470000000000004</v>
      </c>
      <c r="H86" s="109">
        <v>303.14999999999998</v>
      </c>
      <c r="I86" s="110" t="s">
        <v>48</v>
      </c>
      <c r="J86" s="71">
        <f t="shared" ref="J86:J98" si="8">H86</f>
        <v>303.14999999999998</v>
      </c>
      <c r="K86" s="109">
        <v>51.55</v>
      </c>
      <c r="L86" s="110" t="s">
        <v>48</v>
      </c>
      <c r="M86" s="69">
        <f t="shared" ref="M86:M149" si="9">K86</f>
        <v>51.55</v>
      </c>
      <c r="N86" s="109">
        <v>43.74</v>
      </c>
      <c r="O86" s="110" t="s">
        <v>48</v>
      </c>
      <c r="P86" s="69">
        <f t="shared" si="5"/>
        <v>43.74</v>
      </c>
    </row>
    <row r="87" spans="2:16">
      <c r="B87" s="109">
        <v>325</v>
      </c>
      <c r="C87" s="110" t="s">
        <v>45</v>
      </c>
      <c r="D87" s="93">
        <f t="shared" si="7"/>
        <v>3.8690476190476192E-3</v>
      </c>
      <c r="E87" s="111">
        <v>1.615</v>
      </c>
      <c r="F87" s="112">
        <v>5.694</v>
      </c>
      <c r="G87" s="108">
        <f t="shared" si="6"/>
        <v>7.3090000000000002</v>
      </c>
      <c r="H87" s="109">
        <v>329.87</v>
      </c>
      <c r="I87" s="110" t="s">
        <v>48</v>
      </c>
      <c r="J87" s="71">
        <f t="shared" si="8"/>
        <v>329.87</v>
      </c>
      <c r="K87" s="109">
        <v>55.42</v>
      </c>
      <c r="L87" s="110" t="s">
        <v>48</v>
      </c>
      <c r="M87" s="69">
        <f t="shared" si="9"/>
        <v>55.42</v>
      </c>
      <c r="N87" s="109">
        <v>47.12</v>
      </c>
      <c r="O87" s="110" t="s">
        <v>48</v>
      </c>
      <c r="P87" s="69">
        <f t="shared" si="5"/>
        <v>47.12</v>
      </c>
    </row>
    <row r="88" spans="2:16">
      <c r="B88" s="109">
        <v>350</v>
      </c>
      <c r="C88" s="110" t="s">
        <v>45</v>
      </c>
      <c r="D88" s="93">
        <f t="shared" si="7"/>
        <v>4.1666666666666666E-3</v>
      </c>
      <c r="E88" s="111">
        <v>1.714</v>
      </c>
      <c r="F88" s="112">
        <v>5.5670000000000002</v>
      </c>
      <c r="G88" s="108">
        <f t="shared" si="6"/>
        <v>7.2810000000000006</v>
      </c>
      <c r="H88" s="109">
        <v>356.74</v>
      </c>
      <c r="I88" s="110" t="s">
        <v>48</v>
      </c>
      <c r="J88" s="71">
        <f t="shared" si="8"/>
        <v>356.74</v>
      </c>
      <c r="K88" s="109">
        <v>59.23</v>
      </c>
      <c r="L88" s="110" t="s">
        <v>48</v>
      </c>
      <c r="M88" s="69">
        <f t="shared" si="9"/>
        <v>59.23</v>
      </c>
      <c r="N88" s="109">
        <v>50.52</v>
      </c>
      <c r="O88" s="110" t="s">
        <v>48</v>
      </c>
      <c r="P88" s="69">
        <f t="shared" ref="P88:P151" si="10">N88</f>
        <v>50.52</v>
      </c>
    </row>
    <row r="89" spans="2:16">
      <c r="B89" s="109">
        <v>375</v>
      </c>
      <c r="C89" s="110" t="s">
        <v>45</v>
      </c>
      <c r="D89" s="93">
        <f t="shared" si="7"/>
        <v>4.464285714285714E-3</v>
      </c>
      <c r="E89" s="111">
        <v>1.8120000000000001</v>
      </c>
      <c r="F89" s="112">
        <v>5.4450000000000003</v>
      </c>
      <c r="G89" s="108">
        <f t="shared" si="6"/>
        <v>7.2570000000000006</v>
      </c>
      <c r="H89" s="109">
        <v>383.73</v>
      </c>
      <c r="I89" s="110" t="s">
        <v>48</v>
      </c>
      <c r="J89" s="71">
        <f t="shared" si="8"/>
        <v>383.73</v>
      </c>
      <c r="K89" s="109">
        <v>62.98</v>
      </c>
      <c r="L89" s="110" t="s">
        <v>48</v>
      </c>
      <c r="M89" s="69">
        <f t="shared" si="9"/>
        <v>62.98</v>
      </c>
      <c r="N89" s="109">
        <v>53.92</v>
      </c>
      <c r="O89" s="110" t="s">
        <v>48</v>
      </c>
      <c r="P89" s="69">
        <f t="shared" si="10"/>
        <v>53.92</v>
      </c>
    </row>
    <row r="90" spans="2:16">
      <c r="B90" s="109">
        <v>400</v>
      </c>
      <c r="C90" s="110" t="s">
        <v>45</v>
      </c>
      <c r="D90" s="93">
        <f t="shared" si="7"/>
        <v>4.7619047619047623E-3</v>
      </c>
      <c r="E90" s="111">
        <v>1.907</v>
      </c>
      <c r="F90" s="112">
        <v>5.33</v>
      </c>
      <c r="G90" s="108">
        <f t="shared" si="6"/>
        <v>7.2370000000000001</v>
      </c>
      <c r="H90" s="109">
        <v>410.83</v>
      </c>
      <c r="I90" s="110" t="s">
        <v>48</v>
      </c>
      <c r="J90" s="71">
        <f t="shared" si="8"/>
        <v>410.83</v>
      </c>
      <c r="K90" s="109">
        <v>66.680000000000007</v>
      </c>
      <c r="L90" s="110" t="s">
        <v>48</v>
      </c>
      <c r="M90" s="69">
        <f t="shared" si="9"/>
        <v>66.680000000000007</v>
      </c>
      <c r="N90" s="109">
        <v>57.32</v>
      </c>
      <c r="O90" s="110" t="s">
        <v>48</v>
      </c>
      <c r="P90" s="69">
        <f t="shared" si="10"/>
        <v>57.32</v>
      </c>
    </row>
    <row r="91" spans="2:16">
      <c r="B91" s="109">
        <v>450</v>
      </c>
      <c r="C91" s="110" t="s">
        <v>45</v>
      </c>
      <c r="D91" s="93">
        <f t="shared" si="7"/>
        <v>5.3571428571428572E-3</v>
      </c>
      <c r="E91" s="111">
        <v>2.0840000000000001</v>
      </c>
      <c r="F91" s="112">
        <v>5.1139999999999999</v>
      </c>
      <c r="G91" s="108">
        <f t="shared" si="6"/>
        <v>7.1980000000000004</v>
      </c>
      <c r="H91" s="109">
        <v>465.33</v>
      </c>
      <c r="I91" s="110" t="s">
        <v>48</v>
      </c>
      <c r="J91" s="71">
        <f t="shared" si="8"/>
        <v>465.33</v>
      </c>
      <c r="K91" s="109">
        <v>74.09</v>
      </c>
      <c r="L91" s="110" t="s">
        <v>48</v>
      </c>
      <c r="M91" s="69">
        <f t="shared" si="9"/>
        <v>74.09</v>
      </c>
      <c r="N91" s="109">
        <v>64.12</v>
      </c>
      <c r="O91" s="110" t="s">
        <v>48</v>
      </c>
      <c r="P91" s="69">
        <f t="shared" si="10"/>
        <v>64.12</v>
      </c>
    </row>
    <row r="92" spans="2:16">
      <c r="B92" s="109">
        <v>500</v>
      </c>
      <c r="C92" s="110" t="s">
        <v>45</v>
      </c>
      <c r="D92" s="93">
        <f t="shared" si="7"/>
        <v>5.9523809523809521E-3</v>
      </c>
      <c r="E92" s="111">
        <v>2.2429999999999999</v>
      </c>
      <c r="F92" s="112">
        <v>4.9180000000000001</v>
      </c>
      <c r="G92" s="108">
        <f t="shared" si="6"/>
        <v>7.1609999999999996</v>
      </c>
      <c r="H92" s="109">
        <v>520.23</v>
      </c>
      <c r="I92" s="110" t="s">
        <v>48</v>
      </c>
      <c r="J92" s="71">
        <f t="shared" si="8"/>
        <v>520.23</v>
      </c>
      <c r="K92" s="109">
        <v>81.28</v>
      </c>
      <c r="L92" s="110" t="s">
        <v>48</v>
      </c>
      <c r="M92" s="69">
        <f t="shared" si="9"/>
        <v>81.28</v>
      </c>
      <c r="N92" s="109">
        <v>70.900000000000006</v>
      </c>
      <c r="O92" s="110" t="s">
        <v>48</v>
      </c>
      <c r="P92" s="69">
        <f t="shared" si="10"/>
        <v>70.900000000000006</v>
      </c>
    </row>
    <row r="93" spans="2:16">
      <c r="B93" s="109">
        <v>550</v>
      </c>
      <c r="C93" s="110" t="s">
        <v>45</v>
      </c>
      <c r="D93" s="93">
        <f t="shared" si="7"/>
        <v>6.5476190476190478E-3</v>
      </c>
      <c r="E93" s="111">
        <v>2.3839999999999999</v>
      </c>
      <c r="F93" s="112">
        <v>4.7380000000000004</v>
      </c>
      <c r="G93" s="108">
        <f t="shared" si="6"/>
        <v>7.1219999999999999</v>
      </c>
      <c r="H93" s="109">
        <v>575.5</v>
      </c>
      <c r="I93" s="110" t="s">
        <v>48</v>
      </c>
      <c r="J93" s="71">
        <f t="shared" si="8"/>
        <v>575.5</v>
      </c>
      <c r="K93" s="109">
        <v>88.27</v>
      </c>
      <c r="L93" s="110" t="s">
        <v>48</v>
      </c>
      <c r="M93" s="69">
        <f t="shared" si="9"/>
        <v>88.27</v>
      </c>
      <c r="N93" s="109">
        <v>77.650000000000006</v>
      </c>
      <c r="O93" s="110" t="s">
        <v>48</v>
      </c>
      <c r="P93" s="69">
        <f t="shared" si="10"/>
        <v>77.650000000000006</v>
      </c>
    </row>
    <row r="94" spans="2:16">
      <c r="B94" s="109">
        <v>600</v>
      </c>
      <c r="C94" s="110" t="s">
        <v>45</v>
      </c>
      <c r="D94" s="93">
        <f t="shared" si="7"/>
        <v>7.1428571428571426E-3</v>
      </c>
      <c r="E94" s="111">
        <v>2.5110000000000001</v>
      </c>
      <c r="F94" s="112">
        <v>4.5730000000000004</v>
      </c>
      <c r="G94" s="108">
        <f t="shared" si="6"/>
        <v>7.0840000000000005</v>
      </c>
      <c r="H94" s="109">
        <v>631.15</v>
      </c>
      <c r="I94" s="110" t="s">
        <v>48</v>
      </c>
      <c r="J94" s="71">
        <f t="shared" si="8"/>
        <v>631.15</v>
      </c>
      <c r="K94" s="109">
        <v>95.09</v>
      </c>
      <c r="L94" s="110" t="s">
        <v>48</v>
      </c>
      <c r="M94" s="69">
        <f t="shared" si="9"/>
        <v>95.09</v>
      </c>
      <c r="N94" s="109">
        <v>84.36</v>
      </c>
      <c r="O94" s="110" t="s">
        <v>48</v>
      </c>
      <c r="P94" s="69">
        <f t="shared" si="10"/>
        <v>84.36</v>
      </c>
    </row>
    <row r="95" spans="2:16">
      <c r="B95" s="109">
        <v>650</v>
      </c>
      <c r="C95" s="110" t="s">
        <v>45</v>
      </c>
      <c r="D95" s="93">
        <f t="shared" si="7"/>
        <v>7.7380952380952384E-3</v>
      </c>
      <c r="E95" s="111">
        <v>2.6269999999999998</v>
      </c>
      <c r="F95" s="112">
        <v>4.4210000000000003</v>
      </c>
      <c r="G95" s="108">
        <f t="shared" si="6"/>
        <v>7.048</v>
      </c>
      <c r="H95" s="109">
        <v>687.17</v>
      </c>
      <c r="I95" s="110" t="s">
        <v>48</v>
      </c>
      <c r="J95" s="71">
        <f t="shared" si="8"/>
        <v>687.17</v>
      </c>
      <c r="K95" s="109">
        <v>101.75</v>
      </c>
      <c r="L95" s="110" t="s">
        <v>48</v>
      </c>
      <c r="M95" s="69">
        <f t="shared" si="9"/>
        <v>101.75</v>
      </c>
      <c r="N95" s="109">
        <v>91.04</v>
      </c>
      <c r="O95" s="110" t="s">
        <v>48</v>
      </c>
      <c r="P95" s="69">
        <f t="shared" si="10"/>
        <v>91.04</v>
      </c>
    </row>
    <row r="96" spans="2:16">
      <c r="B96" s="109">
        <v>700</v>
      </c>
      <c r="C96" s="110" t="s">
        <v>45</v>
      </c>
      <c r="D96" s="93">
        <f t="shared" si="7"/>
        <v>8.3333333333333332E-3</v>
      </c>
      <c r="E96" s="111">
        <v>2.734</v>
      </c>
      <c r="F96" s="112">
        <v>4.28</v>
      </c>
      <c r="G96" s="108">
        <f t="shared" si="6"/>
        <v>7.0140000000000002</v>
      </c>
      <c r="H96" s="109">
        <v>743.55</v>
      </c>
      <c r="I96" s="110" t="s">
        <v>48</v>
      </c>
      <c r="J96" s="71">
        <f t="shared" si="8"/>
        <v>743.55</v>
      </c>
      <c r="K96" s="109">
        <v>108.27</v>
      </c>
      <c r="L96" s="110" t="s">
        <v>48</v>
      </c>
      <c r="M96" s="69">
        <f t="shared" si="9"/>
        <v>108.27</v>
      </c>
      <c r="N96" s="109">
        <v>97.68</v>
      </c>
      <c r="O96" s="110" t="s">
        <v>48</v>
      </c>
      <c r="P96" s="69">
        <f t="shared" si="10"/>
        <v>97.68</v>
      </c>
    </row>
    <row r="97" spans="2:16">
      <c r="B97" s="109">
        <v>800</v>
      </c>
      <c r="C97" s="110" t="s">
        <v>45</v>
      </c>
      <c r="D97" s="93">
        <f t="shared" si="7"/>
        <v>9.5238095238095247E-3</v>
      </c>
      <c r="E97" s="111">
        <v>2.9289999999999998</v>
      </c>
      <c r="F97" s="112">
        <v>4.0279999999999996</v>
      </c>
      <c r="G97" s="108">
        <f t="shared" si="6"/>
        <v>6.956999999999999</v>
      </c>
      <c r="H97" s="109">
        <v>857.28</v>
      </c>
      <c r="I97" s="110" t="s">
        <v>48</v>
      </c>
      <c r="J97" s="71">
        <f t="shared" si="8"/>
        <v>857.28</v>
      </c>
      <c r="K97" s="109">
        <v>121.39</v>
      </c>
      <c r="L97" s="110" t="s">
        <v>48</v>
      </c>
      <c r="M97" s="69">
        <f t="shared" si="9"/>
        <v>121.39</v>
      </c>
      <c r="N97" s="109">
        <v>110.87</v>
      </c>
      <c r="O97" s="110" t="s">
        <v>48</v>
      </c>
      <c r="P97" s="69">
        <f t="shared" si="10"/>
        <v>110.87</v>
      </c>
    </row>
    <row r="98" spans="2:16">
      <c r="B98" s="109">
        <v>900</v>
      </c>
      <c r="C98" s="110" t="s">
        <v>45</v>
      </c>
      <c r="D98" s="93">
        <f t="shared" si="7"/>
        <v>1.0714285714285714E-2</v>
      </c>
      <c r="E98" s="111">
        <v>3.1080000000000001</v>
      </c>
      <c r="F98" s="112">
        <v>3.8090000000000002</v>
      </c>
      <c r="G98" s="108">
        <f t="shared" si="6"/>
        <v>6.9169999999999998</v>
      </c>
      <c r="H98" s="109">
        <v>972.03</v>
      </c>
      <c r="I98" s="110" t="s">
        <v>48</v>
      </c>
      <c r="J98" s="71">
        <f t="shared" si="8"/>
        <v>972.03</v>
      </c>
      <c r="K98" s="109">
        <v>133.94</v>
      </c>
      <c r="L98" s="110" t="s">
        <v>48</v>
      </c>
      <c r="M98" s="69">
        <f t="shared" si="9"/>
        <v>133.94</v>
      </c>
      <c r="N98" s="109">
        <v>123.89</v>
      </c>
      <c r="O98" s="110" t="s">
        <v>48</v>
      </c>
      <c r="P98" s="69">
        <f t="shared" si="10"/>
        <v>123.89</v>
      </c>
    </row>
    <row r="99" spans="2:16">
      <c r="B99" s="109">
        <v>1</v>
      </c>
      <c r="C99" s="113" t="s">
        <v>47</v>
      </c>
      <c r="D99" s="69">
        <f t="shared" ref="D99:D162" si="11">B99/$C$5</f>
        <v>1.1904761904761904E-2</v>
      </c>
      <c r="E99" s="111">
        <v>3.2789999999999999</v>
      </c>
      <c r="F99" s="112">
        <v>3.6160000000000001</v>
      </c>
      <c r="G99" s="108">
        <f t="shared" si="6"/>
        <v>6.8949999999999996</v>
      </c>
      <c r="H99" s="109">
        <v>1.0900000000000001</v>
      </c>
      <c r="I99" s="113" t="s">
        <v>12</v>
      </c>
      <c r="J99" s="76">
        <f t="shared" ref="J99:J101" si="12">H99*1000</f>
        <v>1090</v>
      </c>
      <c r="K99" s="109">
        <v>145.97</v>
      </c>
      <c r="L99" s="110" t="s">
        <v>48</v>
      </c>
      <c r="M99" s="69">
        <f t="shared" si="9"/>
        <v>145.97</v>
      </c>
      <c r="N99" s="109">
        <v>136.74</v>
      </c>
      <c r="O99" s="110" t="s">
        <v>48</v>
      </c>
      <c r="P99" s="69">
        <f t="shared" si="10"/>
        <v>136.74</v>
      </c>
    </row>
    <row r="100" spans="2:16">
      <c r="B100" s="109">
        <v>1.1000000000000001</v>
      </c>
      <c r="C100" s="110" t="s">
        <v>47</v>
      </c>
      <c r="D100" s="69">
        <f t="shared" si="11"/>
        <v>1.3095238095238096E-2</v>
      </c>
      <c r="E100" s="111">
        <v>3.4460000000000002</v>
      </c>
      <c r="F100" s="112">
        <v>3.4449999999999998</v>
      </c>
      <c r="G100" s="108">
        <f t="shared" si="6"/>
        <v>6.891</v>
      </c>
      <c r="H100" s="109">
        <v>1.2</v>
      </c>
      <c r="I100" s="110" t="s">
        <v>12</v>
      </c>
      <c r="J100" s="76">
        <f t="shared" si="12"/>
        <v>1200</v>
      </c>
      <c r="K100" s="109">
        <v>157.5</v>
      </c>
      <c r="L100" s="110" t="s">
        <v>48</v>
      </c>
      <c r="M100" s="69">
        <f t="shared" si="9"/>
        <v>157.5</v>
      </c>
      <c r="N100" s="109">
        <v>149.4</v>
      </c>
      <c r="O100" s="110" t="s">
        <v>48</v>
      </c>
      <c r="P100" s="69">
        <f t="shared" si="10"/>
        <v>149.4</v>
      </c>
    </row>
    <row r="101" spans="2:16">
      <c r="B101" s="109">
        <v>1.2</v>
      </c>
      <c r="C101" s="110" t="s">
        <v>47</v>
      </c>
      <c r="D101" s="69">
        <f t="shared" si="11"/>
        <v>1.4285714285714285E-2</v>
      </c>
      <c r="E101" s="111">
        <v>3.61</v>
      </c>
      <c r="F101" s="112">
        <v>3.2909999999999999</v>
      </c>
      <c r="G101" s="108">
        <f t="shared" si="6"/>
        <v>6.9009999999999998</v>
      </c>
      <c r="H101" s="109">
        <v>1.32</v>
      </c>
      <c r="I101" s="110" t="s">
        <v>12</v>
      </c>
      <c r="J101" s="76">
        <f t="shared" si="12"/>
        <v>1320</v>
      </c>
      <c r="K101" s="109">
        <v>168.57</v>
      </c>
      <c r="L101" s="110" t="s">
        <v>48</v>
      </c>
      <c r="M101" s="69">
        <f t="shared" si="9"/>
        <v>168.57</v>
      </c>
      <c r="N101" s="109">
        <v>161.84</v>
      </c>
      <c r="O101" s="110" t="s">
        <v>48</v>
      </c>
      <c r="P101" s="69">
        <f t="shared" si="10"/>
        <v>161.84</v>
      </c>
    </row>
    <row r="102" spans="2:16">
      <c r="B102" s="109">
        <v>1.3</v>
      </c>
      <c r="C102" s="110" t="s">
        <v>47</v>
      </c>
      <c r="D102" s="69">
        <f t="shared" si="11"/>
        <v>1.5476190476190477E-2</v>
      </c>
      <c r="E102" s="111">
        <v>3.7730000000000001</v>
      </c>
      <c r="F102" s="112">
        <v>3.153</v>
      </c>
      <c r="G102" s="108">
        <f t="shared" si="6"/>
        <v>6.9260000000000002</v>
      </c>
      <c r="H102" s="109">
        <v>1.44</v>
      </c>
      <c r="I102" s="110" t="s">
        <v>12</v>
      </c>
      <c r="J102" s="76">
        <f>H102*1000</f>
        <v>1440</v>
      </c>
      <c r="K102" s="109">
        <v>179.19</v>
      </c>
      <c r="L102" s="110" t="s">
        <v>48</v>
      </c>
      <c r="M102" s="69">
        <f t="shared" si="9"/>
        <v>179.19</v>
      </c>
      <c r="N102" s="109">
        <v>174.05</v>
      </c>
      <c r="O102" s="110" t="s">
        <v>48</v>
      </c>
      <c r="P102" s="69">
        <f t="shared" si="10"/>
        <v>174.05</v>
      </c>
    </row>
    <row r="103" spans="2:16">
      <c r="B103" s="109">
        <v>1.4</v>
      </c>
      <c r="C103" s="110" t="s">
        <v>47</v>
      </c>
      <c r="D103" s="69">
        <f t="shared" si="11"/>
        <v>1.6666666666666666E-2</v>
      </c>
      <c r="E103" s="111">
        <v>3.9340000000000002</v>
      </c>
      <c r="F103" s="112">
        <v>3.028</v>
      </c>
      <c r="G103" s="108">
        <f t="shared" si="6"/>
        <v>6.9619999999999997</v>
      </c>
      <c r="H103" s="109">
        <v>1.55</v>
      </c>
      <c r="I103" s="110" t="s">
        <v>12</v>
      </c>
      <c r="J103" s="76">
        <f t="shared" ref="J103:J166" si="13">H103*1000</f>
        <v>1550</v>
      </c>
      <c r="K103" s="109">
        <v>189.37</v>
      </c>
      <c r="L103" s="110" t="s">
        <v>48</v>
      </c>
      <c r="M103" s="69">
        <f t="shared" si="9"/>
        <v>189.37</v>
      </c>
      <c r="N103" s="109">
        <v>186.03</v>
      </c>
      <c r="O103" s="110" t="s">
        <v>48</v>
      </c>
      <c r="P103" s="69">
        <f t="shared" si="10"/>
        <v>186.03</v>
      </c>
    </row>
    <row r="104" spans="2:16">
      <c r="B104" s="109">
        <v>1.5</v>
      </c>
      <c r="C104" s="110" t="s">
        <v>47</v>
      </c>
      <c r="D104" s="69">
        <f t="shared" si="11"/>
        <v>1.7857142857142856E-2</v>
      </c>
      <c r="E104" s="111">
        <v>4.0940000000000003</v>
      </c>
      <c r="F104" s="112">
        <v>2.9140000000000001</v>
      </c>
      <c r="G104" s="108">
        <f t="shared" si="6"/>
        <v>7.0080000000000009</v>
      </c>
      <c r="H104" s="109">
        <v>1.67</v>
      </c>
      <c r="I104" s="110" t="s">
        <v>12</v>
      </c>
      <c r="J104" s="76">
        <f t="shared" si="13"/>
        <v>1670</v>
      </c>
      <c r="K104" s="109">
        <v>199.14</v>
      </c>
      <c r="L104" s="110" t="s">
        <v>48</v>
      </c>
      <c r="M104" s="69">
        <f t="shared" si="9"/>
        <v>199.14</v>
      </c>
      <c r="N104" s="109">
        <v>197.75</v>
      </c>
      <c r="O104" s="110" t="s">
        <v>48</v>
      </c>
      <c r="P104" s="69">
        <f t="shared" si="10"/>
        <v>197.75</v>
      </c>
    </row>
    <row r="105" spans="2:16">
      <c r="B105" s="109">
        <v>1.6</v>
      </c>
      <c r="C105" s="110" t="s">
        <v>47</v>
      </c>
      <c r="D105" s="69">
        <f t="shared" si="11"/>
        <v>1.9047619047619049E-2</v>
      </c>
      <c r="E105" s="111">
        <v>4.2519999999999998</v>
      </c>
      <c r="F105" s="112">
        <v>2.81</v>
      </c>
      <c r="G105" s="108">
        <f t="shared" si="6"/>
        <v>7.0619999999999994</v>
      </c>
      <c r="H105" s="109">
        <v>1.78</v>
      </c>
      <c r="I105" s="110" t="s">
        <v>12</v>
      </c>
      <c r="J105" s="76">
        <f t="shared" si="13"/>
        <v>1780</v>
      </c>
      <c r="K105" s="109">
        <v>208.51</v>
      </c>
      <c r="L105" s="110" t="s">
        <v>48</v>
      </c>
      <c r="M105" s="69">
        <f t="shared" si="9"/>
        <v>208.51</v>
      </c>
      <c r="N105" s="109">
        <v>209.21</v>
      </c>
      <c r="O105" s="110" t="s">
        <v>48</v>
      </c>
      <c r="P105" s="69">
        <f t="shared" si="10"/>
        <v>209.21</v>
      </c>
    </row>
    <row r="106" spans="2:16">
      <c r="B106" s="109">
        <v>1.7</v>
      </c>
      <c r="C106" s="110" t="s">
        <v>47</v>
      </c>
      <c r="D106" s="69">
        <f t="shared" si="11"/>
        <v>2.0238095238095239E-2</v>
      </c>
      <c r="E106" s="111">
        <v>4.4089999999999998</v>
      </c>
      <c r="F106" s="112">
        <v>2.714</v>
      </c>
      <c r="G106" s="108">
        <f t="shared" si="6"/>
        <v>7.1229999999999993</v>
      </c>
      <c r="H106" s="109">
        <v>1.89</v>
      </c>
      <c r="I106" s="110" t="s">
        <v>12</v>
      </c>
      <c r="J106" s="76">
        <f t="shared" si="13"/>
        <v>1890</v>
      </c>
      <c r="K106" s="109">
        <v>217.5</v>
      </c>
      <c r="L106" s="110" t="s">
        <v>48</v>
      </c>
      <c r="M106" s="69">
        <f t="shared" si="9"/>
        <v>217.5</v>
      </c>
      <c r="N106" s="109">
        <v>220.41</v>
      </c>
      <c r="O106" s="110" t="s">
        <v>48</v>
      </c>
      <c r="P106" s="69">
        <f t="shared" si="10"/>
        <v>220.41</v>
      </c>
    </row>
    <row r="107" spans="2:16">
      <c r="B107" s="109">
        <v>1.8</v>
      </c>
      <c r="C107" s="110" t="s">
        <v>47</v>
      </c>
      <c r="D107" s="69">
        <f t="shared" si="11"/>
        <v>2.1428571428571429E-2</v>
      </c>
      <c r="E107" s="111">
        <v>4.5640000000000001</v>
      </c>
      <c r="F107" s="112">
        <v>2.625</v>
      </c>
      <c r="G107" s="108">
        <f t="shared" si="6"/>
        <v>7.1890000000000001</v>
      </c>
      <c r="H107" s="109">
        <v>2.0099999999999998</v>
      </c>
      <c r="I107" s="110" t="s">
        <v>12</v>
      </c>
      <c r="J107" s="76">
        <f t="shared" si="13"/>
        <v>2009.9999999999998</v>
      </c>
      <c r="K107" s="109">
        <v>226.12</v>
      </c>
      <c r="L107" s="110" t="s">
        <v>48</v>
      </c>
      <c r="M107" s="69">
        <f t="shared" si="9"/>
        <v>226.12</v>
      </c>
      <c r="N107" s="109">
        <v>231.35</v>
      </c>
      <c r="O107" s="110" t="s">
        <v>48</v>
      </c>
      <c r="P107" s="69">
        <f t="shared" si="10"/>
        <v>231.35</v>
      </c>
    </row>
    <row r="108" spans="2:16">
      <c r="B108" s="109">
        <v>2</v>
      </c>
      <c r="C108" s="110" t="s">
        <v>47</v>
      </c>
      <c r="D108" s="69">
        <f t="shared" si="11"/>
        <v>2.3809523809523808E-2</v>
      </c>
      <c r="E108" s="111">
        <v>4.8689999999999998</v>
      </c>
      <c r="F108" s="112">
        <v>2.4660000000000002</v>
      </c>
      <c r="G108" s="108">
        <f t="shared" si="6"/>
        <v>7.335</v>
      </c>
      <c r="H108" s="109">
        <v>2.23</v>
      </c>
      <c r="I108" s="110" t="s">
        <v>12</v>
      </c>
      <c r="J108" s="76">
        <f t="shared" si="13"/>
        <v>2230</v>
      </c>
      <c r="K108" s="109">
        <v>243.3</v>
      </c>
      <c r="L108" s="110" t="s">
        <v>48</v>
      </c>
      <c r="M108" s="69">
        <f t="shared" si="9"/>
        <v>243.3</v>
      </c>
      <c r="N108" s="109">
        <v>252.45</v>
      </c>
      <c r="O108" s="110" t="s">
        <v>48</v>
      </c>
      <c r="P108" s="69">
        <f t="shared" si="10"/>
        <v>252.45</v>
      </c>
    </row>
    <row r="109" spans="2:16">
      <c r="B109" s="109">
        <v>2.25</v>
      </c>
      <c r="C109" s="110" t="s">
        <v>47</v>
      </c>
      <c r="D109" s="69">
        <f t="shared" si="11"/>
        <v>2.6785714285714284E-2</v>
      </c>
      <c r="E109" s="111">
        <v>5.2380000000000004</v>
      </c>
      <c r="F109" s="112">
        <v>2.2970000000000002</v>
      </c>
      <c r="G109" s="108">
        <f t="shared" si="6"/>
        <v>7.5350000000000001</v>
      </c>
      <c r="H109" s="109">
        <v>2.5</v>
      </c>
      <c r="I109" s="110" t="s">
        <v>12</v>
      </c>
      <c r="J109" s="76">
        <f t="shared" si="13"/>
        <v>2500</v>
      </c>
      <c r="K109" s="109">
        <v>263.36</v>
      </c>
      <c r="L109" s="110" t="s">
        <v>48</v>
      </c>
      <c r="M109" s="69">
        <f t="shared" si="9"/>
        <v>263.36</v>
      </c>
      <c r="N109" s="109">
        <v>277.39</v>
      </c>
      <c r="O109" s="110" t="s">
        <v>48</v>
      </c>
      <c r="P109" s="69">
        <f t="shared" si="10"/>
        <v>277.39</v>
      </c>
    </row>
    <row r="110" spans="2:16">
      <c r="B110" s="109">
        <v>2.5</v>
      </c>
      <c r="C110" s="110" t="s">
        <v>47</v>
      </c>
      <c r="D110" s="69">
        <f t="shared" si="11"/>
        <v>2.976190476190476E-2</v>
      </c>
      <c r="E110" s="111">
        <v>5.5960000000000001</v>
      </c>
      <c r="F110" s="112">
        <v>2.1520000000000001</v>
      </c>
      <c r="G110" s="108">
        <f t="shared" si="6"/>
        <v>7.7480000000000002</v>
      </c>
      <c r="H110" s="109">
        <v>2.76</v>
      </c>
      <c r="I110" s="110" t="s">
        <v>12</v>
      </c>
      <c r="J110" s="76">
        <f t="shared" si="13"/>
        <v>2760</v>
      </c>
      <c r="K110" s="109">
        <v>281.47000000000003</v>
      </c>
      <c r="L110" s="110" t="s">
        <v>48</v>
      </c>
      <c r="M110" s="69">
        <f t="shared" si="9"/>
        <v>281.47000000000003</v>
      </c>
      <c r="N110" s="109">
        <v>300.81</v>
      </c>
      <c r="O110" s="110" t="s">
        <v>48</v>
      </c>
      <c r="P110" s="69">
        <f t="shared" si="10"/>
        <v>300.81</v>
      </c>
    </row>
    <row r="111" spans="2:16">
      <c r="B111" s="109">
        <v>2.75</v>
      </c>
      <c r="C111" s="110" t="s">
        <v>47</v>
      </c>
      <c r="D111" s="69">
        <f t="shared" si="11"/>
        <v>3.273809523809524E-2</v>
      </c>
      <c r="E111" s="111">
        <v>5.9420000000000002</v>
      </c>
      <c r="F111" s="112">
        <v>2.0270000000000001</v>
      </c>
      <c r="G111" s="108">
        <f t="shared" si="6"/>
        <v>7.9690000000000003</v>
      </c>
      <c r="H111" s="109">
        <v>3.02</v>
      </c>
      <c r="I111" s="110" t="s">
        <v>12</v>
      </c>
      <c r="J111" s="76">
        <f t="shared" si="13"/>
        <v>3020</v>
      </c>
      <c r="K111" s="109">
        <v>297.89999999999998</v>
      </c>
      <c r="L111" s="110" t="s">
        <v>48</v>
      </c>
      <c r="M111" s="69">
        <f t="shared" si="9"/>
        <v>297.89999999999998</v>
      </c>
      <c r="N111" s="109">
        <v>322.8</v>
      </c>
      <c r="O111" s="110" t="s">
        <v>48</v>
      </c>
      <c r="P111" s="69">
        <f t="shared" si="10"/>
        <v>322.8</v>
      </c>
    </row>
    <row r="112" spans="2:16">
      <c r="B112" s="109">
        <v>3</v>
      </c>
      <c r="C112" s="110" t="s">
        <v>47</v>
      </c>
      <c r="D112" s="69">
        <f t="shared" si="11"/>
        <v>3.5714285714285712E-2</v>
      </c>
      <c r="E112" s="111">
        <v>6.2779999999999996</v>
      </c>
      <c r="F112" s="112">
        <v>1.917</v>
      </c>
      <c r="G112" s="108">
        <f t="shared" si="6"/>
        <v>8.1950000000000003</v>
      </c>
      <c r="H112" s="109">
        <v>3.27</v>
      </c>
      <c r="I112" s="110" t="s">
        <v>12</v>
      </c>
      <c r="J112" s="76">
        <f t="shared" si="13"/>
        <v>3270</v>
      </c>
      <c r="K112" s="109">
        <v>312.88</v>
      </c>
      <c r="L112" s="110" t="s">
        <v>48</v>
      </c>
      <c r="M112" s="69">
        <f t="shared" si="9"/>
        <v>312.88</v>
      </c>
      <c r="N112" s="109">
        <v>343.46</v>
      </c>
      <c r="O112" s="110" t="s">
        <v>48</v>
      </c>
      <c r="P112" s="69">
        <f t="shared" si="10"/>
        <v>343.46</v>
      </c>
    </row>
    <row r="113" spans="1:16">
      <c r="B113" s="109">
        <v>3.25</v>
      </c>
      <c r="C113" s="110" t="s">
        <v>47</v>
      </c>
      <c r="D113" s="69">
        <f t="shared" si="11"/>
        <v>3.8690476190476192E-2</v>
      </c>
      <c r="E113" s="111">
        <v>6.6079999999999997</v>
      </c>
      <c r="F113" s="112">
        <v>1.82</v>
      </c>
      <c r="G113" s="108">
        <f t="shared" si="6"/>
        <v>8.427999999999999</v>
      </c>
      <c r="H113" s="109">
        <v>3.52</v>
      </c>
      <c r="I113" s="110" t="s">
        <v>12</v>
      </c>
      <c r="J113" s="76">
        <f t="shared" si="13"/>
        <v>3520</v>
      </c>
      <c r="K113" s="109">
        <v>326.58999999999997</v>
      </c>
      <c r="L113" s="110" t="s">
        <v>48</v>
      </c>
      <c r="M113" s="69">
        <f t="shared" si="9"/>
        <v>326.58999999999997</v>
      </c>
      <c r="N113" s="109">
        <v>362.9</v>
      </c>
      <c r="O113" s="110" t="s">
        <v>48</v>
      </c>
      <c r="P113" s="69">
        <f t="shared" si="10"/>
        <v>362.9</v>
      </c>
    </row>
    <row r="114" spans="1:16">
      <c r="B114" s="109">
        <v>3.5</v>
      </c>
      <c r="C114" s="110" t="s">
        <v>47</v>
      </c>
      <c r="D114" s="69">
        <f t="shared" si="11"/>
        <v>4.1666666666666664E-2</v>
      </c>
      <c r="E114" s="111">
        <v>6.931</v>
      </c>
      <c r="F114" s="112">
        <v>1.734</v>
      </c>
      <c r="G114" s="108">
        <f t="shared" si="6"/>
        <v>8.6649999999999991</v>
      </c>
      <c r="H114" s="109">
        <v>3.76</v>
      </c>
      <c r="I114" s="110" t="s">
        <v>12</v>
      </c>
      <c r="J114" s="76">
        <f t="shared" si="13"/>
        <v>3760</v>
      </c>
      <c r="K114" s="109">
        <v>339.19</v>
      </c>
      <c r="L114" s="110" t="s">
        <v>48</v>
      </c>
      <c r="M114" s="69">
        <f t="shared" si="9"/>
        <v>339.19</v>
      </c>
      <c r="N114" s="109">
        <v>381.2</v>
      </c>
      <c r="O114" s="110" t="s">
        <v>48</v>
      </c>
      <c r="P114" s="69">
        <f t="shared" si="10"/>
        <v>381.2</v>
      </c>
    </row>
    <row r="115" spans="1:16">
      <c r="B115" s="109">
        <v>3.75</v>
      </c>
      <c r="C115" s="110" t="s">
        <v>47</v>
      </c>
      <c r="D115" s="69">
        <f t="shared" si="11"/>
        <v>4.4642857142857144E-2</v>
      </c>
      <c r="E115" s="111">
        <v>7.25</v>
      </c>
      <c r="F115" s="112">
        <v>1.657</v>
      </c>
      <c r="G115" s="108">
        <f t="shared" si="6"/>
        <v>8.907</v>
      </c>
      <c r="H115" s="109">
        <v>3.99</v>
      </c>
      <c r="I115" s="110" t="s">
        <v>12</v>
      </c>
      <c r="J115" s="76">
        <f t="shared" si="13"/>
        <v>3990</v>
      </c>
      <c r="K115" s="109">
        <v>350.81</v>
      </c>
      <c r="L115" s="110" t="s">
        <v>48</v>
      </c>
      <c r="M115" s="69">
        <f t="shared" si="9"/>
        <v>350.81</v>
      </c>
      <c r="N115" s="109">
        <v>398.46</v>
      </c>
      <c r="O115" s="110" t="s">
        <v>48</v>
      </c>
      <c r="P115" s="69">
        <f t="shared" si="10"/>
        <v>398.46</v>
      </c>
    </row>
    <row r="116" spans="1:16">
      <c r="B116" s="109">
        <v>4</v>
      </c>
      <c r="C116" s="110" t="s">
        <v>47</v>
      </c>
      <c r="D116" s="69">
        <f t="shared" si="11"/>
        <v>4.7619047619047616E-2</v>
      </c>
      <c r="E116" s="111">
        <v>7.5659999999999998</v>
      </c>
      <c r="F116" s="112">
        <v>1.587</v>
      </c>
      <c r="G116" s="108">
        <f t="shared" si="6"/>
        <v>9.1530000000000005</v>
      </c>
      <c r="H116" s="109">
        <v>4.21</v>
      </c>
      <c r="I116" s="110" t="s">
        <v>12</v>
      </c>
      <c r="J116" s="76">
        <f t="shared" si="13"/>
        <v>4210</v>
      </c>
      <c r="K116" s="109">
        <v>361.54</v>
      </c>
      <c r="L116" s="110" t="s">
        <v>48</v>
      </c>
      <c r="M116" s="69">
        <f t="shared" si="9"/>
        <v>361.54</v>
      </c>
      <c r="N116" s="109">
        <v>414.74</v>
      </c>
      <c r="O116" s="110" t="s">
        <v>48</v>
      </c>
      <c r="P116" s="69">
        <f t="shared" si="10"/>
        <v>414.74</v>
      </c>
    </row>
    <row r="117" spans="1:16">
      <c r="B117" s="109">
        <v>4.5</v>
      </c>
      <c r="C117" s="110" t="s">
        <v>47</v>
      </c>
      <c r="D117" s="69">
        <f t="shared" si="11"/>
        <v>5.3571428571428568E-2</v>
      </c>
      <c r="E117" s="111">
        <v>8.1940000000000008</v>
      </c>
      <c r="F117" s="112">
        <v>1.4650000000000001</v>
      </c>
      <c r="G117" s="108">
        <f t="shared" si="6"/>
        <v>9.6590000000000007</v>
      </c>
      <c r="H117" s="109">
        <v>4.6500000000000004</v>
      </c>
      <c r="I117" s="110" t="s">
        <v>12</v>
      </c>
      <c r="J117" s="76">
        <f t="shared" si="13"/>
        <v>4650</v>
      </c>
      <c r="K117" s="109">
        <v>383.09</v>
      </c>
      <c r="L117" s="110" t="s">
        <v>48</v>
      </c>
      <c r="M117" s="69">
        <f t="shared" si="9"/>
        <v>383.09</v>
      </c>
      <c r="N117" s="109">
        <v>444.69</v>
      </c>
      <c r="O117" s="110" t="s">
        <v>48</v>
      </c>
      <c r="P117" s="69">
        <f t="shared" si="10"/>
        <v>444.69</v>
      </c>
    </row>
    <row r="118" spans="1:16">
      <c r="B118" s="109">
        <v>5</v>
      </c>
      <c r="C118" s="110" t="s">
        <v>47</v>
      </c>
      <c r="D118" s="69">
        <f t="shared" si="11"/>
        <v>5.9523809523809521E-2</v>
      </c>
      <c r="E118" s="111">
        <v>8.8230000000000004</v>
      </c>
      <c r="F118" s="112">
        <v>1.363</v>
      </c>
      <c r="G118" s="108">
        <f t="shared" si="6"/>
        <v>10.186</v>
      </c>
      <c r="H118" s="109">
        <v>5.0599999999999996</v>
      </c>
      <c r="I118" s="110" t="s">
        <v>12</v>
      </c>
      <c r="J118" s="76">
        <f t="shared" si="13"/>
        <v>5060</v>
      </c>
      <c r="K118" s="109">
        <v>401.63</v>
      </c>
      <c r="L118" s="110" t="s">
        <v>48</v>
      </c>
      <c r="M118" s="69">
        <f t="shared" si="9"/>
        <v>401.63</v>
      </c>
      <c r="N118" s="109">
        <v>471.52</v>
      </c>
      <c r="O118" s="110" t="s">
        <v>48</v>
      </c>
      <c r="P118" s="69">
        <f t="shared" si="10"/>
        <v>471.52</v>
      </c>
    </row>
    <row r="119" spans="1:16">
      <c r="B119" s="109">
        <v>5.5</v>
      </c>
      <c r="C119" s="110" t="s">
        <v>47</v>
      </c>
      <c r="D119" s="69">
        <f t="shared" si="11"/>
        <v>6.5476190476190479E-2</v>
      </c>
      <c r="E119" s="111">
        <v>9.4580000000000002</v>
      </c>
      <c r="F119" s="112">
        <v>1.276</v>
      </c>
      <c r="G119" s="108">
        <f t="shared" si="6"/>
        <v>10.734</v>
      </c>
      <c r="H119" s="109">
        <v>5.45</v>
      </c>
      <c r="I119" s="110" t="s">
        <v>12</v>
      </c>
      <c r="J119" s="76">
        <f t="shared" si="13"/>
        <v>5450</v>
      </c>
      <c r="K119" s="109">
        <v>417.72</v>
      </c>
      <c r="L119" s="110" t="s">
        <v>48</v>
      </c>
      <c r="M119" s="69">
        <f t="shared" si="9"/>
        <v>417.72</v>
      </c>
      <c r="N119" s="109">
        <v>495.64</v>
      </c>
      <c r="O119" s="110" t="s">
        <v>48</v>
      </c>
      <c r="P119" s="69">
        <f t="shared" si="10"/>
        <v>495.64</v>
      </c>
    </row>
    <row r="120" spans="1:16">
      <c r="B120" s="109">
        <v>6</v>
      </c>
      <c r="C120" s="110" t="s">
        <v>47</v>
      </c>
      <c r="D120" s="69">
        <f t="shared" si="11"/>
        <v>7.1428571428571425E-2</v>
      </c>
      <c r="E120" s="111">
        <v>10.1</v>
      </c>
      <c r="F120" s="112">
        <v>1.2</v>
      </c>
      <c r="G120" s="108">
        <f t="shared" si="6"/>
        <v>11.299999999999999</v>
      </c>
      <c r="H120" s="109">
        <v>5.82</v>
      </c>
      <c r="I120" s="110" t="s">
        <v>12</v>
      </c>
      <c r="J120" s="76">
        <f t="shared" si="13"/>
        <v>5820</v>
      </c>
      <c r="K120" s="109">
        <v>431.78</v>
      </c>
      <c r="L120" s="110" t="s">
        <v>48</v>
      </c>
      <c r="M120" s="69">
        <f t="shared" si="9"/>
        <v>431.78</v>
      </c>
      <c r="N120" s="109">
        <v>517.41</v>
      </c>
      <c r="O120" s="110" t="s">
        <v>48</v>
      </c>
      <c r="P120" s="69">
        <f t="shared" si="10"/>
        <v>517.41</v>
      </c>
    </row>
    <row r="121" spans="1:16">
      <c r="B121" s="109">
        <v>6.5</v>
      </c>
      <c r="C121" s="110" t="s">
        <v>47</v>
      </c>
      <c r="D121" s="69">
        <f t="shared" si="11"/>
        <v>7.7380952380952384E-2</v>
      </c>
      <c r="E121" s="111">
        <v>10.76</v>
      </c>
      <c r="F121" s="112">
        <v>1.1339999999999999</v>
      </c>
      <c r="G121" s="108">
        <f t="shared" si="6"/>
        <v>11.894</v>
      </c>
      <c r="H121" s="109">
        <v>6.18</v>
      </c>
      <c r="I121" s="110" t="s">
        <v>12</v>
      </c>
      <c r="J121" s="76">
        <f t="shared" si="13"/>
        <v>6180</v>
      </c>
      <c r="K121" s="109">
        <v>444.13</v>
      </c>
      <c r="L121" s="110" t="s">
        <v>48</v>
      </c>
      <c r="M121" s="69">
        <f t="shared" si="9"/>
        <v>444.13</v>
      </c>
      <c r="N121" s="109">
        <v>537.1</v>
      </c>
      <c r="O121" s="110" t="s">
        <v>48</v>
      </c>
      <c r="P121" s="69">
        <f t="shared" si="10"/>
        <v>537.1</v>
      </c>
    </row>
    <row r="122" spans="1:16">
      <c r="B122" s="109">
        <v>7</v>
      </c>
      <c r="C122" s="110" t="s">
        <v>47</v>
      </c>
      <c r="D122" s="69">
        <f t="shared" si="11"/>
        <v>8.3333333333333329E-2</v>
      </c>
      <c r="E122" s="111">
        <v>11.42</v>
      </c>
      <c r="F122" s="112">
        <v>1.0760000000000001</v>
      </c>
      <c r="G122" s="108">
        <f t="shared" si="6"/>
        <v>12.496</v>
      </c>
      <c r="H122" s="109">
        <v>6.51</v>
      </c>
      <c r="I122" s="110" t="s">
        <v>12</v>
      </c>
      <c r="J122" s="76">
        <f t="shared" si="13"/>
        <v>6510</v>
      </c>
      <c r="K122" s="109">
        <v>455.04</v>
      </c>
      <c r="L122" s="110" t="s">
        <v>48</v>
      </c>
      <c r="M122" s="69">
        <f t="shared" si="9"/>
        <v>455.04</v>
      </c>
      <c r="N122" s="109">
        <v>554.95000000000005</v>
      </c>
      <c r="O122" s="110" t="s">
        <v>48</v>
      </c>
      <c r="P122" s="69">
        <f t="shared" si="10"/>
        <v>554.95000000000005</v>
      </c>
    </row>
    <row r="123" spans="1:16">
      <c r="B123" s="109">
        <v>8</v>
      </c>
      <c r="C123" s="110" t="s">
        <v>47</v>
      </c>
      <c r="D123" s="69">
        <f t="shared" si="11"/>
        <v>9.5238095238095233E-2</v>
      </c>
      <c r="E123" s="111">
        <v>12.79</v>
      </c>
      <c r="F123" s="112">
        <v>0.97689999999999999</v>
      </c>
      <c r="G123" s="108">
        <f t="shared" si="6"/>
        <v>13.7669</v>
      </c>
      <c r="H123" s="109">
        <v>7.14</v>
      </c>
      <c r="I123" s="110" t="s">
        <v>12</v>
      </c>
      <c r="J123" s="76">
        <f t="shared" si="13"/>
        <v>7140</v>
      </c>
      <c r="K123" s="109">
        <v>477.35</v>
      </c>
      <c r="L123" s="110" t="s">
        <v>48</v>
      </c>
      <c r="M123" s="69">
        <f t="shared" si="9"/>
        <v>477.35</v>
      </c>
      <c r="N123" s="109">
        <v>585.98</v>
      </c>
      <c r="O123" s="110" t="s">
        <v>48</v>
      </c>
      <c r="P123" s="69">
        <f t="shared" si="10"/>
        <v>585.98</v>
      </c>
    </row>
    <row r="124" spans="1:16">
      <c r="B124" s="109">
        <v>9</v>
      </c>
      <c r="C124" s="110" t="s">
        <v>47</v>
      </c>
      <c r="D124" s="69">
        <f t="shared" si="11"/>
        <v>0.10714285714285714</v>
      </c>
      <c r="E124" s="111">
        <v>14.21</v>
      </c>
      <c r="F124" s="112">
        <v>0.89639999999999997</v>
      </c>
      <c r="G124" s="108">
        <f t="shared" si="6"/>
        <v>15.106400000000001</v>
      </c>
      <c r="H124" s="109">
        <v>7.71</v>
      </c>
      <c r="I124" s="110" t="s">
        <v>12</v>
      </c>
      <c r="J124" s="76">
        <f t="shared" si="13"/>
        <v>7710</v>
      </c>
      <c r="K124" s="109">
        <v>495.09</v>
      </c>
      <c r="L124" s="110" t="s">
        <v>48</v>
      </c>
      <c r="M124" s="69">
        <f t="shared" si="9"/>
        <v>495.09</v>
      </c>
      <c r="N124" s="109">
        <v>611.89</v>
      </c>
      <c r="O124" s="110" t="s">
        <v>48</v>
      </c>
      <c r="P124" s="69">
        <f t="shared" si="10"/>
        <v>611.89</v>
      </c>
    </row>
    <row r="125" spans="1:16">
      <c r="B125" s="72">
        <v>10</v>
      </c>
      <c r="C125" s="73" t="s">
        <v>47</v>
      </c>
      <c r="D125" s="69">
        <f t="shared" si="11"/>
        <v>0.11904761904761904</v>
      </c>
      <c r="E125" s="111">
        <v>15.65</v>
      </c>
      <c r="F125" s="112">
        <v>0.82940000000000003</v>
      </c>
      <c r="G125" s="108">
        <f t="shared" si="6"/>
        <v>16.479400000000002</v>
      </c>
      <c r="H125" s="109">
        <v>8.23</v>
      </c>
      <c r="I125" s="110" t="s">
        <v>12</v>
      </c>
      <c r="J125" s="76">
        <f t="shared" si="13"/>
        <v>8230</v>
      </c>
      <c r="K125" s="109">
        <v>509.44</v>
      </c>
      <c r="L125" s="110" t="s">
        <v>48</v>
      </c>
      <c r="M125" s="69">
        <f t="shared" si="9"/>
        <v>509.44</v>
      </c>
      <c r="N125" s="109">
        <v>633.74</v>
      </c>
      <c r="O125" s="110" t="s">
        <v>48</v>
      </c>
      <c r="P125" s="69">
        <f t="shared" si="10"/>
        <v>633.74</v>
      </c>
    </row>
    <row r="126" spans="1:16">
      <c r="B126" s="72">
        <v>11</v>
      </c>
      <c r="C126" s="73" t="s">
        <v>47</v>
      </c>
      <c r="D126" s="69">
        <f t="shared" si="11"/>
        <v>0.13095238095238096</v>
      </c>
      <c r="E126" s="111">
        <v>17.11</v>
      </c>
      <c r="F126" s="112">
        <v>0.77259999999999995</v>
      </c>
      <c r="G126" s="108">
        <f t="shared" si="6"/>
        <v>17.8826</v>
      </c>
      <c r="H126" s="72">
        <v>8.7100000000000009</v>
      </c>
      <c r="I126" s="73" t="s">
        <v>12</v>
      </c>
      <c r="J126" s="76">
        <f t="shared" si="13"/>
        <v>8710</v>
      </c>
      <c r="K126" s="72">
        <v>521.23</v>
      </c>
      <c r="L126" s="73" t="s">
        <v>48</v>
      </c>
      <c r="M126" s="69">
        <f t="shared" si="9"/>
        <v>521.23</v>
      </c>
      <c r="N126" s="72">
        <v>652.35</v>
      </c>
      <c r="O126" s="73" t="s">
        <v>48</v>
      </c>
      <c r="P126" s="69">
        <f t="shared" si="10"/>
        <v>652.35</v>
      </c>
    </row>
    <row r="127" spans="1:16">
      <c r="B127" s="72">
        <v>12</v>
      </c>
      <c r="C127" s="73" t="s">
        <v>47</v>
      </c>
      <c r="D127" s="69">
        <f t="shared" si="11"/>
        <v>0.14285714285714285</v>
      </c>
      <c r="E127" s="111">
        <v>18.57</v>
      </c>
      <c r="F127" s="112">
        <v>0.7238</v>
      </c>
      <c r="G127" s="108">
        <f t="shared" si="6"/>
        <v>19.293800000000001</v>
      </c>
      <c r="H127" s="72">
        <v>9.15</v>
      </c>
      <c r="I127" s="73" t="s">
        <v>12</v>
      </c>
      <c r="J127" s="76">
        <f t="shared" si="13"/>
        <v>9150</v>
      </c>
      <c r="K127" s="72">
        <v>531.07000000000005</v>
      </c>
      <c r="L127" s="73" t="s">
        <v>48</v>
      </c>
      <c r="M127" s="69">
        <f t="shared" si="9"/>
        <v>531.07000000000005</v>
      </c>
      <c r="N127" s="72">
        <v>668.35</v>
      </c>
      <c r="O127" s="73" t="s">
        <v>48</v>
      </c>
      <c r="P127" s="69">
        <f t="shared" si="10"/>
        <v>668.35</v>
      </c>
    </row>
    <row r="128" spans="1:16">
      <c r="A128" s="182"/>
      <c r="B128" s="109">
        <v>13</v>
      </c>
      <c r="C128" s="110" t="s">
        <v>47</v>
      </c>
      <c r="D128" s="69">
        <f t="shared" si="11"/>
        <v>0.15476190476190477</v>
      </c>
      <c r="E128" s="111">
        <v>20.010000000000002</v>
      </c>
      <c r="F128" s="112">
        <v>0.68140000000000001</v>
      </c>
      <c r="G128" s="108">
        <f t="shared" si="6"/>
        <v>20.691400000000002</v>
      </c>
      <c r="H128" s="109">
        <v>9.57</v>
      </c>
      <c r="I128" s="110" t="s">
        <v>12</v>
      </c>
      <c r="J128" s="76">
        <f t="shared" si="13"/>
        <v>9570</v>
      </c>
      <c r="K128" s="72">
        <v>539.39</v>
      </c>
      <c r="L128" s="73" t="s">
        <v>48</v>
      </c>
      <c r="M128" s="69">
        <f t="shared" si="9"/>
        <v>539.39</v>
      </c>
      <c r="N128" s="72">
        <v>682.22</v>
      </c>
      <c r="O128" s="73" t="s">
        <v>48</v>
      </c>
      <c r="P128" s="69">
        <f t="shared" si="10"/>
        <v>682.22</v>
      </c>
    </row>
    <row r="129" spans="1:16">
      <c r="A129" s="182"/>
      <c r="B129" s="109">
        <v>14</v>
      </c>
      <c r="C129" s="110" t="s">
        <v>47</v>
      </c>
      <c r="D129" s="69">
        <f t="shared" si="11"/>
        <v>0.16666666666666666</v>
      </c>
      <c r="E129" s="111">
        <v>21.44</v>
      </c>
      <c r="F129" s="112">
        <v>0.64419999999999999</v>
      </c>
      <c r="G129" s="108">
        <f t="shared" si="6"/>
        <v>22.084200000000003</v>
      </c>
      <c r="H129" s="109">
        <v>9.9499999999999993</v>
      </c>
      <c r="I129" s="110" t="s">
        <v>12</v>
      </c>
      <c r="J129" s="76">
        <f t="shared" si="13"/>
        <v>9950</v>
      </c>
      <c r="K129" s="72">
        <v>546.51</v>
      </c>
      <c r="L129" s="73" t="s">
        <v>48</v>
      </c>
      <c r="M129" s="69">
        <f t="shared" si="9"/>
        <v>546.51</v>
      </c>
      <c r="N129" s="72">
        <v>694.37</v>
      </c>
      <c r="O129" s="73" t="s">
        <v>48</v>
      </c>
      <c r="P129" s="69">
        <f t="shared" si="10"/>
        <v>694.37</v>
      </c>
    </row>
    <row r="130" spans="1:16">
      <c r="A130" s="182"/>
      <c r="B130" s="109">
        <v>15</v>
      </c>
      <c r="C130" s="110" t="s">
        <v>47</v>
      </c>
      <c r="D130" s="69">
        <f t="shared" si="11"/>
        <v>0.17857142857142858</v>
      </c>
      <c r="E130" s="111">
        <v>22.83</v>
      </c>
      <c r="F130" s="112">
        <v>0.61119999999999997</v>
      </c>
      <c r="G130" s="108">
        <f t="shared" si="6"/>
        <v>23.441199999999998</v>
      </c>
      <c r="H130" s="109">
        <v>10.32</v>
      </c>
      <c r="I130" s="110" t="s">
        <v>12</v>
      </c>
      <c r="J130" s="76">
        <f t="shared" si="13"/>
        <v>10320</v>
      </c>
      <c r="K130" s="72">
        <v>552.69000000000005</v>
      </c>
      <c r="L130" s="73" t="s">
        <v>48</v>
      </c>
      <c r="M130" s="69">
        <f t="shared" si="9"/>
        <v>552.69000000000005</v>
      </c>
      <c r="N130" s="72">
        <v>705.09</v>
      </c>
      <c r="O130" s="73" t="s">
        <v>48</v>
      </c>
      <c r="P130" s="69">
        <f t="shared" si="10"/>
        <v>705.09</v>
      </c>
    </row>
    <row r="131" spans="1:16">
      <c r="A131" s="182"/>
      <c r="B131" s="109">
        <v>16</v>
      </c>
      <c r="C131" s="110" t="s">
        <v>47</v>
      </c>
      <c r="D131" s="69">
        <f t="shared" si="11"/>
        <v>0.19047619047619047</v>
      </c>
      <c r="E131" s="111">
        <v>24.18</v>
      </c>
      <c r="F131" s="112">
        <v>0.58169999999999999</v>
      </c>
      <c r="G131" s="108">
        <f t="shared" si="6"/>
        <v>24.761700000000001</v>
      </c>
      <c r="H131" s="109">
        <v>10.66</v>
      </c>
      <c r="I131" s="110" t="s">
        <v>12</v>
      </c>
      <c r="J131" s="76">
        <f t="shared" si="13"/>
        <v>10660</v>
      </c>
      <c r="K131" s="72">
        <v>558.09</v>
      </c>
      <c r="L131" s="73" t="s">
        <v>48</v>
      </c>
      <c r="M131" s="69">
        <f t="shared" si="9"/>
        <v>558.09</v>
      </c>
      <c r="N131" s="72">
        <v>714.62</v>
      </c>
      <c r="O131" s="73" t="s">
        <v>48</v>
      </c>
      <c r="P131" s="69">
        <f t="shared" si="10"/>
        <v>714.62</v>
      </c>
    </row>
    <row r="132" spans="1:16">
      <c r="A132" s="182"/>
      <c r="B132" s="109">
        <v>17</v>
      </c>
      <c r="C132" s="110" t="s">
        <v>47</v>
      </c>
      <c r="D132" s="69">
        <f t="shared" si="11"/>
        <v>0.20238095238095238</v>
      </c>
      <c r="E132" s="111">
        <v>25.48</v>
      </c>
      <c r="F132" s="112">
        <v>0.55520000000000003</v>
      </c>
      <c r="G132" s="108">
        <f t="shared" si="6"/>
        <v>26.0352</v>
      </c>
      <c r="H132" s="109">
        <v>10.98</v>
      </c>
      <c r="I132" s="110" t="s">
        <v>12</v>
      </c>
      <c r="J132" s="76">
        <f t="shared" si="13"/>
        <v>10980</v>
      </c>
      <c r="K132" s="72">
        <v>562.88</v>
      </c>
      <c r="L132" s="73" t="s">
        <v>48</v>
      </c>
      <c r="M132" s="69">
        <f t="shared" si="9"/>
        <v>562.88</v>
      </c>
      <c r="N132" s="72">
        <v>723.17</v>
      </c>
      <c r="O132" s="73" t="s">
        <v>48</v>
      </c>
      <c r="P132" s="69">
        <f t="shared" si="10"/>
        <v>723.17</v>
      </c>
    </row>
    <row r="133" spans="1:16">
      <c r="A133" s="182"/>
      <c r="B133" s="109">
        <v>18</v>
      </c>
      <c r="C133" s="110" t="s">
        <v>47</v>
      </c>
      <c r="D133" s="69">
        <f t="shared" si="11"/>
        <v>0.21428571428571427</v>
      </c>
      <c r="E133" s="111">
        <v>26.73</v>
      </c>
      <c r="F133" s="112">
        <v>0.53120000000000001</v>
      </c>
      <c r="G133" s="108">
        <f t="shared" si="6"/>
        <v>27.261199999999999</v>
      </c>
      <c r="H133" s="109">
        <v>11.29</v>
      </c>
      <c r="I133" s="110" t="s">
        <v>12</v>
      </c>
      <c r="J133" s="76">
        <f t="shared" si="13"/>
        <v>11290</v>
      </c>
      <c r="K133" s="72">
        <v>567.15</v>
      </c>
      <c r="L133" s="73" t="s">
        <v>48</v>
      </c>
      <c r="M133" s="69">
        <f t="shared" si="9"/>
        <v>567.15</v>
      </c>
      <c r="N133" s="72">
        <v>730.88</v>
      </c>
      <c r="O133" s="73" t="s">
        <v>48</v>
      </c>
      <c r="P133" s="69">
        <f t="shared" si="10"/>
        <v>730.88</v>
      </c>
    </row>
    <row r="134" spans="1:16">
      <c r="A134" s="182"/>
      <c r="B134" s="109">
        <v>20</v>
      </c>
      <c r="C134" s="110" t="s">
        <v>47</v>
      </c>
      <c r="D134" s="69">
        <f t="shared" si="11"/>
        <v>0.23809523809523808</v>
      </c>
      <c r="E134" s="111">
        <v>29.05</v>
      </c>
      <c r="F134" s="112">
        <v>0.48949999999999999</v>
      </c>
      <c r="G134" s="108">
        <f t="shared" si="6"/>
        <v>29.5395</v>
      </c>
      <c r="H134" s="109">
        <v>11.88</v>
      </c>
      <c r="I134" s="110" t="s">
        <v>12</v>
      </c>
      <c r="J134" s="76">
        <f t="shared" si="13"/>
        <v>11880</v>
      </c>
      <c r="K134" s="72">
        <v>577.41</v>
      </c>
      <c r="L134" s="73" t="s">
        <v>48</v>
      </c>
      <c r="M134" s="69">
        <f t="shared" si="9"/>
        <v>577.41</v>
      </c>
      <c r="N134" s="72">
        <v>744.28</v>
      </c>
      <c r="O134" s="73" t="s">
        <v>48</v>
      </c>
      <c r="P134" s="69">
        <f t="shared" si="10"/>
        <v>744.28</v>
      </c>
    </row>
    <row r="135" spans="1:16">
      <c r="A135" s="182"/>
      <c r="B135" s="109">
        <v>22.5</v>
      </c>
      <c r="C135" s="110" t="s">
        <v>47</v>
      </c>
      <c r="D135" s="69">
        <f t="shared" si="11"/>
        <v>0.26785714285714285</v>
      </c>
      <c r="E135" s="111">
        <v>31.62</v>
      </c>
      <c r="F135" s="112">
        <v>0.44650000000000001</v>
      </c>
      <c r="G135" s="108">
        <f t="shared" si="6"/>
        <v>32.066499999999998</v>
      </c>
      <c r="H135" s="109">
        <v>12.55</v>
      </c>
      <c r="I135" s="110" t="s">
        <v>12</v>
      </c>
      <c r="J135" s="76">
        <f t="shared" si="13"/>
        <v>12550</v>
      </c>
      <c r="K135" s="72">
        <v>589.47</v>
      </c>
      <c r="L135" s="73" t="s">
        <v>48</v>
      </c>
      <c r="M135" s="69">
        <f t="shared" si="9"/>
        <v>589.47</v>
      </c>
      <c r="N135" s="72">
        <v>758.15</v>
      </c>
      <c r="O135" s="73" t="s">
        <v>48</v>
      </c>
      <c r="P135" s="69">
        <f t="shared" si="10"/>
        <v>758.15</v>
      </c>
    </row>
    <row r="136" spans="1:16">
      <c r="A136" s="182"/>
      <c r="B136" s="109">
        <v>25</v>
      </c>
      <c r="C136" s="110" t="s">
        <v>47</v>
      </c>
      <c r="D136" s="69">
        <f t="shared" si="11"/>
        <v>0.29761904761904762</v>
      </c>
      <c r="E136" s="111">
        <v>33.86</v>
      </c>
      <c r="F136" s="112">
        <v>0.41099999999999998</v>
      </c>
      <c r="G136" s="108">
        <f t="shared" si="6"/>
        <v>34.271000000000001</v>
      </c>
      <c r="H136" s="109">
        <v>13.17</v>
      </c>
      <c r="I136" s="110" t="s">
        <v>12</v>
      </c>
      <c r="J136" s="76">
        <f t="shared" si="13"/>
        <v>13170</v>
      </c>
      <c r="K136" s="72">
        <v>599.5</v>
      </c>
      <c r="L136" s="73" t="s">
        <v>48</v>
      </c>
      <c r="M136" s="69">
        <f t="shared" si="9"/>
        <v>599.5</v>
      </c>
      <c r="N136" s="72">
        <v>769.7</v>
      </c>
      <c r="O136" s="73" t="s">
        <v>48</v>
      </c>
      <c r="P136" s="69">
        <f t="shared" si="10"/>
        <v>769.7</v>
      </c>
    </row>
    <row r="137" spans="1:16">
      <c r="A137" s="182"/>
      <c r="B137" s="109">
        <v>27.5</v>
      </c>
      <c r="C137" s="110" t="s">
        <v>47</v>
      </c>
      <c r="D137" s="69">
        <f t="shared" si="11"/>
        <v>0.32738095238095238</v>
      </c>
      <c r="E137" s="111">
        <v>35.78</v>
      </c>
      <c r="F137" s="112">
        <v>0.38109999999999999</v>
      </c>
      <c r="G137" s="108">
        <f t="shared" si="6"/>
        <v>36.161100000000005</v>
      </c>
      <c r="H137" s="109">
        <v>13.76</v>
      </c>
      <c r="I137" s="110" t="s">
        <v>12</v>
      </c>
      <c r="J137" s="76">
        <f t="shared" si="13"/>
        <v>13760</v>
      </c>
      <c r="K137" s="72">
        <v>608.12</v>
      </c>
      <c r="L137" s="73" t="s">
        <v>48</v>
      </c>
      <c r="M137" s="69">
        <f t="shared" si="9"/>
        <v>608.12</v>
      </c>
      <c r="N137" s="72">
        <v>779.57</v>
      </c>
      <c r="O137" s="73" t="s">
        <v>48</v>
      </c>
      <c r="P137" s="69">
        <f t="shared" si="10"/>
        <v>779.57</v>
      </c>
    </row>
    <row r="138" spans="1:16">
      <c r="A138" s="182"/>
      <c r="B138" s="109">
        <v>30</v>
      </c>
      <c r="C138" s="110" t="s">
        <v>47</v>
      </c>
      <c r="D138" s="69">
        <f t="shared" si="11"/>
        <v>0.35714285714285715</v>
      </c>
      <c r="E138" s="111">
        <v>37.44</v>
      </c>
      <c r="F138" s="112">
        <v>0.35570000000000002</v>
      </c>
      <c r="G138" s="108">
        <f t="shared" si="6"/>
        <v>37.795699999999997</v>
      </c>
      <c r="H138" s="109">
        <v>14.32</v>
      </c>
      <c r="I138" s="110" t="s">
        <v>12</v>
      </c>
      <c r="J138" s="76">
        <f t="shared" si="13"/>
        <v>14320</v>
      </c>
      <c r="K138" s="72">
        <v>615.71</v>
      </c>
      <c r="L138" s="73" t="s">
        <v>48</v>
      </c>
      <c r="M138" s="69">
        <f t="shared" si="9"/>
        <v>615.71</v>
      </c>
      <c r="N138" s="72">
        <v>788.15</v>
      </c>
      <c r="O138" s="73" t="s">
        <v>48</v>
      </c>
      <c r="P138" s="69">
        <f t="shared" si="10"/>
        <v>788.15</v>
      </c>
    </row>
    <row r="139" spans="1:16">
      <c r="A139" s="182"/>
      <c r="B139" s="109">
        <v>32.5</v>
      </c>
      <c r="C139" s="110" t="s">
        <v>47</v>
      </c>
      <c r="D139" s="69">
        <f t="shared" si="11"/>
        <v>0.38690476190476192</v>
      </c>
      <c r="E139" s="111">
        <v>38.86</v>
      </c>
      <c r="F139" s="112">
        <v>0.33360000000000001</v>
      </c>
      <c r="G139" s="108">
        <f t="shared" si="6"/>
        <v>39.193599999999996</v>
      </c>
      <c r="H139" s="109">
        <v>14.86</v>
      </c>
      <c r="I139" s="110" t="s">
        <v>12</v>
      </c>
      <c r="J139" s="76">
        <f t="shared" si="13"/>
        <v>14860</v>
      </c>
      <c r="K139" s="72">
        <v>622.53</v>
      </c>
      <c r="L139" s="73" t="s">
        <v>48</v>
      </c>
      <c r="M139" s="69">
        <f t="shared" si="9"/>
        <v>622.53</v>
      </c>
      <c r="N139" s="72">
        <v>795.76</v>
      </c>
      <c r="O139" s="73" t="s">
        <v>48</v>
      </c>
      <c r="P139" s="69">
        <f t="shared" si="10"/>
        <v>795.76</v>
      </c>
    </row>
    <row r="140" spans="1:16">
      <c r="A140" s="182"/>
      <c r="B140" s="109">
        <v>35</v>
      </c>
      <c r="C140" s="115" t="s">
        <v>47</v>
      </c>
      <c r="D140" s="69">
        <f t="shared" si="11"/>
        <v>0.41666666666666669</v>
      </c>
      <c r="E140" s="111">
        <v>40.1</v>
      </c>
      <c r="F140" s="112">
        <v>0.31440000000000001</v>
      </c>
      <c r="G140" s="108">
        <f t="shared" si="6"/>
        <v>40.414400000000001</v>
      </c>
      <c r="H140" s="109">
        <v>15.38</v>
      </c>
      <c r="I140" s="110" t="s">
        <v>12</v>
      </c>
      <c r="J140" s="76">
        <f t="shared" si="13"/>
        <v>15380</v>
      </c>
      <c r="K140" s="72">
        <v>628.74</v>
      </c>
      <c r="L140" s="73" t="s">
        <v>48</v>
      </c>
      <c r="M140" s="69">
        <f t="shared" si="9"/>
        <v>628.74</v>
      </c>
      <c r="N140" s="72">
        <v>802.58</v>
      </c>
      <c r="O140" s="73" t="s">
        <v>48</v>
      </c>
      <c r="P140" s="69">
        <f t="shared" si="10"/>
        <v>802.58</v>
      </c>
    </row>
    <row r="141" spans="1:16">
      <c r="B141" s="109">
        <v>37.5</v>
      </c>
      <c r="C141" s="73" t="s">
        <v>47</v>
      </c>
      <c r="D141" s="69">
        <f t="shared" si="11"/>
        <v>0.44642857142857145</v>
      </c>
      <c r="E141" s="111">
        <v>41.17</v>
      </c>
      <c r="F141" s="112">
        <v>0.2974</v>
      </c>
      <c r="G141" s="108">
        <f t="shared" si="6"/>
        <v>41.467400000000005</v>
      </c>
      <c r="H141" s="72">
        <v>15.88</v>
      </c>
      <c r="I141" s="73" t="s">
        <v>12</v>
      </c>
      <c r="J141" s="76">
        <f t="shared" si="13"/>
        <v>15880</v>
      </c>
      <c r="K141" s="72">
        <v>634.49</v>
      </c>
      <c r="L141" s="73" t="s">
        <v>48</v>
      </c>
      <c r="M141" s="69">
        <f t="shared" si="9"/>
        <v>634.49</v>
      </c>
      <c r="N141" s="72">
        <v>808.76</v>
      </c>
      <c r="O141" s="73" t="s">
        <v>48</v>
      </c>
      <c r="P141" s="69">
        <f t="shared" si="10"/>
        <v>808.76</v>
      </c>
    </row>
    <row r="142" spans="1:16">
      <c r="B142" s="109">
        <v>40</v>
      </c>
      <c r="C142" s="73" t="s">
        <v>47</v>
      </c>
      <c r="D142" s="69">
        <f t="shared" si="11"/>
        <v>0.47619047619047616</v>
      </c>
      <c r="E142" s="111">
        <v>42.11</v>
      </c>
      <c r="F142" s="112">
        <v>0.2823</v>
      </c>
      <c r="G142" s="108">
        <f t="shared" si="6"/>
        <v>42.392299999999999</v>
      </c>
      <c r="H142" s="72">
        <v>16.38</v>
      </c>
      <c r="I142" s="73" t="s">
        <v>12</v>
      </c>
      <c r="J142" s="76">
        <f t="shared" si="13"/>
        <v>16379.999999999998</v>
      </c>
      <c r="K142" s="72">
        <v>639.84</v>
      </c>
      <c r="L142" s="73" t="s">
        <v>48</v>
      </c>
      <c r="M142" s="69">
        <f t="shared" si="9"/>
        <v>639.84</v>
      </c>
      <c r="N142" s="72">
        <v>814.43</v>
      </c>
      <c r="O142" s="73" t="s">
        <v>48</v>
      </c>
      <c r="P142" s="69">
        <f t="shared" si="10"/>
        <v>814.43</v>
      </c>
    </row>
    <row r="143" spans="1:16">
      <c r="B143" s="109">
        <v>45</v>
      </c>
      <c r="C143" s="73" t="s">
        <v>47</v>
      </c>
      <c r="D143" s="69">
        <f t="shared" si="11"/>
        <v>0.5357142857142857</v>
      </c>
      <c r="E143" s="111">
        <v>43.65</v>
      </c>
      <c r="F143" s="112">
        <v>0.25669999999999998</v>
      </c>
      <c r="G143" s="108">
        <f t="shared" si="6"/>
        <v>43.906700000000001</v>
      </c>
      <c r="H143" s="72">
        <v>17.34</v>
      </c>
      <c r="I143" s="73" t="s">
        <v>12</v>
      </c>
      <c r="J143" s="76">
        <f t="shared" si="13"/>
        <v>17340</v>
      </c>
      <c r="K143" s="72">
        <v>656.72</v>
      </c>
      <c r="L143" s="73" t="s">
        <v>48</v>
      </c>
      <c r="M143" s="69">
        <f t="shared" si="9"/>
        <v>656.72</v>
      </c>
      <c r="N143" s="72">
        <v>824.53</v>
      </c>
      <c r="O143" s="73" t="s">
        <v>48</v>
      </c>
      <c r="P143" s="69">
        <f t="shared" si="10"/>
        <v>824.53</v>
      </c>
    </row>
    <row r="144" spans="1:16">
      <c r="B144" s="109">
        <v>50</v>
      </c>
      <c r="C144" s="73" t="s">
        <v>47</v>
      </c>
      <c r="D144" s="69">
        <f t="shared" si="11"/>
        <v>0.59523809523809523</v>
      </c>
      <c r="E144" s="111">
        <v>44.84</v>
      </c>
      <c r="F144" s="112">
        <v>0.2356</v>
      </c>
      <c r="G144" s="108">
        <f t="shared" si="6"/>
        <v>45.075600000000001</v>
      </c>
      <c r="H144" s="72">
        <v>18.27</v>
      </c>
      <c r="I144" s="73" t="s">
        <v>12</v>
      </c>
      <c r="J144" s="76">
        <f t="shared" si="13"/>
        <v>18270</v>
      </c>
      <c r="K144" s="72">
        <v>672.03</v>
      </c>
      <c r="L144" s="73" t="s">
        <v>48</v>
      </c>
      <c r="M144" s="69">
        <f t="shared" si="9"/>
        <v>672.03</v>
      </c>
      <c r="N144" s="72">
        <v>833.36</v>
      </c>
      <c r="O144" s="73" t="s">
        <v>48</v>
      </c>
      <c r="P144" s="69">
        <f t="shared" si="10"/>
        <v>833.36</v>
      </c>
    </row>
    <row r="145" spans="2:16">
      <c r="B145" s="109">
        <v>55</v>
      </c>
      <c r="C145" s="73" t="s">
        <v>47</v>
      </c>
      <c r="D145" s="69">
        <f t="shared" si="11"/>
        <v>0.65476190476190477</v>
      </c>
      <c r="E145" s="111">
        <v>45.77</v>
      </c>
      <c r="F145" s="112">
        <v>0.21790000000000001</v>
      </c>
      <c r="G145" s="108">
        <f t="shared" si="6"/>
        <v>45.987900000000003</v>
      </c>
      <c r="H145" s="72">
        <v>19.18</v>
      </c>
      <c r="I145" s="73" t="s">
        <v>12</v>
      </c>
      <c r="J145" s="76">
        <f t="shared" si="13"/>
        <v>19180</v>
      </c>
      <c r="K145" s="72">
        <v>686.19</v>
      </c>
      <c r="L145" s="73" t="s">
        <v>48</v>
      </c>
      <c r="M145" s="69">
        <f t="shared" si="9"/>
        <v>686.19</v>
      </c>
      <c r="N145" s="72">
        <v>841.25</v>
      </c>
      <c r="O145" s="73" t="s">
        <v>48</v>
      </c>
      <c r="P145" s="69">
        <f t="shared" si="10"/>
        <v>841.25</v>
      </c>
    </row>
    <row r="146" spans="2:16">
      <c r="B146" s="109">
        <v>60</v>
      </c>
      <c r="C146" s="73" t="s">
        <v>47</v>
      </c>
      <c r="D146" s="69">
        <f t="shared" si="11"/>
        <v>0.7142857142857143</v>
      </c>
      <c r="E146" s="111">
        <v>46.49</v>
      </c>
      <c r="F146" s="112">
        <v>0.2029</v>
      </c>
      <c r="G146" s="108">
        <f t="shared" si="6"/>
        <v>46.692900000000002</v>
      </c>
      <c r="H146" s="72">
        <v>20.079999999999998</v>
      </c>
      <c r="I146" s="73" t="s">
        <v>12</v>
      </c>
      <c r="J146" s="76">
        <f t="shared" si="13"/>
        <v>20080</v>
      </c>
      <c r="K146" s="72">
        <v>699.48</v>
      </c>
      <c r="L146" s="73" t="s">
        <v>48</v>
      </c>
      <c r="M146" s="69">
        <f t="shared" si="9"/>
        <v>699.48</v>
      </c>
      <c r="N146" s="72">
        <v>848.4</v>
      </c>
      <c r="O146" s="73" t="s">
        <v>48</v>
      </c>
      <c r="P146" s="69">
        <f t="shared" si="10"/>
        <v>848.4</v>
      </c>
    </row>
    <row r="147" spans="2:16">
      <c r="B147" s="109">
        <v>65</v>
      </c>
      <c r="C147" s="73" t="s">
        <v>47</v>
      </c>
      <c r="D147" s="69">
        <f t="shared" si="11"/>
        <v>0.77380952380952384</v>
      </c>
      <c r="E147" s="111">
        <v>47.05</v>
      </c>
      <c r="F147" s="112">
        <v>0.19</v>
      </c>
      <c r="G147" s="108">
        <f t="shared" si="6"/>
        <v>47.239999999999995</v>
      </c>
      <c r="H147" s="72">
        <v>20.96</v>
      </c>
      <c r="I147" s="73" t="s">
        <v>12</v>
      </c>
      <c r="J147" s="76">
        <f t="shared" si="13"/>
        <v>20960</v>
      </c>
      <c r="K147" s="72">
        <v>712.09</v>
      </c>
      <c r="L147" s="73" t="s">
        <v>48</v>
      </c>
      <c r="M147" s="69">
        <f t="shared" si="9"/>
        <v>712.09</v>
      </c>
      <c r="N147" s="72">
        <v>854.98</v>
      </c>
      <c r="O147" s="73" t="s">
        <v>48</v>
      </c>
      <c r="P147" s="69">
        <f t="shared" si="10"/>
        <v>854.98</v>
      </c>
    </row>
    <row r="148" spans="2:16">
      <c r="B148" s="109">
        <v>70</v>
      </c>
      <c r="C148" s="73" t="s">
        <v>47</v>
      </c>
      <c r="D148" s="69">
        <f t="shared" si="11"/>
        <v>0.83333333333333337</v>
      </c>
      <c r="E148" s="111">
        <v>47.48</v>
      </c>
      <c r="F148" s="112">
        <v>0.1787</v>
      </c>
      <c r="G148" s="108">
        <f t="shared" si="6"/>
        <v>47.658699999999996</v>
      </c>
      <c r="H148" s="72">
        <v>21.83</v>
      </c>
      <c r="I148" s="73" t="s">
        <v>12</v>
      </c>
      <c r="J148" s="76">
        <f t="shared" si="13"/>
        <v>21830</v>
      </c>
      <c r="K148" s="72">
        <v>724.16</v>
      </c>
      <c r="L148" s="73" t="s">
        <v>48</v>
      </c>
      <c r="M148" s="69">
        <f t="shared" si="9"/>
        <v>724.16</v>
      </c>
      <c r="N148" s="72">
        <v>861.08</v>
      </c>
      <c r="O148" s="73" t="s">
        <v>48</v>
      </c>
      <c r="P148" s="69">
        <f t="shared" si="10"/>
        <v>861.08</v>
      </c>
    </row>
    <row r="149" spans="2:16">
      <c r="B149" s="109">
        <v>80</v>
      </c>
      <c r="C149" s="73" t="s">
        <v>47</v>
      </c>
      <c r="D149" s="69">
        <f t="shared" si="11"/>
        <v>0.95238095238095233</v>
      </c>
      <c r="E149" s="111">
        <v>48.04</v>
      </c>
      <c r="F149" s="112">
        <v>0.16</v>
      </c>
      <c r="G149" s="108">
        <f t="shared" ref="G149:G212" si="14">E149+F149</f>
        <v>48.199999999999996</v>
      </c>
      <c r="H149" s="72">
        <v>23.56</v>
      </c>
      <c r="I149" s="73" t="s">
        <v>12</v>
      </c>
      <c r="J149" s="76">
        <f t="shared" si="13"/>
        <v>23560</v>
      </c>
      <c r="K149" s="72">
        <v>766.82</v>
      </c>
      <c r="L149" s="73" t="s">
        <v>48</v>
      </c>
      <c r="M149" s="69">
        <f t="shared" si="9"/>
        <v>766.82</v>
      </c>
      <c r="N149" s="72">
        <v>872.2</v>
      </c>
      <c r="O149" s="73" t="s">
        <v>48</v>
      </c>
      <c r="P149" s="69">
        <f t="shared" si="10"/>
        <v>872.2</v>
      </c>
    </row>
    <row r="150" spans="2:16">
      <c r="B150" s="109">
        <v>90</v>
      </c>
      <c r="C150" s="73" t="s">
        <v>47</v>
      </c>
      <c r="D150" s="69">
        <f t="shared" si="11"/>
        <v>1.0714285714285714</v>
      </c>
      <c r="E150" s="111">
        <v>48.31</v>
      </c>
      <c r="F150" s="112">
        <v>0.14499999999999999</v>
      </c>
      <c r="G150" s="108">
        <f t="shared" si="14"/>
        <v>48.455000000000005</v>
      </c>
      <c r="H150" s="72">
        <v>25.28</v>
      </c>
      <c r="I150" s="73" t="s">
        <v>12</v>
      </c>
      <c r="J150" s="76">
        <f t="shared" si="13"/>
        <v>25280</v>
      </c>
      <c r="K150" s="72">
        <v>806.41</v>
      </c>
      <c r="L150" s="73" t="s">
        <v>48</v>
      </c>
      <c r="M150" s="69">
        <f t="shared" ref="M150:M155" si="15">K150</f>
        <v>806.41</v>
      </c>
      <c r="N150" s="72">
        <v>882.23</v>
      </c>
      <c r="O150" s="73" t="s">
        <v>48</v>
      </c>
      <c r="P150" s="69">
        <f t="shared" si="10"/>
        <v>882.23</v>
      </c>
    </row>
    <row r="151" spans="2:16">
      <c r="B151" s="109">
        <v>100</v>
      </c>
      <c r="C151" s="73" t="s">
        <v>47</v>
      </c>
      <c r="D151" s="69">
        <f t="shared" si="11"/>
        <v>1.1904761904761905</v>
      </c>
      <c r="E151" s="111">
        <v>48.4</v>
      </c>
      <c r="F151" s="112">
        <v>0.1328</v>
      </c>
      <c r="G151" s="108">
        <f t="shared" si="14"/>
        <v>48.532800000000002</v>
      </c>
      <c r="H151" s="72">
        <v>26.99</v>
      </c>
      <c r="I151" s="73" t="s">
        <v>12</v>
      </c>
      <c r="J151" s="76">
        <f t="shared" si="13"/>
        <v>26990</v>
      </c>
      <c r="K151" s="72">
        <v>843.76</v>
      </c>
      <c r="L151" s="73" t="s">
        <v>48</v>
      </c>
      <c r="M151" s="69">
        <f t="shared" si="15"/>
        <v>843.76</v>
      </c>
      <c r="N151" s="72">
        <v>891.45</v>
      </c>
      <c r="O151" s="73" t="s">
        <v>48</v>
      </c>
      <c r="P151" s="69">
        <f t="shared" si="10"/>
        <v>891.45</v>
      </c>
    </row>
    <row r="152" spans="2:16">
      <c r="B152" s="109">
        <v>110</v>
      </c>
      <c r="C152" s="73" t="s">
        <v>47</v>
      </c>
      <c r="D152" s="69">
        <f t="shared" si="11"/>
        <v>1.3095238095238095</v>
      </c>
      <c r="E152" s="111">
        <v>48.35</v>
      </c>
      <c r="F152" s="112">
        <v>0.1226</v>
      </c>
      <c r="G152" s="108">
        <f t="shared" si="14"/>
        <v>48.4726</v>
      </c>
      <c r="H152" s="72">
        <v>28.7</v>
      </c>
      <c r="I152" s="73" t="s">
        <v>12</v>
      </c>
      <c r="J152" s="76">
        <f t="shared" si="13"/>
        <v>28700</v>
      </c>
      <c r="K152" s="72">
        <v>879.4</v>
      </c>
      <c r="L152" s="73" t="s">
        <v>48</v>
      </c>
      <c r="M152" s="69">
        <f t="shared" si="15"/>
        <v>879.4</v>
      </c>
      <c r="N152" s="72">
        <v>900.08</v>
      </c>
      <c r="O152" s="73" t="s">
        <v>48</v>
      </c>
      <c r="P152" s="69">
        <f t="shared" ref="P152:P162" si="16">N152</f>
        <v>900.08</v>
      </c>
    </row>
    <row r="153" spans="2:16">
      <c r="B153" s="109">
        <v>120</v>
      </c>
      <c r="C153" s="73" t="s">
        <v>47</v>
      </c>
      <c r="D153" s="69">
        <f t="shared" si="11"/>
        <v>1.4285714285714286</v>
      </c>
      <c r="E153" s="111">
        <v>48.22</v>
      </c>
      <c r="F153" s="112">
        <v>0.114</v>
      </c>
      <c r="G153" s="108">
        <f t="shared" si="14"/>
        <v>48.333999999999996</v>
      </c>
      <c r="H153" s="72">
        <v>30.42</v>
      </c>
      <c r="I153" s="73" t="s">
        <v>12</v>
      </c>
      <c r="J153" s="76">
        <f t="shared" si="13"/>
        <v>30420</v>
      </c>
      <c r="K153" s="72">
        <v>913.71</v>
      </c>
      <c r="L153" s="73" t="s">
        <v>48</v>
      </c>
      <c r="M153" s="69">
        <f t="shared" si="15"/>
        <v>913.71</v>
      </c>
      <c r="N153" s="72">
        <v>908.23</v>
      </c>
      <c r="O153" s="73" t="s">
        <v>48</v>
      </c>
      <c r="P153" s="69">
        <f t="shared" si="16"/>
        <v>908.23</v>
      </c>
    </row>
    <row r="154" spans="2:16">
      <c r="B154" s="109">
        <v>130</v>
      </c>
      <c r="C154" s="73" t="s">
        <v>47</v>
      </c>
      <c r="D154" s="69">
        <f t="shared" si="11"/>
        <v>1.5476190476190477</v>
      </c>
      <c r="E154" s="111">
        <v>48.04</v>
      </c>
      <c r="F154" s="112">
        <v>0.1065</v>
      </c>
      <c r="G154" s="108">
        <f t="shared" si="14"/>
        <v>48.146499999999996</v>
      </c>
      <c r="H154" s="72">
        <v>32.14</v>
      </c>
      <c r="I154" s="73" t="s">
        <v>12</v>
      </c>
      <c r="J154" s="76">
        <f t="shared" si="13"/>
        <v>32140</v>
      </c>
      <c r="K154" s="72">
        <v>946.93</v>
      </c>
      <c r="L154" s="73" t="s">
        <v>48</v>
      </c>
      <c r="M154" s="69">
        <f t="shared" si="15"/>
        <v>946.93</v>
      </c>
      <c r="N154" s="72">
        <v>916.02</v>
      </c>
      <c r="O154" s="73" t="s">
        <v>48</v>
      </c>
      <c r="P154" s="69">
        <f t="shared" si="16"/>
        <v>916.02</v>
      </c>
    </row>
    <row r="155" spans="2:16">
      <c r="B155" s="109">
        <v>140</v>
      </c>
      <c r="C155" s="73" t="s">
        <v>47</v>
      </c>
      <c r="D155" s="69">
        <f t="shared" si="11"/>
        <v>1.6666666666666667</v>
      </c>
      <c r="E155" s="111">
        <v>47.81</v>
      </c>
      <c r="F155" s="112">
        <v>0.10009999999999999</v>
      </c>
      <c r="G155" s="108">
        <f t="shared" si="14"/>
        <v>47.9101</v>
      </c>
      <c r="H155" s="72">
        <v>33.86</v>
      </c>
      <c r="I155" s="73" t="s">
        <v>12</v>
      </c>
      <c r="J155" s="76">
        <f t="shared" si="13"/>
        <v>33860</v>
      </c>
      <c r="K155" s="72">
        <v>979.25</v>
      </c>
      <c r="L155" s="73" t="s">
        <v>48</v>
      </c>
      <c r="M155" s="69">
        <f t="shared" si="15"/>
        <v>979.25</v>
      </c>
      <c r="N155" s="72">
        <v>923.51</v>
      </c>
      <c r="O155" s="73" t="s">
        <v>48</v>
      </c>
      <c r="P155" s="69">
        <f t="shared" si="16"/>
        <v>923.51</v>
      </c>
    </row>
    <row r="156" spans="2:16">
      <c r="B156" s="109">
        <v>150</v>
      </c>
      <c r="C156" s="73" t="s">
        <v>47</v>
      </c>
      <c r="D156" s="69">
        <f t="shared" si="11"/>
        <v>1.7857142857142858</v>
      </c>
      <c r="E156" s="111">
        <v>47.57</v>
      </c>
      <c r="F156" s="112">
        <v>9.4390000000000002E-2</v>
      </c>
      <c r="G156" s="108">
        <f t="shared" si="14"/>
        <v>47.664389999999997</v>
      </c>
      <c r="H156" s="72">
        <v>35.6</v>
      </c>
      <c r="I156" s="73" t="s">
        <v>12</v>
      </c>
      <c r="J156" s="76">
        <f t="shared" si="13"/>
        <v>35600</v>
      </c>
      <c r="K156" s="72">
        <v>1.01</v>
      </c>
      <c r="L156" s="116" t="s">
        <v>12</v>
      </c>
      <c r="M156" s="76">
        <f t="shared" ref="M156:M160" si="17">K156*1000</f>
        <v>1010</v>
      </c>
      <c r="N156" s="72">
        <v>930.76</v>
      </c>
      <c r="O156" s="73" t="s">
        <v>48</v>
      </c>
      <c r="P156" s="69">
        <f t="shared" si="16"/>
        <v>930.76</v>
      </c>
    </row>
    <row r="157" spans="2:16">
      <c r="B157" s="109">
        <v>160</v>
      </c>
      <c r="C157" s="73" t="s">
        <v>47</v>
      </c>
      <c r="D157" s="69">
        <f t="shared" si="11"/>
        <v>1.9047619047619047</v>
      </c>
      <c r="E157" s="111">
        <v>47.31</v>
      </c>
      <c r="F157" s="112">
        <v>8.9359999999999995E-2</v>
      </c>
      <c r="G157" s="108">
        <f t="shared" si="14"/>
        <v>47.399360000000001</v>
      </c>
      <c r="H157" s="72">
        <v>37.35</v>
      </c>
      <c r="I157" s="73" t="s">
        <v>12</v>
      </c>
      <c r="J157" s="76">
        <f t="shared" si="13"/>
        <v>37350</v>
      </c>
      <c r="K157" s="72">
        <v>1.04</v>
      </c>
      <c r="L157" s="73" t="s">
        <v>12</v>
      </c>
      <c r="M157" s="76">
        <f t="shared" si="17"/>
        <v>1040</v>
      </c>
      <c r="N157" s="72">
        <v>937.81</v>
      </c>
      <c r="O157" s="73" t="s">
        <v>48</v>
      </c>
      <c r="P157" s="69">
        <f t="shared" si="16"/>
        <v>937.81</v>
      </c>
    </row>
    <row r="158" spans="2:16">
      <c r="B158" s="109">
        <v>170</v>
      </c>
      <c r="C158" s="73" t="s">
        <v>47</v>
      </c>
      <c r="D158" s="69">
        <f t="shared" si="11"/>
        <v>2.0238095238095237</v>
      </c>
      <c r="E158" s="111">
        <v>47.12</v>
      </c>
      <c r="F158" s="112">
        <v>8.4879999999999997E-2</v>
      </c>
      <c r="G158" s="108">
        <f t="shared" si="14"/>
        <v>47.204879999999996</v>
      </c>
      <c r="H158" s="72">
        <v>39.1</v>
      </c>
      <c r="I158" s="73" t="s">
        <v>12</v>
      </c>
      <c r="J158" s="76">
        <f t="shared" si="13"/>
        <v>39100</v>
      </c>
      <c r="K158" s="72">
        <v>1.07</v>
      </c>
      <c r="L158" s="73" t="s">
        <v>12</v>
      </c>
      <c r="M158" s="76">
        <f t="shared" si="17"/>
        <v>1070</v>
      </c>
      <c r="N158" s="72">
        <v>944.69</v>
      </c>
      <c r="O158" s="73" t="s">
        <v>48</v>
      </c>
      <c r="P158" s="69">
        <f t="shared" si="16"/>
        <v>944.69</v>
      </c>
    </row>
    <row r="159" spans="2:16">
      <c r="B159" s="109">
        <v>180</v>
      </c>
      <c r="C159" s="73" t="s">
        <v>47</v>
      </c>
      <c r="D159" s="69">
        <f t="shared" si="11"/>
        <v>2.1428571428571428</v>
      </c>
      <c r="E159" s="111">
        <v>47.14</v>
      </c>
      <c r="F159" s="112">
        <v>8.0850000000000005E-2</v>
      </c>
      <c r="G159" s="108">
        <f t="shared" si="14"/>
        <v>47.220849999999999</v>
      </c>
      <c r="H159" s="72">
        <v>40.86</v>
      </c>
      <c r="I159" s="73" t="s">
        <v>12</v>
      </c>
      <c r="J159" s="76">
        <f t="shared" si="13"/>
        <v>40860</v>
      </c>
      <c r="K159" s="72">
        <v>1.1000000000000001</v>
      </c>
      <c r="L159" s="73" t="s">
        <v>12</v>
      </c>
      <c r="M159" s="76">
        <f t="shared" si="17"/>
        <v>1100</v>
      </c>
      <c r="N159" s="72">
        <v>951.4</v>
      </c>
      <c r="O159" s="73" t="s">
        <v>48</v>
      </c>
      <c r="P159" s="69">
        <f t="shared" si="16"/>
        <v>951.4</v>
      </c>
    </row>
    <row r="160" spans="2:16">
      <c r="B160" s="109">
        <v>200</v>
      </c>
      <c r="C160" s="73" t="s">
        <v>47</v>
      </c>
      <c r="D160" s="69">
        <f t="shared" si="11"/>
        <v>2.3809523809523809</v>
      </c>
      <c r="E160" s="111">
        <v>46.71</v>
      </c>
      <c r="F160" s="112">
        <v>7.3899999999999993E-2</v>
      </c>
      <c r="G160" s="108">
        <f t="shared" si="14"/>
        <v>46.783900000000003</v>
      </c>
      <c r="H160" s="72">
        <v>44.39</v>
      </c>
      <c r="I160" s="73" t="s">
        <v>12</v>
      </c>
      <c r="J160" s="76">
        <f t="shared" si="13"/>
        <v>44390</v>
      </c>
      <c r="K160" s="72">
        <v>1.21</v>
      </c>
      <c r="L160" s="73" t="s">
        <v>12</v>
      </c>
      <c r="M160" s="76">
        <f t="shared" si="17"/>
        <v>1210</v>
      </c>
      <c r="N160" s="72">
        <v>964.42</v>
      </c>
      <c r="O160" s="73" t="s">
        <v>48</v>
      </c>
      <c r="P160" s="69">
        <f t="shared" si="16"/>
        <v>964.42</v>
      </c>
    </row>
    <row r="161" spans="2:16">
      <c r="B161" s="109">
        <v>225</v>
      </c>
      <c r="C161" s="73" t="s">
        <v>47</v>
      </c>
      <c r="D161" s="69">
        <f t="shared" si="11"/>
        <v>2.6785714285714284</v>
      </c>
      <c r="E161" s="111">
        <v>46.29</v>
      </c>
      <c r="F161" s="112">
        <v>6.6820000000000004E-2</v>
      </c>
      <c r="G161" s="108">
        <f t="shared" si="14"/>
        <v>46.356819999999999</v>
      </c>
      <c r="H161" s="72">
        <v>48.84</v>
      </c>
      <c r="I161" s="73" t="s">
        <v>12</v>
      </c>
      <c r="J161" s="76">
        <f t="shared" si="13"/>
        <v>48840</v>
      </c>
      <c r="K161" s="72">
        <v>1.37</v>
      </c>
      <c r="L161" s="73" t="s">
        <v>12</v>
      </c>
      <c r="M161" s="76">
        <f>K161*1000</f>
        <v>1370</v>
      </c>
      <c r="N161" s="72">
        <v>980.16</v>
      </c>
      <c r="O161" s="73" t="s">
        <v>48</v>
      </c>
      <c r="P161" s="69">
        <f t="shared" si="16"/>
        <v>980.16</v>
      </c>
    </row>
    <row r="162" spans="2:16">
      <c r="B162" s="109">
        <v>250</v>
      </c>
      <c r="C162" s="73" t="s">
        <v>47</v>
      </c>
      <c r="D162" s="69">
        <f t="shared" si="11"/>
        <v>2.9761904761904763</v>
      </c>
      <c r="E162" s="111">
        <v>45.91</v>
      </c>
      <c r="F162" s="112">
        <v>6.105E-2</v>
      </c>
      <c r="G162" s="108">
        <f t="shared" si="14"/>
        <v>45.971049999999998</v>
      </c>
      <c r="H162" s="72">
        <v>53.34</v>
      </c>
      <c r="I162" s="73" t="s">
        <v>12</v>
      </c>
      <c r="J162" s="76">
        <f t="shared" si="13"/>
        <v>53340</v>
      </c>
      <c r="K162" s="72">
        <v>1.51</v>
      </c>
      <c r="L162" s="73" t="s">
        <v>12</v>
      </c>
      <c r="M162" s="76">
        <f t="shared" ref="M162:M212" si="18">K162*1000</f>
        <v>1510</v>
      </c>
      <c r="N162" s="72">
        <v>995.42</v>
      </c>
      <c r="O162" s="73" t="s">
        <v>48</v>
      </c>
      <c r="P162" s="69">
        <f t="shared" si="16"/>
        <v>995.42</v>
      </c>
    </row>
    <row r="163" spans="2:16">
      <c r="B163" s="109">
        <v>275</v>
      </c>
      <c r="C163" s="73" t="s">
        <v>47</v>
      </c>
      <c r="D163" s="69">
        <f t="shared" ref="D163:D176" si="19">B163/$C$5</f>
        <v>3.2738095238095237</v>
      </c>
      <c r="E163" s="111">
        <v>45.54</v>
      </c>
      <c r="F163" s="112">
        <v>5.6250000000000001E-2</v>
      </c>
      <c r="G163" s="108">
        <f t="shared" si="14"/>
        <v>45.596249999999998</v>
      </c>
      <c r="H163" s="72">
        <v>57.87</v>
      </c>
      <c r="I163" s="73" t="s">
        <v>12</v>
      </c>
      <c r="J163" s="76">
        <f t="shared" si="13"/>
        <v>57870</v>
      </c>
      <c r="K163" s="72">
        <v>1.64</v>
      </c>
      <c r="L163" s="73" t="s">
        <v>12</v>
      </c>
      <c r="M163" s="76">
        <f t="shared" si="18"/>
        <v>1640</v>
      </c>
      <c r="N163" s="72">
        <v>1.01</v>
      </c>
      <c r="O163" s="116" t="s">
        <v>12</v>
      </c>
      <c r="P163" s="76">
        <f t="shared" ref="P163:P175" si="20">N163*1000</f>
        <v>1010</v>
      </c>
    </row>
    <row r="164" spans="2:16">
      <c r="B164" s="109">
        <v>300</v>
      </c>
      <c r="C164" s="73" t="s">
        <v>47</v>
      </c>
      <c r="D164" s="69">
        <f t="shared" si="19"/>
        <v>3.5714285714285716</v>
      </c>
      <c r="E164" s="111">
        <v>45.18</v>
      </c>
      <c r="F164" s="112">
        <v>5.219E-2</v>
      </c>
      <c r="G164" s="108">
        <f t="shared" si="14"/>
        <v>45.232190000000003</v>
      </c>
      <c r="H164" s="72">
        <v>62.44</v>
      </c>
      <c r="I164" s="73" t="s">
        <v>12</v>
      </c>
      <c r="J164" s="76">
        <f t="shared" si="13"/>
        <v>62440</v>
      </c>
      <c r="K164" s="72">
        <v>1.77</v>
      </c>
      <c r="L164" s="73" t="s">
        <v>12</v>
      </c>
      <c r="M164" s="76">
        <f t="shared" si="18"/>
        <v>1770</v>
      </c>
      <c r="N164" s="72">
        <v>1.02</v>
      </c>
      <c r="O164" s="73" t="s">
        <v>12</v>
      </c>
      <c r="P164" s="76">
        <f t="shared" si="20"/>
        <v>1020</v>
      </c>
    </row>
    <row r="165" spans="2:16">
      <c r="B165" s="109">
        <v>325</v>
      </c>
      <c r="C165" s="73" t="s">
        <v>47</v>
      </c>
      <c r="D165" s="69">
        <f t="shared" si="19"/>
        <v>3.8690476190476191</v>
      </c>
      <c r="E165" s="111">
        <v>44.81</v>
      </c>
      <c r="F165" s="112">
        <v>4.87E-2</v>
      </c>
      <c r="G165" s="108">
        <f t="shared" si="14"/>
        <v>44.858699999999999</v>
      </c>
      <c r="H165" s="72">
        <v>67.05</v>
      </c>
      <c r="I165" s="73" t="s">
        <v>12</v>
      </c>
      <c r="J165" s="76">
        <f t="shared" si="13"/>
        <v>67050</v>
      </c>
      <c r="K165" s="72">
        <v>1.88</v>
      </c>
      <c r="L165" s="73" t="s">
        <v>12</v>
      </c>
      <c r="M165" s="76">
        <f t="shared" si="18"/>
        <v>1880</v>
      </c>
      <c r="N165" s="72">
        <v>1.04</v>
      </c>
      <c r="O165" s="73" t="s">
        <v>12</v>
      </c>
      <c r="P165" s="76">
        <f t="shared" si="20"/>
        <v>1040</v>
      </c>
    </row>
    <row r="166" spans="2:16">
      <c r="B166" s="109">
        <v>350</v>
      </c>
      <c r="C166" s="73" t="s">
        <v>47</v>
      </c>
      <c r="D166" s="69">
        <f t="shared" si="19"/>
        <v>4.166666666666667</v>
      </c>
      <c r="E166" s="111">
        <v>44.44</v>
      </c>
      <c r="F166" s="112">
        <v>4.5679999999999998E-2</v>
      </c>
      <c r="G166" s="108">
        <f t="shared" si="14"/>
        <v>44.485679999999995</v>
      </c>
      <c r="H166" s="72">
        <v>71.69</v>
      </c>
      <c r="I166" s="73" t="s">
        <v>12</v>
      </c>
      <c r="J166" s="76">
        <f t="shared" si="13"/>
        <v>71690</v>
      </c>
      <c r="K166" s="72">
        <v>2</v>
      </c>
      <c r="L166" s="73" t="s">
        <v>12</v>
      </c>
      <c r="M166" s="76">
        <f t="shared" si="18"/>
        <v>2000</v>
      </c>
      <c r="N166" s="72">
        <v>1.05</v>
      </c>
      <c r="O166" s="73" t="s">
        <v>12</v>
      </c>
      <c r="P166" s="76">
        <f t="shared" si="20"/>
        <v>1050</v>
      </c>
    </row>
    <row r="167" spans="2:16">
      <c r="B167" s="109">
        <v>375</v>
      </c>
      <c r="C167" s="73" t="s">
        <v>47</v>
      </c>
      <c r="D167" s="69">
        <f t="shared" si="19"/>
        <v>4.4642857142857144</v>
      </c>
      <c r="E167" s="111">
        <v>44.07</v>
      </c>
      <c r="F167" s="112">
        <v>4.3029999999999999E-2</v>
      </c>
      <c r="G167" s="108">
        <f t="shared" si="14"/>
        <v>44.113030000000002</v>
      </c>
      <c r="H167" s="72">
        <v>76.37</v>
      </c>
      <c r="I167" s="73" t="s">
        <v>12</v>
      </c>
      <c r="J167" s="76">
        <f t="shared" ref="J167:J190" si="21">H167*1000</f>
        <v>76370</v>
      </c>
      <c r="K167" s="72">
        <v>2.1</v>
      </c>
      <c r="L167" s="73" t="s">
        <v>12</v>
      </c>
      <c r="M167" s="76">
        <f t="shared" si="18"/>
        <v>2100</v>
      </c>
      <c r="N167" s="72">
        <v>1.07</v>
      </c>
      <c r="O167" s="73" t="s">
        <v>12</v>
      </c>
      <c r="P167" s="76">
        <f t="shared" si="20"/>
        <v>1070</v>
      </c>
    </row>
    <row r="168" spans="2:16">
      <c r="B168" s="109">
        <v>400</v>
      </c>
      <c r="C168" s="73" t="s">
        <v>47</v>
      </c>
      <c r="D168" s="69">
        <f t="shared" si="19"/>
        <v>4.7619047619047619</v>
      </c>
      <c r="E168" s="111">
        <v>43.68</v>
      </c>
      <c r="F168" s="112">
        <v>4.0689999999999997E-2</v>
      </c>
      <c r="G168" s="108">
        <f t="shared" si="14"/>
        <v>43.720689999999998</v>
      </c>
      <c r="H168" s="72">
        <v>81.099999999999994</v>
      </c>
      <c r="I168" s="73" t="s">
        <v>12</v>
      </c>
      <c r="J168" s="76">
        <f t="shared" si="21"/>
        <v>81100</v>
      </c>
      <c r="K168" s="72">
        <v>2.21</v>
      </c>
      <c r="L168" s="73" t="s">
        <v>12</v>
      </c>
      <c r="M168" s="76">
        <f t="shared" si="18"/>
        <v>2210</v>
      </c>
      <c r="N168" s="72">
        <v>1.08</v>
      </c>
      <c r="O168" s="73" t="s">
        <v>12</v>
      </c>
      <c r="P168" s="76">
        <f t="shared" si="20"/>
        <v>1080</v>
      </c>
    </row>
    <row r="169" spans="2:16">
      <c r="B169" s="109">
        <v>450</v>
      </c>
      <c r="C169" s="73" t="s">
        <v>47</v>
      </c>
      <c r="D169" s="69">
        <f t="shared" si="19"/>
        <v>5.3571428571428568</v>
      </c>
      <c r="E169" s="111">
        <v>42.88</v>
      </c>
      <c r="F169" s="112">
        <v>3.6729999999999999E-2</v>
      </c>
      <c r="G169" s="108">
        <f t="shared" si="14"/>
        <v>42.916730000000001</v>
      </c>
      <c r="H169" s="72">
        <v>90.68</v>
      </c>
      <c r="I169" s="73" t="s">
        <v>12</v>
      </c>
      <c r="J169" s="76">
        <f t="shared" si="21"/>
        <v>90680</v>
      </c>
      <c r="K169" s="72">
        <v>2.59</v>
      </c>
      <c r="L169" s="73" t="s">
        <v>12</v>
      </c>
      <c r="M169" s="76">
        <f t="shared" si="18"/>
        <v>2590</v>
      </c>
      <c r="N169" s="72">
        <v>1.1100000000000001</v>
      </c>
      <c r="O169" s="73" t="s">
        <v>12</v>
      </c>
      <c r="P169" s="76">
        <f t="shared" si="20"/>
        <v>1110</v>
      </c>
    </row>
    <row r="170" spans="2:16">
      <c r="B170" s="109">
        <v>500</v>
      </c>
      <c r="C170" s="73" t="s">
        <v>47</v>
      </c>
      <c r="D170" s="69">
        <f t="shared" si="19"/>
        <v>5.9523809523809526</v>
      </c>
      <c r="E170" s="111">
        <v>42.04</v>
      </c>
      <c r="F170" s="112">
        <v>3.3509999999999998E-2</v>
      </c>
      <c r="G170" s="108">
        <f t="shared" si="14"/>
        <v>42.073509999999999</v>
      </c>
      <c r="H170" s="72">
        <v>100.45</v>
      </c>
      <c r="I170" s="73" t="s">
        <v>12</v>
      </c>
      <c r="J170" s="76">
        <f t="shared" si="21"/>
        <v>100450</v>
      </c>
      <c r="K170" s="72">
        <v>2.94</v>
      </c>
      <c r="L170" s="73" t="s">
        <v>12</v>
      </c>
      <c r="M170" s="76">
        <f t="shared" si="18"/>
        <v>2940</v>
      </c>
      <c r="N170" s="72">
        <v>1.1399999999999999</v>
      </c>
      <c r="O170" s="73" t="s">
        <v>12</v>
      </c>
      <c r="P170" s="76">
        <f t="shared" si="20"/>
        <v>1140</v>
      </c>
    </row>
    <row r="171" spans="2:16">
      <c r="B171" s="109">
        <v>550</v>
      </c>
      <c r="C171" s="73" t="s">
        <v>47</v>
      </c>
      <c r="D171" s="69">
        <f t="shared" si="19"/>
        <v>6.5476190476190474</v>
      </c>
      <c r="E171" s="111">
        <v>41.17</v>
      </c>
      <c r="F171" s="112">
        <v>3.0839999999999999E-2</v>
      </c>
      <c r="G171" s="108">
        <f t="shared" si="14"/>
        <v>41.200839999999999</v>
      </c>
      <c r="H171" s="72">
        <v>110.42</v>
      </c>
      <c r="I171" s="73" t="s">
        <v>12</v>
      </c>
      <c r="J171" s="76">
        <f t="shared" si="21"/>
        <v>110420</v>
      </c>
      <c r="K171" s="72">
        <v>3.26</v>
      </c>
      <c r="L171" s="73" t="s">
        <v>12</v>
      </c>
      <c r="M171" s="76">
        <f t="shared" si="18"/>
        <v>3260</v>
      </c>
      <c r="N171" s="72">
        <v>1.17</v>
      </c>
      <c r="O171" s="73" t="s">
        <v>12</v>
      </c>
      <c r="P171" s="76">
        <f t="shared" si="20"/>
        <v>1170</v>
      </c>
    </row>
    <row r="172" spans="2:16">
      <c r="B172" s="109">
        <v>600</v>
      </c>
      <c r="C172" s="73" t="s">
        <v>47</v>
      </c>
      <c r="D172" s="69">
        <f t="shared" si="19"/>
        <v>7.1428571428571432</v>
      </c>
      <c r="E172" s="111">
        <v>40.28</v>
      </c>
      <c r="F172" s="112">
        <v>2.8580000000000001E-2</v>
      </c>
      <c r="G172" s="108">
        <f t="shared" si="14"/>
        <v>40.308579999999999</v>
      </c>
      <c r="H172" s="72">
        <v>120.6</v>
      </c>
      <c r="I172" s="73" t="s">
        <v>12</v>
      </c>
      <c r="J172" s="76">
        <f t="shared" si="21"/>
        <v>120600</v>
      </c>
      <c r="K172" s="72">
        <v>3.57</v>
      </c>
      <c r="L172" s="73" t="s">
        <v>12</v>
      </c>
      <c r="M172" s="76">
        <f t="shared" si="18"/>
        <v>3570</v>
      </c>
      <c r="N172" s="72">
        <v>1.19</v>
      </c>
      <c r="O172" s="73" t="s">
        <v>12</v>
      </c>
      <c r="P172" s="76">
        <f t="shared" si="20"/>
        <v>1190</v>
      </c>
    </row>
    <row r="173" spans="2:16">
      <c r="B173" s="109">
        <v>650</v>
      </c>
      <c r="C173" s="73" t="s">
        <v>47</v>
      </c>
      <c r="D173" s="69">
        <f t="shared" si="19"/>
        <v>7.7380952380952381</v>
      </c>
      <c r="E173" s="111">
        <v>39.36</v>
      </c>
      <c r="F173" s="112">
        <v>2.665E-2</v>
      </c>
      <c r="G173" s="108">
        <f t="shared" si="14"/>
        <v>39.386649999999996</v>
      </c>
      <c r="H173" s="72">
        <v>131.02000000000001</v>
      </c>
      <c r="I173" s="73" t="s">
        <v>12</v>
      </c>
      <c r="J173" s="76">
        <f t="shared" si="21"/>
        <v>131020.00000000001</v>
      </c>
      <c r="K173" s="72">
        <v>3.86</v>
      </c>
      <c r="L173" s="73" t="s">
        <v>12</v>
      </c>
      <c r="M173" s="76">
        <f t="shared" si="18"/>
        <v>3860</v>
      </c>
      <c r="N173" s="72">
        <v>1.22</v>
      </c>
      <c r="O173" s="73" t="s">
        <v>12</v>
      </c>
      <c r="P173" s="76">
        <f t="shared" si="20"/>
        <v>1220</v>
      </c>
    </row>
    <row r="174" spans="2:16">
      <c r="B174" s="109">
        <v>700</v>
      </c>
      <c r="C174" s="73" t="s">
        <v>47</v>
      </c>
      <c r="D174" s="69">
        <f t="shared" si="19"/>
        <v>8.3333333333333339</v>
      </c>
      <c r="E174" s="111">
        <v>38.43</v>
      </c>
      <c r="F174" s="112">
        <v>2.4969999999999999E-2</v>
      </c>
      <c r="G174" s="108">
        <f t="shared" si="14"/>
        <v>38.454970000000003</v>
      </c>
      <c r="H174" s="72">
        <v>141.68</v>
      </c>
      <c r="I174" s="73" t="s">
        <v>12</v>
      </c>
      <c r="J174" s="76">
        <f t="shared" si="21"/>
        <v>141680</v>
      </c>
      <c r="K174" s="72">
        <v>4.1500000000000004</v>
      </c>
      <c r="L174" s="73" t="s">
        <v>12</v>
      </c>
      <c r="M174" s="76">
        <f t="shared" si="18"/>
        <v>4150</v>
      </c>
      <c r="N174" s="72">
        <v>1.25</v>
      </c>
      <c r="O174" s="73" t="s">
        <v>12</v>
      </c>
      <c r="P174" s="76">
        <f t="shared" si="20"/>
        <v>1250</v>
      </c>
    </row>
    <row r="175" spans="2:16">
      <c r="B175" s="109">
        <v>800</v>
      </c>
      <c r="C175" s="73" t="s">
        <v>47</v>
      </c>
      <c r="D175" s="69">
        <f t="shared" si="19"/>
        <v>9.5238095238095237</v>
      </c>
      <c r="E175" s="111">
        <v>36.57</v>
      </c>
      <c r="F175" s="112">
        <v>2.2210000000000001E-2</v>
      </c>
      <c r="G175" s="108">
        <f t="shared" si="14"/>
        <v>36.592210000000001</v>
      </c>
      <c r="H175" s="72">
        <v>163.81</v>
      </c>
      <c r="I175" s="73" t="s">
        <v>12</v>
      </c>
      <c r="J175" s="76">
        <f t="shared" si="21"/>
        <v>163810</v>
      </c>
      <c r="K175" s="72">
        <v>5.2</v>
      </c>
      <c r="L175" s="73" t="s">
        <v>12</v>
      </c>
      <c r="M175" s="76">
        <f t="shared" si="18"/>
        <v>5200</v>
      </c>
      <c r="N175" s="72">
        <v>1.31</v>
      </c>
      <c r="O175" s="73" t="s">
        <v>12</v>
      </c>
      <c r="P175" s="76">
        <f t="shared" si="20"/>
        <v>1310</v>
      </c>
    </row>
    <row r="176" spans="2:16">
      <c r="B176" s="109">
        <v>900</v>
      </c>
      <c r="C176" s="73" t="s">
        <v>47</v>
      </c>
      <c r="D176" s="69">
        <f t="shared" si="19"/>
        <v>10.714285714285714</v>
      </c>
      <c r="E176" s="111">
        <v>34.75</v>
      </c>
      <c r="F176" s="112">
        <v>2.002E-2</v>
      </c>
      <c r="G176" s="108">
        <f t="shared" si="14"/>
        <v>34.770020000000002</v>
      </c>
      <c r="H176" s="72">
        <v>187.09</v>
      </c>
      <c r="I176" s="73" t="s">
        <v>12</v>
      </c>
      <c r="J176" s="76">
        <f t="shared" si="21"/>
        <v>187090</v>
      </c>
      <c r="K176" s="72">
        <v>6.16</v>
      </c>
      <c r="L176" s="73" t="s">
        <v>12</v>
      </c>
      <c r="M176" s="76">
        <f t="shared" si="18"/>
        <v>6160</v>
      </c>
      <c r="N176" s="72">
        <v>1.38</v>
      </c>
      <c r="O176" s="73" t="s">
        <v>12</v>
      </c>
      <c r="P176" s="76">
        <f>N176*1000</f>
        <v>1380</v>
      </c>
    </row>
    <row r="177" spans="1:16">
      <c r="A177" s="4"/>
      <c r="B177" s="109">
        <v>1</v>
      </c>
      <c r="C177" s="116" t="s">
        <v>49</v>
      </c>
      <c r="D177" s="69">
        <f>B177*1000/$C$5</f>
        <v>11.904761904761905</v>
      </c>
      <c r="E177" s="111">
        <v>32.99</v>
      </c>
      <c r="F177" s="112">
        <v>1.8249999999999999E-2</v>
      </c>
      <c r="G177" s="108">
        <f t="shared" si="14"/>
        <v>33.008250000000004</v>
      </c>
      <c r="H177" s="72">
        <v>211.6</v>
      </c>
      <c r="I177" s="73" t="s">
        <v>12</v>
      </c>
      <c r="J177" s="76">
        <f t="shared" si="21"/>
        <v>211600</v>
      </c>
      <c r="K177" s="72">
        <v>7.07</v>
      </c>
      <c r="L177" s="73" t="s">
        <v>12</v>
      </c>
      <c r="M177" s="76">
        <f t="shared" si="18"/>
        <v>7070</v>
      </c>
      <c r="N177" s="72">
        <v>1.44</v>
      </c>
      <c r="O177" s="73" t="s">
        <v>12</v>
      </c>
      <c r="P177" s="76">
        <f t="shared" ref="P177:P228" si="22">N177*1000</f>
        <v>1440</v>
      </c>
    </row>
    <row r="178" spans="1:16">
      <c r="B178" s="72">
        <v>1.1000000000000001</v>
      </c>
      <c r="C178" s="73" t="s">
        <v>49</v>
      </c>
      <c r="D178" s="69">
        <f t="shared" ref="D178:D228" si="23">B178*1000/$C$5</f>
        <v>13.095238095238095</v>
      </c>
      <c r="E178" s="111">
        <v>31.32</v>
      </c>
      <c r="F178" s="112">
        <v>1.678E-2</v>
      </c>
      <c r="G178" s="108">
        <f t="shared" si="14"/>
        <v>31.336780000000001</v>
      </c>
      <c r="H178" s="72">
        <v>237.42</v>
      </c>
      <c r="I178" s="73" t="s">
        <v>12</v>
      </c>
      <c r="J178" s="76">
        <f t="shared" si="21"/>
        <v>237420</v>
      </c>
      <c r="K178" s="72">
        <v>7.96</v>
      </c>
      <c r="L178" s="73" t="s">
        <v>12</v>
      </c>
      <c r="M178" s="76">
        <f t="shared" si="18"/>
        <v>7960</v>
      </c>
      <c r="N178" s="72">
        <v>1.51</v>
      </c>
      <c r="O178" s="73" t="s">
        <v>12</v>
      </c>
      <c r="P178" s="76">
        <f t="shared" si="22"/>
        <v>1510</v>
      </c>
    </row>
    <row r="179" spans="1:16">
      <c r="B179" s="109">
        <v>1.2</v>
      </c>
      <c r="C179" s="110" t="s">
        <v>49</v>
      </c>
      <c r="D179" s="69">
        <f t="shared" si="23"/>
        <v>14.285714285714286</v>
      </c>
      <c r="E179" s="111">
        <v>29.75</v>
      </c>
      <c r="F179" s="112">
        <v>1.553E-2</v>
      </c>
      <c r="G179" s="108">
        <f t="shared" si="14"/>
        <v>29.765529999999998</v>
      </c>
      <c r="H179" s="72">
        <v>264.61</v>
      </c>
      <c r="I179" s="73" t="s">
        <v>12</v>
      </c>
      <c r="J179" s="76">
        <f t="shared" si="21"/>
        <v>264610</v>
      </c>
      <c r="K179" s="72">
        <v>8.84</v>
      </c>
      <c r="L179" s="73" t="s">
        <v>12</v>
      </c>
      <c r="M179" s="76">
        <f t="shared" si="18"/>
        <v>8840</v>
      </c>
      <c r="N179" s="72">
        <v>1.59</v>
      </c>
      <c r="O179" s="73" t="s">
        <v>12</v>
      </c>
      <c r="P179" s="76">
        <f t="shared" si="22"/>
        <v>1590</v>
      </c>
    </row>
    <row r="180" spans="1:16">
      <c r="B180" s="109">
        <v>1.3</v>
      </c>
      <c r="C180" s="110" t="s">
        <v>49</v>
      </c>
      <c r="D180" s="69">
        <f t="shared" si="23"/>
        <v>15.476190476190476</v>
      </c>
      <c r="E180" s="111">
        <v>28.3</v>
      </c>
      <c r="F180" s="112">
        <v>1.447E-2</v>
      </c>
      <c r="G180" s="108">
        <f t="shared" si="14"/>
        <v>28.31447</v>
      </c>
      <c r="H180" s="72">
        <v>293.2</v>
      </c>
      <c r="I180" s="73" t="s">
        <v>12</v>
      </c>
      <c r="J180" s="76">
        <f t="shared" si="21"/>
        <v>293200</v>
      </c>
      <c r="K180" s="72">
        <v>9.7200000000000006</v>
      </c>
      <c r="L180" s="73" t="s">
        <v>12</v>
      </c>
      <c r="M180" s="76">
        <f t="shared" si="18"/>
        <v>9720</v>
      </c>
      <c r="N180" s="72">
        <v>1.66</v>
      </c>
      <c r="O180" s="73" t="s">
        <v>12</v>
      </c>
      <c r="P180" s="76">
        <f t="shared" si="22"/>
        <v>1660</v>
      </c>
    </row>
    <row r="181" spans="1:16">
      <c r="B181" s="109">
        <v>1.4</v>
      </c>
      <c r="C181" s="110" t="s">
        <v>49</v>
      </c>
      <c r="D181" s="69">
        <f t="shared" si="23"/>
        <v>16.666666666666668</v>
      </c>
      <c r="E181" s="111">
        <v>26.97</v>
      </c>
      <c r="F181" s="112">
        <v>1.355E-2</v>
      </c>
      <c r="G181" s="108">
        <f t="shared" si="14"/>
        <v>26.983549999999997</v>
      </c>
      <c r="H181" s="72">
        <v>323.24</v>
      </c>
      <c r="I181" s="73" t="s">
        <v>12</v>
      </c>
      <c r="J181" s="76">
        <f t="shared" si="21"/>
        <v>323240</v>
      </c>
      <c r="K181" s="72">
        <v>10.61</v>
      </c>
      <c r="L181" s="73" t="s">
        <v>12</v>
      </c>
      <c r="M181" s="76">
        <f t="shared" si="18"/>
        <v>10610</v>
      </c>
      <c r="N181" s="72">
        <v>1.75</v>
      </c>
      <c r="O181" s="73" t="s">
        <v>12</v>
      </c>
      <c r="P181" s="76">
        <f t="shared" si="22"/>
        <v>1750</v>
      </c>
    </row>
    <row r="182" spans="1:16">
      <c r="B182" s="109">
        <v>1.5</v>
      </c>
      <c r="C182" s="110" t="s">
        <v>49</v>
      </c>
      <c r="D182" s="69">
        <f t="shared" si="23"/>
        <v>17.857142857142858</v>
      </c>
      <c r="E182" s="111">
        <v>25.75</v>
      </c>
      <c r="F182" s="112">
        <v>1.2749999999999999E-2</v>
      </c>
      <c r="G182" s="108">
        <f t="shared" si="14"/>
        <v>25.76275</v>
      </c>
      <c r="H182" s="72">
        <v>354.73</v>
      </c>
      <c r="I182" s="73" t="s">
        <v>12</v>
      </c>
      <c r="J182" s="76">
        <f t="shared" si="21"/>
        <v>354730</v>
      </c>
      <c r="K182" s="72">
        <v>11.51</v>
      </c>
      <c r="L182" s="73" t="s">
        <v>12</v>
      </c>
      <c r="M182" s="76">
        <f t="shared" si="18"/>
        <v>11510</v>
      </c>
      <c r="N182" s="72">
        <v>1.83</v>
      </c>
      <c r="O182" s="73" t="s">
        <v>12</v>
      </c>
      <c r="P182" s="76">
        <f t="shared" si="22"/>
        <v>1830</v>
      </c>
    </row>
    <row r="183" spans="1:16">
      <c r="B183" s="109">
        <v>1.6</v>
      </c>
      <c r="C183" s="110" t="s">
        <v>49</v>
      </c>
      <c r="D183" s="69">
        <f t="shared" si="23"/>
        <v>19.047619047619047</v>
      </c>
      <c r="E183" s="111">
        <v>24.64</v>
      </c>
      <c r="F183" s="112">
        <v>1.204E-2</v>
      </c>
      <c r="G183" s="108">
        <f t="shared" si="14"/>
        <v>24.65204</v>
      </c>
      <c r="H183" s="72">
        <v>387.68</v>
      </c>
      <c r="I183" s="73" t="s">
        <v>12</v>
      </c>
      <c r="J183" s="76">
        <f t="shared" si="21"/>
        <v>387680</v>
      </c>
      <c r="K183" s="72">
        <v>12.42</v>
      </c>
      <c r="L183" s="73" t="s">
        <v>12</v>
      </c>
      <c r="M183" s="76">
        <f t="shared" si="18"/>
        <v>12420</v>
      </c>
      <c r="N183" s="72">
        <v>1.92</v>
      </c>
      <c r="O183" s="73" t="s">
        <v>12</v>
      </c>
      <c r="P183" s="76">
        <f t="shared" si="22"/>
        <v>1920</v>
      </c>
    </row>
    <row r="184" spans="1:16">
      <c r="B184" s="109">
        <v>1.7</v>
      </c>
      <c r="C184" s="110" t="s">
        <v>49</v>
      </c>
      <c r="D184" s="69">
        <f t="shared" si="23"/>
        <v>20.238095238095237</v>
      </c>
      <c r="E184" s="111">
        <v>23.64</v>
      </c>
      <c r="F184" s="112">
        <v>1.14E-2</v>
      </c>
      <c r="G184" s="108">
        <f t="shared" si="14"/>
        <v>23.651399999999999</v>
      </c>
      <c r="H184" s="72">
        <v>422.06</v>
      </c>
      <c r="I184" s="73" t="s">
        <v>12</v>
      </c>
      <c r="J184" s="76">
        <f t="shared" si="21"/>
        <v>422060</v>
      </c>
      <c r="K184" s="72">
        <v>13.34</v>
      </c>
      <c r="L184" s="73" t="s">
        <v>12</v>
      </c>
      <c r="M184" s="76">
        <f t="shared" si="18"/>
        <v>13340</v>
      </c>
      <c r="N184" s="72">
        <v>2.02</v>
      </c>
      <c r="O184" s="73" t="s">
        <v>12</v>
      </c>
      <c r="P184" s="76">
        <f t="shared" si="22"/>
        <v>2020</v>
      </c>
    </row>
    <row r="185" spans="1:16">
      <c r="B185" s="109">
        <v>1.8</v>
      </c>
      <c r="C185" s="110" t="s">
        <v>49</v>
      </c>
      <c r="D185" s="69">
        <f t="shared" si="23"/>
        <v>21.428571428571427</v>
      </c>
      <c r="E185" s="111">
        <v>22.74</v>
      </c>
      <c r="F185" s="112">
        <v>1.0840000000000001E-2</v>
      </c>
      <c r="G185" s="108">
        <f t="shared" si="14"/>
        <v>22.75084</v>
      </c>
      <c r="H185" s="72">
        <v>457.84</v>
      </c>
      <c r="I185" s="73" t="s">
        <v>12</v>
      </c>
      <c r="J185" s="76">
        <f t="shared" si="21"/>
        <v>457840</v>
      </c>
      <c r="K185" s="72">
        <v>14.27</v>
      </c>
      <c r="L185" s="73" t="s">
        <v>12</v>
      </c>
      <c r="M185" s="76">
        <f t="shared" si="18"/>
        <v>14270</v>
      </c>
      <c r="N185" s="72">
        <v>2.12</v>
      </c>
      <c r="O185" s="73" t="s">
        <v>12</v>
      </c>
      <c r="P185" s="76">
        <f t="shared" si="22"/>
        <v>2120</v>
      </c>
    </row>
    <row r="186" spans="1:16">
      <c r="B186" s="109">
        <v>2</v>
      </c>
      <c r="C186" s="110" t="s">
        <v>49</v>
      </c>
      <c r="D186" s="69">
        <f t="shared" si="23"/>
        <v>23.80952380952381</v>
      </c>
      <c r="E186" s="111">
        <v>21.24</v>
      </c>
      <c r="F186" s="112">
        <v>9.868E-3</v>
      </c>
      <c r="G186" s="108">
        <f t="shared" si="14"/>
        <v>21.249867999999999</v>
      </c>
      <c r="H186" s="72">
        <v>533.37</v>
      </c>
      <c r="I186" s="73" t="s">
        <v>12</v>
      </c>
      <c r="J186" s="76">
        <f t="shared" si="21"/>
        <v>533370</v>
      </c>
      <c r="K186" s="72">
        <v>17.829999999999998</v>
      </c>
      <c r="L186" s="73" t="s">
        <v>12</v>
      </c>
      <c r="M186" s="76">
        <f t="shared" si="18"/>
        <v>17830</v>
      </c>
      <c r="N186" s="72">
        <v>2.33</v>
      </c>
      <c r="O186" s="73" t="s">
        <v>12</v>
      </c>
      <c r="P186" s="76">
        <f t="shared" si="22"/>
        <v>2330</v>
      </c>
    </row>
    <row r="187" spans="1:16">
      <c r="B187" s="109">
        <v>2.25</v>
      </c>
      <c r="C187" s="110" t="s">
        <v>49</v>
      </c>
      <c r="D187" s="69">
        <f t="shared" si="23"/>
        <v>26.785714285714285</v>
      </c>
      <c r="E187" s="111">
        <v>19.829999999999998</v>
      </c>
      <c r="F187" s="112">
        <v>8.8839999999999995E-3</v>
      </c>
      <c r="G187" s="108">
        <f t="shared" si="14"/>
        <v>19.838883999999997</v>
      </c>
      <c r="H187" s="72">
        <v>634.49</v>
      </c>
      <c r="I187" s="73" t="s">
        <v>12</v>
      </c>
      <c r="J187" s="76">
        <f t="shared" si="21"/>
        <v>634490</v>
      </c>
      <c r="K187" s="72">
        <v>22.87</v>
      </c>
      <c r="L187" s="73" t="s">
        <v>12</v>
      </c>
      <c r="M187" s="76">
        <f t="shared" si="18"/>
        <v>22870</v>
      </c>
      <c r="N187" s="72">
        <v>2.62</v>
      </c>
      <c r="O187" s="73" t="s">
        <v>12</v>
      </c>
      <c r="P187" s="76">
        <f t="shared" si="22"/>
        <v>2620</v>
      </c>
    </row>
    <row r="188" spans="1:16">
      <c r="B188" s="109">
        <v>2.5</v>
      </c>
      <c r="C188" s="110" t="s">
        <v>49</v>
      </c>
      <c r="D188" s="69">
        <f t="shared" si="23"/>
        <v>29.761904761904763</v>
      </c>
      <c r="E188" s="111">
        <v>18.88</v>
      </c>
      <c r="F188" s="112">
        <v>8.0859999999999994E-3</v>
      </c>
      <c r="G188" s="108">
        <f t="shared" si="14"/>
        <v>18.888085999999998</v>
      </c>
      <c r="H188" s="72">
        <v>741.72</v>
      </c>
      <c r="I188" s="73" t="s">
        <v>12</v>
      </c>
      <c r="J188" s="76">
        <f t="shared" si="21"/>
        <v>741720</v>
      </c>
      <c r="K188" s="72">
        <v>27.44</v>
      </c>
      <c r="L188" s="73" t="s">
        <v>12</v>
      </c>
      <c r="M188" s="76">
        <f t="shared" si="18"/>
        <v>27440</v>
      </c>
      <c r="N188" s="72">
        <v>2.93</v>
      </c>
      <c r="O188" s="73" t="s">
        <v>12</v>
      </c>
      <c r="P188" s="76">
        <f t="shared" si="22"/>
        <v>2930</v>
      </c>
    </row>
    <row r="189" spans="1:16">
      <c r="B189" s="109">
        <v>2.75</v>
      </c>
      <c r="C189" s="110" t="s">
        <v>49</v>
      </c>
      <c r="D189" s="69">
        <f t="shared" si="23"/>
        <v>32.738095238095241</v>
      </c>
      <c r="E189" s="111">
        <v>17.760000000000002</v>
      </c>
      <c r="F189" s="112">
        <v>7.4250000000000002E-3</v>
      </c>
      <c r="G189" s="108">
        <f t="shared" si="14"/>
        <v>17.767425000000003</v>
      </c>
      <c r="H189" s="72">
        <v>855.04</v>
      </c>
      <c r="I189" s="73" t="s">
        <v>12</v>
      </c>
      <c r="J189" s="76">
        <f t="shared" si="21"/>
        <v>855040</v>
      </c>
      <c r="K189" s="72">
        <v>31.79</v>
      </c>
      <c r="L189" s="73" t="s">
        <v>12</v>
      </c>
      <c r="M189" s="76">
        <f t="shared" si="18"/>
        <v>31790</v>
      </c>
      <c r="N189" s="72">
        <v>3.26</v>
      </c>
      <c r="O189" s="73" t="s">
        <v>12</v>
      </c>
      <c r="P189" s="76">
        <f t="shared" si="22"/>
        <v>3260</v>
      </c>
    </row>
    <row r="190" spans="1:16">
      <c r="B190" s="109">
        <v>3</v>
      </c>
      <c r="C190" s="110" t="s">
        <v>49</v>
      </c>
      <c r="D190" s="69">
        <f t="shared" si="23"/>
        <v>35.714285714285715</v>
      </c>
      <c r="E190" s="111">
        <v>16.739999999999998</v>
      </c>
      <c r="F190" s="112">
        <v>6.868E-3</v>
      </c>
      <c r="G190" s="108">
        <f t="shared" si="14"/>
        <v>16.746867999999999</v>
      </c>
      <c r="H190" s="72">
        <v>975.41</v>
      </c>
      <c r="I190" s="73" t="s">
        <v>12</v>
      </c>
      <c r="J190" s="76">
        <f t="shared" si="21"/>
        <v>975410</v>
      </c>
      <c r="K190" s="72">
        <v>36.06</v>
      </c>
      <c r="L190" s="73" t="s">
        <v>12</v>
      </c>
      <c r="M190" s="76">
        <f t="shared" si="18"/>
        <v>36060</v>
      </c>
      <c r="N190" s="72">
        <v>3.6</v>
      </c>
      <c r="O190" s="73" t="s">
        <v>12</v>
      </c>
      <c r="P190" s="76">
        <f t="shared" si="22"/>
        <v>3600</v>
      </c>
    </row>
    <row r="191" spans="1:16">
      <c r="B191" s="109">
        <v>3.25</v>
      </c>
      <c r="C191" s="110" t="s">
        <v>49</v>
      </c>
      <c r="D191" s="69">
        <f t="shared" si="23"/>
        <v>38.69047619047619</v>
      </c>
      <c r="E191" s="111">
        <v>15.84</v>
      </c>
      <c r="F191" s="112">
        <v>6.3930000000000002E-3</v>
      </c>
      <c r="G191" s="108">
        <f t="shared" si="14"/>
        <v>15.846392999999999</v>
      </c>
      <c r="H191" s="72">
        <v>1.1000000000000001</v>
      </c>
      <c r="I191" s="116" t="s">
        <v>52</v>
      </c>
      <c r="J191" s="76">
        <f t="shared" ref="J191:J192" si="24">H191*1000000</f>
        <v>1100000</v>
      </c>
      <c r="K191" s="72">
        <v>40.32</v>
      </c>
      <c r="L191" s="73" t="s">
        <v>12</v>
      </c>
      <c r="M191" s="76">
        <f t="shared" si="18"/>
        <v>40320</v>
      </c>
      <c r="N191" s="72">
        <v>3.97</v>
      </c>
      <c r="O191" s="73" t="s">
        <v>12</v>
      </c>
      <c r="P191" s="76">
        <f t="shared" si="22"/>
        <v>3970</v>
      </c>
    </row>
    <row r="192" spans="1:16">
      <c r="B192" s="109">
        <v>3.5</v>
      </c>
      <c r="C192" s="110" t="s">
        <v>49</v>
      </c>
      <c r="D192" s="69">
        <f t="shared" si="23"/>
        <v>41.666666666666664</v>
      </c>
      <c r="E192" s="111">
        <v>15.05</v>
      </c>
      <c r="F192" s="112">
        <v>5.9810000000000002E-3</v>
      </c>
      <c r="G192" s="108">
        <f t="shared" si="14"/>
        <v>15.055981000000001</v>
      </c>
      <c r="H192" s="72">
        <v>1.24</v>
      </c>
      <c r="I192" s="73" t="s">
        <v>52</v>
      </c>
      <c r="J192" s="76">
        <f t="shared" si="24"/>
        <v>1240000</v>
      </c>
      <c r="K192" s="72">
        <v>44.58</v>
      </c>
      <c r="L192" s="73" t="s">
        <v>12</v>
      </c>
      <c r="M192" s="76">
        <f t="shared" si="18"/>
        <v>44580</v>
      </c>
      <c r="N192" s="72">
        <v>4.3499999999999996</v>
      </c>
      <c r="O192" s="73" t="s">
        <v>12</v>
      </c>
      <c r="P192" s="76">
        <f t="shared" si="22"/>
        <v>4350</v>
      </c>
    </row>
    <row r="193" spans="2:16">
      <c r="B193" s="109">
        <v>3.75</v>
      </c>
      <c r="C193" s="110" t="s">
        <v>49</v>
      </c>
      <c r="D193" s="69">
        <f t="shared" si="23"/>
        <v>44.642857142857146</v>
      </c>
      <c r="E193" s="111">
        <v>14.35</v>
      </c>
      <c r="F193" s="112">
        <v>5.6220000000000003E-3</v>
      </c>
      <c r="G193" s="108">
        <f t="shared" si="14"/>
        <v>14.355622</v>
      </c>
      <c r="H193" s="72">
        <v>1.38</v>
      </c>
      <c r="I193" s="73" t="s">
        <v>52</v>
      </c>
      <c r="J193" s="76">
        <f>H193*1000000</f>
        <v>1380000</v>
      </c>
      <c r="K193" s="72">
        <v>48.86</v>
      </c>
      <c r="L193" s="73" t="s">
        <v>12</v>
      </c>
      <c r="M193" s="76">
        <f t="shared" si="18"/>
        <v>48860</v>
      </c>
      <c r="N193" s="72">
        <v>4.75</v>
      </c>
      <c r="O193" s="73" t="s">
        <v>12</v>
      </c>
      <c r="P193" s="76">
        <f t="shared" si="22"/>
        <v>4750</v>
      </c>
    </row>
    <row r="194" spans="2:16">
      <c r="B194" s="109">
        <v>4</v>
      </c>
      <c r="C194" s="110" t="s">
        <v>49</v>
      </c>
      <c r="D194" s="69">
        <f t="shared" si="23"/>
        <v>47.61904761904762</v>
      </c>
      <c r="E194" s="111">
        <v>13.71</v>
      </c>
      <c r="F194" s="112">
        <v>5.3049999999999998E-3</v>
      </c>
      <c r="G194" s="108">
        <f t="shared" si="14"/>
        <v>13.715305000000001</v>
      </c>
      <c r="H194" s="72">
        <v>1.53</v>
      </c>
      <c r="I194" s="73" t="s">
        <v>52</v>
      </c>
      <c r="J194" s="76">
        <f t="shared" ref="J194:J228" si="25">H194*1000000</f>
        <v>1530000</v>
      </c>
      <c r="K194" s="72">
        <v>53.16</v>
      </c>
      <c r="L194" s="73" t="s">
        <v>12</v>
      </c>
      <c r="M194" s="76">
        <f t="shared" si="18"/>
        <v>53160</v>
      </c>
      <c r="N194" s="72">
        <v>5.17</v>
      </c>
      <c r="O194" s="73" t="s">
        <v>12</v>
      </c>
      <c r="P194" s="76">
        <f t="shared" si="22"/>
        <v>5170</v>
      </c>
    </row>
    <row r="195" spans="2:16">
      <c r="B195" s="109">
        <v>4.5</v>
      </c>
      <c r="C195" s="110" t="s">
        <v>49</v>
      </c>
      <c r="D195" s="69">
        <f t="shared" si="23"/>
        <v>53.571428571428569</v>
      </c>
      <c r="E195" s="111">
        <v>12.62</v>
      </c>
      <c r="F195" s="112">
        <v>4.7720000000000002E-3</v>
      </c>
      <c r="G195" s="108">
        <f t="shared" si="14"/>
        <v>12.624772</v>
      </c>
      <c r="H195" s="72">
        <v>1.84</v>
      </c>
      <c r="I195" s="73" t="s">
        <v>52</v>
      </c>
      <c r="J195" s="76">
        <f t="shared" si="25"/>
        <v>1840000</v>
      </c>
      <c r="K195" s="72">
        <v>69.42</v>
      </c>
      <c r="L195" s="73" t="s">
        <v>12</v>
      </c>
      <c r="M195" s="76">
        <f t="shared" si="18"/>
        <v>69420</v>
      </c>
      <c r="N195" s="72">
        <v>6.06</v>
      </c>
      <c r="O195" s="73" t="s">
        <v>12</v>
      </c>
      <c r="P195" s="76">
        <f t="shared" si="22"/>
        <v>6060</v>
      </c>
    </row>
    <row r="196" spans="2:16">
      <c r="B196" s="109">
        <v>5</v>
      </c>
      <c r="C196" s="110" t="s">
        <v>49</v>
      </c>
      <c r="D196" s="69">
        <f t="shared" si="23"/>
        <v>59.523809523809526</v>
      </c>
      <c r="E196" s="111">
        <v>11.72</v>
      </c>
      <c r="F196" s="112">
        <v>4.3400000000000001E-3</v>
      </c>
      <c r="G196" s="108">
        <f t="shared" si="14"/>
        <v>11.72434</v>
      </c>
      <c r="H196" s="72">
        <v>2.1800000000000002</v>
      </c>
      <c r="I196" s="73" t="s">
        <v>52</v>
      </c>
      <c r="J196" s="76">
        <f t="shared" si="25"/>
        <v>2180000</v>
      </c>
      <c r="K196" s="72">
        <v>84.57</v>
      </c>
      <c r="L196" s="73" t="s">
        <v>12</v>
      </c>
      <c r="M196" s="76">
        <f t="shared" si="18"/>
        <v>84570</v>
      </c>
      <c r="N196" s="72">
        <v>7.02</v>
      </c>
      <c r="O196" s="73" t="s">
        <v>12</v>
      </c>
      <c r="P196" s="76">
        <f t="shared" si="22"/>
        <v>7020</v>
      </c>
    </row>
    <row r="197" spans="2:16">
      <c r="B197" s="109">
        <v>5.5</v>
      </c>
      <c r="C197" s="110" t="s">
        <v>49</v>
      </c>
      <c r="D197" s="69">
        <f t="shared" si="23"/>
        <v>65.476190476190482</v>
      </c>
      <c r="E197" s="111">
        <v>10.95</v>
      </c>
      <c r="F197" s="112">
        <v>3.9820000000000003E-3</v>
      </c>
      <c r="G197" s="108">
        <f t="shared" si="14"/>
        <v>10.953982</v>
      </c>
      <c r="H197" s="72">
        <v>2.5499999999999998</v>
      </c>
      <c r="I197" s="73" t="s">
        <v>52</v>
      </c>
      <c r="J197" s="76">
        <f t="shared" si="25"/>
        <v>2550000</v>
      </c>
      <c r="K197" s="72">
        <v>99.2</v>
      </c>
      <c r="L197" s="73" t="s">
        <v>12</v>
      </c>
      <c r="M197" s="76">
        <f t="shared" si="18"/>
        <v>99200</v>
      </c>
      <c r="N197" s="72">
        <v>8.0399999999999991</v>
      </c>
      <c r="O197" s="73" t="s">
        <v>12</v>
      </c>
      <c r="P197" s="76">
        <f t="shared" si="22"/>
        <v>8039.9999999999991</v>
      </c>
    </row>
    <row r="198" spans="2:16">
      <c r="B198" s="109">
        <v>6</v>
      </c>
      <c r="C198" s="110" t="s">
        <v>49</v>
      </c>
      <c r="D198" s="69">
        <f t="shared" si="23"/>
        <v>71.428571428571431</v>
      </c>
      <c r="E198" s="111">
        <v>10.3</v>
      </c>
      <c r="F198" s="112">
        <v>3.6809999999999998E-3</v>
      </c>
      <c r="G198" s="108">
        <f t="shared" si="14"/>
        <v>10.303681000000001</v>
      </c>
      <c r="H198" s="72">
        <v>2.94</v>
      </c>
      <c r="I198" s="73" t="s">
        <v>52</v>
      </c>
      <c r="J198" s="76">
        <f t="shared" si="25"/>
        <v>2940000</v>
      </c>
      <c r="K198" s="72">
        <v>113.57</v>
      </c>
      <c r="L198" s="73" t="s">
        <v>12</v>
      </c>
      <c r="M198" s="76">
        <f t="shared" si="18"/>
        <v>113570</v>
      </c>
      <c r="N198" s="72">
        <v>9.1199999999999992</v>
      </c>
      <c r="O198" s="73" t="s">
        <v>12</v>
      </c>
      <c r="P198" s="76">
        <f t="shared" si="22"/>
        <v>9120</v>
      </c>
    </row>
    <row r="199" spans="2:16">
      <c r="B199" s="109">
        <v>6.5</v>
      </c>
      <c r="C199" s="110" t="s">
        <v>49</v>
      </c>
      <c r="D199" s="69">
        <f t="shared" si="23"/>
        <v>77.38095238095238</v>
      </c>
      <c r="E199" s="111">
        <v>9.734</v>
      </c>
      <c r="F199" s="112">
        <v>3.4250000000000001E-3</v>
      </c>
      <c r="G199" s="108">
        <f t="shared" si="14"/>
        <v>9.737425</v>
      </c>
      <c r="H199" s="72">
        <v>3.35</v>
      </c>
      <c r="I199" s="73" t="s">
        <v>52</v>
      </c>
      <c r="J199" s="76">
        <f t="shared" si="25"/>
        <v>3350000</v>
      </c>
      <c r="K199" s="72">
        <v>127.82</v>
      </c>
      <c r="L199" s="73" t="s">
        <v>12</v>
      </c>
      <c r="M199" s="76">
        <f t="shared" si="18"/>
        <v>127820</v>
      </c>
      <c r="N199" s="72">
        <v>10.26</v>
      </c>
      <c r="O199" s="73" t="s">
        <v>12</v>
      </c>
      <c r="P199" s="76">
        <f t="shared" si="22"/>
        <v>10260</v>
      </c>
    </row>
    <row r="200" spans="2:16">
      <c r="B200" s="109">
        <v>7</v>
      </c>
      <c r="C200" s="110" t="s">
        <v>49</v>
      </c>
      <c r="D200" s="69">
        <f t="shared" si="23"/>
        <v>83.333333333333329</v>
      </c>
      <c r="E200" s="111">
        <v>9.2390000000000008</v>
      </c>
      <c r="F200" s="112">
        <v>3.2030000000000001E-3</v>
      </c>
      <c r="G200" s="108">
        <f t="shared" si="14"/>
        <v>9.2422029999999999</v>
      </c>
      <c r="H200" s="72">
        <v>3.79</v>
      </c>
      <c r="I200" s="73" t="s">
        <v>52</v>
      </c>
      <c r="J200" s="76">
        <f t="shared" si="25"/>
        <v>3790000</v>
      </c>
      <c r="K200" s="72">
        <v>142.04</v>
      </c>
      <c r="L200" s="73" t="s">
        <v>12</v>
      </c>
      <c r="M200" s="76">
        <f t="shared" si="18"/>
        <v>142040</v>
      </c>
      <c r="N200" s="72">
        <v>11.46</v>
      </c>
      <c r="O200" s="73" t="s">
        <v>12</v>
      </c>
      <c r="P200" s="76">
        <f t="shared" si="22"/>
        <v>11460</v>
      </c>
    </row>
    <row r="201" spans="2:16">
      <c r="B201" s="109">
        <v>8</v>
      </c>
      <c r="C201" s="110" t="s">
        <v>49</v>
      </c>
      <c r="D201" s="69">
        <f t="shared" si="23"/>
        <v>95.238095238095241</v>
      </c>
      <c r="E201" s="111">
        <v>8.4160000000000004</v>
      </c>
      <c r="F201" s="112">
        <v>2.8379999999999998E-3</v>
      </c>
      <c r="G201" s="108">
        <f t="shared" si="14"/>
        <v>8.4188380000000009</v>
      </c>
      <c r="H201" s="72">
        <v>4.7300000000000004</v>
      </c>
      <c r="I201" s="73" t="s">
        <v>52</v>
      </c>
      <c r="J201" s="76">
        <f t="shared" si="25"/>
        <v>4730000</v>
      </c>
      <c r="K201" s="72">
        <v>194.74</v>
      </c>
      <c r="L201" s="73" t="s">
        <v>12</v>
      </c>
      <c r="M201" s="76">
        <f t="shared" si="18"/>
        <v>194740</v>
      </c>
      <c r="N201" s="72">
        <v>14.01</v>
      </c>
      <c r="O201" s="73" t="s">
        <v>12</v>
      </c>
      <c r="P201" s="76">
        <f t="shared" si="22"/>
        <v>14010</v>
      </c>
    </row>
    <row r="202" spans="2:16">
      <c r="B202" s="109">
        <v>9</v>
      </c>
      <c r="C202" s="110" t="s">
        <v>49</v>
      </c>
      <c r="D202" s="69">
        <f t="shared" si="23"/>
        <v>107.14285714285714</v>
      </c>
      <c r="E202" s="111">
        <v>7.7530000000000001</v>
      </c>
      <c r="F202" s="112">
        <v>2.5509999999999999E-3</v>
      </c>
      <c r="G202" s="108">
        <f t="shared" si="14"/>
        <v>7.7555510000000005</v>
      </c>
      <c r="H202" s="72">
        <v>5.76</v>
      </c>
      <c r="I202" s="73" t="s">
        <v>52</v>
      </c>
      <c r="J202" s="76">
        <f t="shared" si="25"/>
        <v>5760000</v>
      </c>
      <c r="K202" s="72">
        <v>243.05</v>
      </c>
      <c r="L202" s="73" t="s">
        <v>12</v>
      </c>
      <c r="M202" s="76">
        <f t="shared" si="18"/>
        <v>243050</v>
      </c>
      <c r="N202" s="72">
        <v>16.77</v>
      </c>
      <c r="O202" s="73" t="s">
        <v>12</v>
      </c>
      <c r="P202" s="76">
        <f t="shared" si="22"/>
        <v>16770</v>
      </c>
    </row>
    <row r="203" spans="2:16">
      <c r="B203" s="109">
        <v>10</v>
      </c>
      <c r="C203" s="110" t="s">
        <v>49</v>
      </c>
      <c r="D203" s="69">
        <f t="shared" si="23"/>
        <v>119.04761904761905</v>
      </c>
      <c r="E203" s="111">
        <v>7.2009999999999996</v>
      </c>
      <c r="F203" s="112">
        <v>2.3180000000000002E-3</v>
      </c>
      <c r="G203" s="108">
        <f t="shared" si="14"/>
        <v>7.2033179999999994</v>
      </c>
      <c r="H203" s="72">
        <v>6.87</v>
      </c>
      <c r="I203" s="73" t="s">
        <v>52</v>
      </c>
      <c r="J203" s="76">
        <f t="shared" si="25"/>
        <v>6870000</v>
      </c>
      <c r="K203" s="72">
        <v>289.45999999999998</v>
      </c>
      <c r="L203" s="73" t="s">
        <v>12</v>
      </c>
      <c r="M203" s="76">
        <f t="shared" si="18"/>
        <v>289460</v>
      </c>
      <c r="N203" s="72">
        <v>19.72</v>
      </c>
      <c r="O203" s="73" t="s">
        <v>12</v>
      </c>
      <c r="P203" s="76">
        <f t="shared" si="22"/>
        <v>19720</v>
      </c>
    </row>
    <row r="204" spans="2:16">
      <c r="B204" s="109">
        <v>11</v>
      </c>
      <c r="C204" s="110" t="s">
        <v>49</v>
      </c>
      <c r="D204" s="69">
        <f t="shared" si="23"/>
        <v>130.95238095238096</v>
      </c>
      <c r="E204" s="111">
        <v>6.742</v>
      </c>
      <c r="F204" s="112">
        <v>2.1259999999999999E-3</v>
      </c>
      <c r="G204" s="108">
        <f t="shared" si="14"/>
        <v>6.7441259999999996</v>
      </c>
      <c r="H204" s="72">
        <v>8.06</v>
      </c>
      <c r="I204" s="73" t="s">
        <v>52</v>
      </c>
      <c r="J204" s="76">
        <f t="shared" si="25"/>
        <v>8060000.0000000009</v>
      </c>
      <c r="K204" s="72">
        <v>334.98</v>
      </c>
      <c r="L204" s="73" t="s">
        <v>12</v>
      </c>
      <c r="M204" s="76">
        <f t="shared" si="18"/>
        <v>334980</v>
      </c>
      <c r="N204" s="72">
        <v>22.86</v>
      </c>
      <c r="O204" s="73" t="s">
        <v>12</v>
      </c>
      <c r="P204" s="76">
        <f t="shared" si="22"/>
        <v>22860</v>
      </c>
    </row>
    <row r="205" spans="2:16">
      <c r="B205" s="109">
        <v>12</v>
      </c>
      <c r="C205" s="110" t="s">
        <v>49</v>
      </c>
      <c r="D205" s="69">
        <f t="shared" si="23"/>
        <v>142.85714285714286</v>
      </c>
      <c r="E205" s="111">
        <v>6.3529999999999998</v>
      </c>
      <c r="F205" s="112">
        <v>1.964E-3</v>
      </c>
      <c r="G205" s="108">
        <f t="shared" si="14"/>
        <v>6.3549639999999998</v>
      </c>
      <c r="H205" s="72">
        <v>9.33</v>
      </c>
      <c r="I205" s="73" t="s">
        <v>52</v>
      </c>
      <c r="J205" s="76">
        <f t="shared" si="25"/>
        <v>9330000</v>
      </c>
      <c r="K205" s="72">
        <v>380.02</v>
      </c>
      <c r="L205" s="73" t="s">
        <v>12</v>
      </c>
      <c r="M205" s="76">
        <f t="shared" si="18"/>
        <v>380020</v>
      </c>
      <c r="N205" s="72">
        <v>26.17</v>
      </c>
      <c r="O205" s="73" t="s">
        <v>12</v>
      </c>
      <c r="P205" s="76">
        <f t="shared" si="22"/>
        <v>26170</v>
      </c>
    </row>
    <row r="206" spans="2:16">
      <c r="B206" s="109">
        <v>13</v>
      </c>
      <c r="C206" s="110" t="s">
        <v>49</v>
      </c>
      <c r="D206" s="69">
        <f t="shared" si="23"/>
        <v>154.76190476190476</v>
      </c>
      <c r="E206" s="111">
        <v>6.0209999999999999</v>
      </c>
      <c r="F206" s="112">
        <v>1.8259999999999999E-3</v>
      </c>
      <c r="G206" s="108">
        <f t="shared" si="14"/>
        <v>6.0228260000000002</v>
      </c>
      <c r="H206" s="72">
        <v>10.67</v>
      </c>
      <c r="I206" s="73" t="s">
        <v>52</v>
      </c>
      <c r="J206" s="76">
        <f t="shared" si="25"/>
        <v>10670000</v>
      </c>
      <c r="K206" s="72">
        <v>424.83</v>
      </c>
      <c r="L206" s="73" t="s">
        <v>12</v>
      </c>
      <c r="M206" s="76">
        <f t="shared" si="18"/>
        <v>424830</v>
      </c>
      <c r="N206" s="72">
        <v>29.64</v>
      </c>
      <c r="O206" s="73" t="s">
        <v>12</v>
      </c>
      <c r="P206" s="76">
        <f t="shared" si="22"/>
        <v>29640</v>
      </c>
    </row>
    <row r="207" spans="2:16">
      <c r="B207" s="109">
        <v>14</v>
      </c>
      <c r="C207" s="110" t="s">
        <v>49</v>
      </c>
      <c r="D207" s="69">
        <f t="shared" si="23"/>
        <v>166.66666666666666</v>
      </c>
      <c r="E207" s="111">
        <v>5.7320000000000002</v>
      </c>
      <c r="F207" s="112">
        <v>1.707E-3</v>
      </c>
      <c r="G207" s="108">
        <f t="shared" si="14"/>
        <v>5.7337069999999999</v>
      </c>
      <c r="H207" s="72">
        <v>12.09</v>
      </c>
      <c r="I207" s="73" t="s">
        <v>52</v>
      </c>
      <c r="J207" s="76">
        <f t="shared" si="25"/>
        <v>12090000</v>
      </c>
      <c r="K207" s="72">
        <v>469.52</v>
      </c>
      <c r="L207" s="73" t="s">
        <v>12</v>
      </c>
      <c r="M207" s="76">
        <f t="shared" si="18"/>
        <v>469520</v>
      </c>
      <c r="N207" s="72">
        <v>33.270000000000003</v>
      </c>
      <c r="O207" s="73" t="s">
        <v>12</v>
      </c>
      <c r="P207" s="76">
        <f t="shared" si="22"/>
        <v>33270</v>
      </c>
    </row>
    <row r="208" spans="2:16">
      <c r="B208" s="109">
        <v>15</v>
      </c>
      <c r="C208" s="110" t="s">
        <v>49</v>
      </c>
      <c r="D208" s="69">
        <f t="shared" si="23"/>
        <v>178.57142857142858</v>
      </c>
      <c r="E208" s="111">
        <v>5.4809999999999999</v>
      </c>
      <c r="F208" s="112">
        <v>1.603E-3</v>
      </c>
      <c r="G208" s="108">
        <f t="shared" si="14"/>
        <v>5.4826030000000001</v>
      </c>
      <c r="H208" s="72">
        <v>13.57</v>
      </c>
      <c r="I208" s="73" t="s">
        <v>52</v>
      </c>
      <c r="J208" s="76">
        <f t="shared" si="25"/>
        <v>13570000</v>
      </c>
      <c r="K208" s="72">
        <v>514.16</v>
      </c>
      <c r="L208" s="73" t="s">
        <v>12</v>
      </c>
      <c r="M208" s="76">
        <f t="shared" si="18"/>
        <v>514159.99999999994</v>
      </c>
      <c r="N208" s="72">
        <v>37.049999999999997</v>
      </c>
      <c r="O208" s="73" t="s">
        <v>12</v>
      </c>
      <c r="P208" s="76">
        <f t="shared" si="22"/>
        <v>37050</v>
      </c>
    </row>
    <row r="209" spans="2:16">
      <c r="B209" s="109">
        <v>16</v>
      </c>
      <c r="C209" s="110" t="s">
        <v>49</v>
      </c>
      <c r="D209" s="69">
        <f t="shared" si="23"/>
        <v>190.47619047619048</v>
      </c>
      <c r="E209" s="111">
        <v>5.258</v>
      </c>
      <c r="F209" s="112">
        <v>1.5120000000000001E-3</v>
      </c>
      <c r="G209" s="108">
        <f t="shared" si="14"/>
        <v>5.259512</v>
      </c>
      <c r="H209" s="72">
        <v>15.11</v>
      </c>
      <c r="I209" s="73" t="s">
        <v>52</v>
      </c>
      <c r="J209" s="76">
        <f t="shared" si="25"/>
        <v>15110000</v>
      </c>
      <c r="K209" s="72">
        <v>558.77</v>
      </c>
      <c r="L209" s="73" t="s">
        <v>12</v>
      </c>
      <c r="M209" s="76">
        <f t="shared" si="18"/>
        <v>558770</v>
      </c>
      <c r="N209" s="72">
        <v>40.96</v>
      </c>
      <c r="O209" s="73" t="s">
        <v>12</v>
      </c>
      <c r="P209" s="76">
        <f t="shared" si="22"/>
        <v>40960</v>
      </c>
    </row>
    <row r="210" spans="2:16">
      <c r="B210" s="109">
        <v>17</v>
      </c>
      <c r="C210" s="110" t="s">
        <v>49</v>
      </c>
      <c r="D210" s="69">
        <f t="shared" si="23"/>
        <v>202.38095238095238</v>
      </c>
      <c r="E210" s="111">
        <v>5.0609999999999999</v>
      </c>
      <c r="F210" s="112">
        <v>1.4300000000000001E-3</v>
      </c>
      <c r="G210" s="108">
        <f t="shared" si="14"/>
        <v>5.06243</v>
      </c>
      <c r="H210" s="72">
        <v>16.72</v>
      </c>
      <c r="I210" s="73" t="s">
        <v>52</v>
      </c>
      <c r="J210" s="76">
        <f t="shared" si="25"/>
        <v>16719999.999999998</v>
      </c>
      <c r="K210" s="72">
        <v>603.37</v>
      </c>
      <c r="L210" s="73" t="s">
        <v>12</v>
      </c>
      <c r="M210" s="76">
        <f t="shared" si="18"/>
        <v>603370</v>
      </c>
      <c r="N210" s="72">
        <v>45</v>
      </c>
      <c r="O210" s="73" t="s">
        <v>12</v>
      </c>
      <c r="P210" s="76">
        <f t="shared" si="22"/>
        <v>45000</v>
      </c>
    </row>
    <row r="211" spans="2:16">
      <c r="B211" s="109">
        <v>18</v>
      </c>
      <c r="C211" s="110" t="s">
        <v>49</v>
      </c>
      <c r="D211" s="69">
        <f t="shared" si="23"/>
        <v>214.28571428571428</v>
      </c>
      <c r="E211" s="111">
        <v>4.8849999999999998</v>
      </c>
      <c r="F211" s="112">
        <v>1.358E-3</v>
      </c>
      <c r="G211" s="108">
        <f t="shared" si="14"/>
        <v>4.8863579999999995</v>
      </c>
      <c r="H211" s="72">
        <v>18.39</v>
      </c>
      <c r="I211" s="73" t="s">
        <v>52</v>
      </c>
      <c r="J211" s="76">
        <f t="shared" si="25"/>
        <v>18390000</v>
      </c>
      <c r="K211" s="72">
        <v>647.96</v>
      </c>
      <c r="L211" s="73" t="s">
        <v>12</v>
      </c>
      <c r="M211" s="76">
        <f t="shared" si="18"/>
        <v>647960</v>
      </c>
      <c r="N211" s="72">
        <v>49.16</v>
      </c>
      <c r="O211" s="73" t="s">
        <v>12</v>
      </c>
      <c r="P211" s="76">
        <f t="shared" si="22"/>
        <v>49160</v>
      </c>
    </row>
    <row r="212" spans="2:16">
      <c r="B212" s="109">
        <v>20</v>
      </c>
      <c r="C212" s="110" t="s">
        <v>49</v>
      </c>
      <c r="D212" s="69">
        <f t="shared" si="23"/>
        <v>238.0952380952381</v>
      </c>
      <c r="E212" s="111">
        <v>4.5830000000000002</v>
      </c>
      <c r="F212" s="112">
        <v>1.2329999999999999E-3</v>
      </c>
      <c r="G212" s="108">
        <f t="shared" si="14"/>
        <v>4.5842330000000002</v>
      </c>
      <c r="H212" s="72">
        <v>21.9</v>
      </c>
      <c r="I212" s="73" t="s">
        <v>52</v>
      </c>
      <c r="J212" s="76">
        <f t="shared" si="25"/>
        <v>21900000</v>
      </c>
      <c r="K212" s="72">
        <v>816.31</v>
      </c>
      <c r="L212" s="73" t="s">
        <v>12</v>
      </c>
      <c r="M212" s="76">
        <f t="shared" si="18"/>
        <v>816310</v>
      </c>
      <c r="N212" s="72">
        <v>57.83</v>
      </c>
      <c r="O212" s="73" t="s">
        <v>12</v>
      </c>
      <c r="P212" s="76">
        <f t="shared" si="22"/>
        <v>57830</v>
      </c>
    </row>
    <row r="213" spans="2:16">
      <c r="B213" s="109">
        <v>22.5</v>
      </c>
      <c r="C213" s="110" t="s">
        <v>49</v>
      </c>
      <c r="D213" s="69">
        <f t="shared" si="23"/>
        <v>267.85714285714283</v>
      </c>
      <c r="E213" s="111">
        <v>4.2779999999999996</v>
      </c>
      <c r="F213" s="112">
        <v>1.1069999999999999E-3</v>
      </c>
      <c r="G213" s="108">
        <f t="shared" ref="G213:G228" si="26">E213+F213</f>
        <v>4.2791069999999998</v>
      </c>
      <c r="H213" s="72">
        <v>26.59</v>
      </c>
      <c r="I213" s="73" t="s">
        <v>52</v>
      </c>
      <c r="J213" s="76">
        <f t="shared" si="25"/>
        <v>26590000</v>
      </c>
      <c r="K213" s="72">
        <v>1.05</v>
      </c>
      <c r="L213" s="116" t="s">
        <v>52</v>
      </c>
      <c r="M213" s="76">
        <f t="shared" ref="M213:M214" si="27">K213*1000000</f>
        <v>1050000</v>
      </c>
      <c r="N213" s="72">
        <v>69.25</v>
      </c>
      <c r="O213" s="73" t="s">
        <v>12</v>
      </c>
      <c r="P213" s="76">
        <f t="shared" si="22"/>
        <v>69250</v>
      </c>
    </row>
    <row r="214" spans="2:16">
      <c r="B214" s="109">
        <v>25</v>
      </c>
      <c r="C214" s="110" t="s">
        <v>49</v>
      </c>
      <c r="D214" s="69">
        <f t="shared" si="23"/>
        <v>297.61904761904759</v>
      </c>
      <c r="E214" s="111">
        <v>4.0339999999999998</v>
      </c>
      <c r="F214" s="112">
        <v>1.0059999999999999E-3</v>
      </c>
      <c r="G214" s="108">
        <f t="shared" si="26"/>
        <v>4.0350060000000001</v>
      </c>
      <c r="H214" s="72">
        <v>31.58</v>
      </c>
      <c r="I214" s="73" t="s">
        <v>52</v>
      </c>
      <c r="J214" s="76">
        <f t="shared" si="25"/>
        <v>31580000</v>
      </c>
      <c r="K214" s="72">
        <v>1.27</v>
      </c>
      <c r="L214" s="73" t="s">
        <v>52</v>
      </c>
      <c r="M214" s="76">
        <f t="shared" si="27"/>
        <v>1270000</v>
      </c>
      <c r="N214" s="72">
        <v>81.23</v>
      </c>
      <c r="O214" s="73" t="s">
        <v>12</v>
      </c>
      <c r="P214" s="76">
        <f t="shared" si="22"/>
        <v>81230</v>
      </c>
    </row>
    <row r="215" spans="2:16">
      <c r="B215" s="109">
        <v>27.5</v>
      </c>
      <c r="C215" s="110" t="s">
        <v>49</v>
      </c>
      <c r="D215" s="69">
        <f t="shared" si="23"/>
        <v>327.38095238095241</v>
      </c>
      <c r="E215" s="111">
        <v>3.8330000000000002</v>
      </c>
      <c r="F215" s="112">
        <v>9.2150000000000001E-4</v>
      </c>
      <c r="G215" s="108">
        <f t="shared" si="26"/>
        <v>3.8339215000000002</v>
      </c>
      <c r="H215" s="72">
        <v>36.86</v>
      </c>
      <c r="I215" s="73" t="s">
        <v>52</v>
      </c>
      <c r="J215" s="76">
        <f t="shared" si="25"/>
        <v>36860000</v>
      </c>
      <c r="K215" s="72">
        <v>1.47</v>
      </c>
      <c r="L215" s="73" t="s">
        <v>52</v>
      </c>
      <c r="M215" s="76">
        <f>K215*1000000</f>
        <v>1470000</v>
      </c>
      <c r="N215" s="72">
        <v>93.69</v>
      </c>
      <c r="O215" s="73" t="s">
        <v>12</v>
      </c>
      <c r="P215" s="76">
        <f t="shared" si="22"/>
        <v>93690</v>
      </c>
    </row>
    <row r="216" spans="2:16">
      <c r="B216" s="109">
        <v>30</v>
      </c>
      <c r="C216" s="110" t="s">
        <v>49</v>
      </c>
      <c r="D216" s="69">
        <f t="shared" si="23"/>
        <v>357.14285714285717</v>
      </c>
      <c r="E216" s="111">
        <v>3.665</v>
      </c>
      <c r="F216" s="112">
        <v>8.5090000000000003E-4</v>
      </c>
      <c r="G216" s="108">
        <f t="shared" si="26"/>
        <v>3.6658509000000001</v>
      </c>
      <c r="H216" s="72">
        <v>42.4</v>
      </c>
      <c r="I216" s="73" t="s">
        <v>52</v>
      </c>
      <c r="J216" s="76">
        <f t="shared" si="25"/>
        <v>42400000</v>
      </c>
      <c r="K216" s="72">
        <v>1.67</v>
      </c>
      <c r="L216" s="73" t="s">
        <v>52</v>
      </c>
      <c r="M216" s="76">
        <f t="shared" ref="M216:M228" si="28">K216*1000000</f>
        <v>1670000</v>
      </c>
      <c r="N216" s="72">
        <v>106.57</v>
      </c>
      <c r="O216" s="73" t="s">
        <v>12</v>
      </c>
      <c r="P216" s="76">
        <f t="shared" si="22"/>
        <v>106570</v>
      </c>
    </row>
    <row r="217" spans="2:16">
      <c r="B217" s="109">
        <v>32.5</v>
      </c>
      <c r="C217" s="110" t="s">
        <v>49</v>
      </c>
      <c r="D217" s="69">
        <f t="shared" si="23"/>
        <v>386.90476190476193</v>
      </c>
      <c r="E217" s="111">
        <v>3.524</v>
      </c>
      <c r="F217" s="112">
        <v>7.9069999999999997E-4</v>
      </c>
      <c r="G217" s="108">
        <f t="shared" si="26"/>
        <v>3.5247907000000001</v>
      </c>
      <c r="H217" s="72">
        <v>48.17</v>
      </c>
      <c r="I217" s="73" t="s">
        <v>52</v>
      </c>
      <c r="J217" s="76">
        <f t="shared" si="25"/>
        <v>48170000</v>
      </c>
      <c r="K217" s="72">
        <v>1.86</v>
      </c>
      <c r="L217" s="73" t="s">
        <v>52</v>
      </c>
      <c r="M217" s="76">
        <f t="shared" si="28"/>
        <v>1860000</v>
      </c>
      <c r="N217" s="72">
        <v>119.82</v>
      </c>
      <c r="O217" s="73" t="s">
        <v>12</v>
      </c>
      <c r="P217" s="76">
        <f t="shared" si="22"/>
        <v>119820</v>
      </c>
    </row>
    <row r="218" spans="2:16">
      <c r="B218" s="109">
        <v>35</v>
      </c>
      <c r="C218" s="110" t="s">
        <v>49</v>
      </c>
      <c r="D218" s="69">
        <f t="shared" si="23"/>
        <v>416.66666666666669</v>
      </c>
      <c r="E218" s="111">
        <v>3.403</v>
      </c>
      <c r="F218" s="112">
        <v>7.3879999999999996E-4</v>
      </c>
      <c r="G218" s="108">
        <f t="shared" si="26"/>
        <v>3.4037388000000002</v>
      </c>
      <c r="H218" s="72">
        <v>54.17</v>
      </c>
      <c r="I218" s="73" t="s">
        <v>52</v>
      </c>
      <c r="J218" s="76">
        <f t="shared" si="25"/>
        <v>54170000</v>
      </c>
      <c r="K218" s="72">
        <v>2.04</v>
      </c>
      <c r="L218" s="73" t="s">
        <v>52</v>
      </c>
      <c r="M218" s="76">
        <f t="shared" si="28"/>
        <v>2040000</v>
      </c>
      <c r="N218" s="72">
        <v>133.37</v>
      </c>
      <c r="O218" s="73" t="s">
        <v>12</v>
      </c>
      <c r="P218" s="76">
        <f t="shared" si="22"/>
        <v>133370</v>
      </c>
    </row>
    <row r="219" spans="2:16">
      <c r="B219" s="109">
        <v>37.5</v>
      </c>
      <c r="C219" s="110" t="s">
        <v>49</v>
      </c>
      <c r="D219" s="69">
        <f t="shared" si="23"/>
        <v>446.42857142857144</v>
      </c>
      <c r="E219" s="111">
        <v>3.298</v>
      </c>
      <c r="F219" s="112">
        <v>6.9340000000000005E-4</v>
      </c>
      <c r="G219" s="108">
        <f t="shared" si="26"/>
        <v>3.2986933999999999</v>
      </c>
      <c r="H219" s="72">
        <v>60.36</v>
      </c>
      <c r="I219" s="73" t="s">
        <v>52</v>
      </c>
      <c r="J219" s="76">
        <f t="shared" si="25"/>
        <v>60360000</v>
      </c>
      <c r="K219" s="72">
        <v>2.2200000000000002</v>
      </c>
      <c r="L219" s="73" t="s">
        <v>52</v>
      </c>
      <c r="M219" s="76">
        <f t="shared" si="28"/>
        <v>2220000</v>
      </c>
      <c r="N219" s="72">
        <v>147.19999999999999</v>
      </c>
      <c r="O219" s="73" t="s">
        <v>12</v>
      </c>
      <c r="P219" s="76">
        <f t="shared" si="22"/>
        <v>147200</v>
      </c>
    </row>
    <row r="220" spans="2:16">
      <c r="B220" s="109">
        <v>40</v>
      </c>
      <c r="C220" s="110" t="s">
        <v>49</v>
      </c>
      <c r="D220" s="69">
        <f t="shared" si="23"/>
        <v>476.1904761904762</v>
      </c>
      <c r="E220" s="111">
        <v>3.2069999999999999</v>
      </c>
      <c r="F220" s="112">
        <v>6.535E-4</v>
      </c>
      <c r="G220" s="108">
        <f t="shared" si="26"/>
        <v>3.2076534999999997</v>
      </c>
      <c r="H220" s="72">
        <v>66.739999999999995</v>
      </c>
      <c r="I220" s="73" t="s">
        <v>52</v>
      </c>
      <c r="J220" s="76">
        <f t="shared" si="25"/>
        <v>66739999.999999993</v>
      </c>
      <c r="K220" s="72">
        <v>2.4</v>
      </c>
      <c r="L220" s="73" t="s">
        <v>52</v>
      </c>
      <c r="M220" s="76">
        <f t="shared" si="28"/>
        <v>2400000</v>
      </c>
      <c r="N220" s="72">
        <v>161.25</v>
      </c>
      <c r="O220" s="73" t="s">
        <v>12</v>
      </c>
      <c r="P220" s="76">
        <f t="shared" si="22"/>
        <v>161250</v>
      </c>
    </row>
    <row r="221" spans="2:16">
      <c r="B221" s="109">
        <v>45</v>
      </c>
      <c r="C221" s="110" t="s">
        <v>49</v>
      </c>
      <c r="D221" s="69">
        <f t="shared" si="23"/>
        <v>535.71428571428567</v>
      </c>
      <c r="E221" s="111">
        <v>3.0569999999999999</v>
      </c>
      <c r="F221" s="112">
        <v>5.865E-4</v>
      </c>
      <c r="G221" s="108">
        <f t="shared" si="26"/>
        <v>3.0575864999999998</v>
      </c>
      <c r="H221" s="72">
        <v>80</v>
      </c>
      <c r="I221" s="73" t="s">
        <v>52</v>
      </c>
      <c r="J221" s="76">
        <f t="shared" si="25"/>
        <v>80000000</v>
      </c>
      <c r="K221" s="72">
        <v>3.04</v>
      </c>
      <c r="L221" s="73" t="s">
        <v>52</v>
      </c>
      <c r="M221" s="76">
        <f t="shared" si="28"/>
        <v>3040000</v>
      </c>
      <c r="N221" s="72">
        <v>189.9</v>
      </c>
      <c r="O221" s="73" t="s">
        <v>12</v>
      </c>
      <c r="P221" s="76">
        <f t="shared" si="22"/>
        <v>189900</v>
      </c>
    </row>
    <row r="222" spans="2:16">
      <c r="B222" s="109">
        <v>50</v>
      </c>
      <c r="C222" s="110" t="s">
        <v>49</v>
      </c>
      <c r="D222" s="69">
        <f t="shared" si="23"/>
        <v>595.23809523809518</v>
      </c>
      <c r="E222" s="111">
        <v>2.9390000000000001</v>
      </c>
      <c r="F222" s="112">
        <v>5.3229999999999998E-4</v>
      </c>
      <c r="G222" s="108">
        <f t="shared" si="26"/>
        <v>2.9395323000000002</v>
      </c>
      <c r="H222" s="72">
        <v>93.84</v>
      </c>
      <c r="I222" s="73" t="s">
        <v>52</v>
      </c>
      <c r="J222" s="76">
        <f t="shared" si="25"/>
        <v>93840000</v>
      </c>
      <c r="K222" s="72">
        <v>3.62</v>
      </c>
      <c r="L222" s="73" t="s">
        <v>52</v>
      </c>
      <c r="M222" s="76">
        <f t="shared" si="28"/>
        <v>3620000</v>
      </c>
      <c r="N222" s="72">
        <v>219.1</v>
      </c>
      <c r="O222" s="73" t="s">
        <v>12</v>
      </c>
      <c r="P222" s="76">
        <f t="shared" si="22"/>
        <v>219100</v>
      </c>
    </row>
    <row r="223" spans="2:16">
      <c r="B223" s="109">
        <v>55</v>
      </c>
      <c r="C223" s="110" t="s">
        <v>49</v>
      </c>
      <c r="D223" s="69">
        <f t="shared" si="23"/>
        <v>654.76190476190482</v>
      </c>
      <c r="E223" s="111">
        <v>2.8439999999999999</v>
      </c>
      <c r="F223" s="112">
        <v>4.8769999999999998E-4</v>
      </c>
      <c r="G223" s="108">
        <f t="shared" si="26"/>
        <v>2.8444876999999997</v>
      </c>
      <c r="H223" s="72">
        <v>108.2</v>
      </c>
      <c r="I223" s="73" t="s">
        <v>52</v>
      </c>
      <c r="J223" s="76">
        <f t="shared" si="25"/>
        <v>108200000</v>
      </c>
      <c r="K223" s="72">
        <v>4.1500000000000004</v>
      </c>
      <c r="L223" s="73" t="s">
        <v>52</v>
      </c>
      <c r="M223" s="76">
        <f t="shared" si="28"/>
        <v>4150000.0000000005</v>
      </c>
      <c r="N223" s="72">
        <v>248.66</v>
      </c>
      <c r="O223" s="73" t="s">
        <v>12</v>
      </c>
      <c r="P223" s="76">
        <f t="shared" si="22"/>
        <v>248660</v>
      </c>
    </row>
    <row r="224" spans="2:16">
      <c r="B224" s="109">
        <v>60</v>
      </c>
      <c r="C224" s="110" t="s">
        <v>49</v>
      </c>
      <c r="D224" s="69">
        <f t="shared" si="23"/>
        <v>714.28571428571433</v>
      </c>
      <c r="E224" s="111">
        <v>2.7669999999999999</v>
      </c>
      <c r="F224" s="112">
        <v>4.5009999999999999E-4</v>
      </c>
      <c r="G224" s="108">
        <f t="shared" si="26"/>
        <v>2.7674501</v>
      </c>
      <c r="H224" s="72">
        <v>122.99</v>
      </c>
      <c r="I224" s="73" t="s">
        <v>52</v>
      </c>
      <c r="J224" s="76">
        <f t="shared" si="25"/>
        <v>122990000</v>
      </c>
      <c r="K224" s="72">
        <v>4.6500000000000004</v>
      </c>
      <c r="L224" s="73" t="s">
        <v>52</v>
      </c>
      <c r="M224" s="76">
        <f t="shared" si="28"/>
        <v>4650000</v>
      </c>
      <c r="N224" s="72">
        <v>278.43</v>
      </c>
      <c r="O224" s="73" t="s">
        <v>12</v>
      </c>
      <c r="P224" s="76">
        <f t="shared" si="22"/>
        <v>278430</v>
      </c>
    </row>
    <row r="225" spans="1:16">
      <c r="B225" s="109">
        <v>65</v>
      </c>
      <c r="C225" s="110" t="s">
        <v>49</v>
      </c>
      <c r="D225" s="69">
        <f t="shared" si="23"/>
        <v>773.80952380952385</v>
      </c>
      <c r="E225" s="111">
        <v>2.7040000000000002</v>
      </c>
      <c r="F225" s="112">
        <v>4.1810000000000003E-4</v>
      </c>
      <c r="G225" s="108">
        <f t="shared" si="26"/>
        <v>2.7044181000000003</v>
      </c>
      <c r="H225" s="72">
        <v>138.16999999999999</v>
      </c>
      <c r="I225" s="73" t="s">
        <v>52</v>
      </c>
      <c r="J225" s="76">
        <f t="shared" si="25"/>
        <v>138170000</v>
      </c>
      <c r="K225" s="72">
        <v>5.12</v>
      </c>
      <c r="L225" s="73" t="s">
        <v>52</v>
      </c>
      <c r="M225" s="76">
        <f t="shared" si="28"/>
        <v>5120000</v>
      </c>
      <c r="N225" s="72">
        <v>308.29000000000002</v>
      </c>
      <c r="O225" s="73" t="s">
        <v>12</v>
      </c>
      <c r="P225" s="76">
        <f t="shared" si="22"/>
        <v>308290</v>
      </c>
    </row>
    <row r="226" spans="1:16">
      <c r="B226" s="109">
        <v>70</v>
      </c>
      <c r="C226" s="110" t="s">
        <v>49</v>
      </c>
      <c r="D226" s="69">
        <f t="shared" si="23"/>
        <v>833.33333333333337</v>
      </c>
      <c r="E226" s="111">
        <v>2.6509999999999998</v>
      </c>
      <c r="F226" s="112">
        <v>3.9050000000000001E-4</v>
      </c>
      <c r="G226" s="108">
        <f t="shared" si="26"/>
        <v>2.6513904999999998</v>
      </c>
      <c r="H226" s="72">
        <v>153.66999999999999</v>
      </c>
      <c r="I226" s="73" t="s">
        <v>52</v>
      </c>
      <c r="J226" s="76">
        <f t="shared" si="25"/>
        <v>153670000</v>
      </c>
      <c r="K226" s="72">
        <v>5.57</v>
      </c>
      <c r="L226" s="73" t="s">
        <v>52</v>
      </c>
      <c r="M226" s="76">
        <f t="shared" si="28"/>
        <v>5570000</v>
      </c>
      <c r="N226" s="72">
        <v>338.15</v>
      </c>
      <c r="O226" s="73" t="s">
        <v>12</v>
      </c>
      <c r="P226" s="76">
        <f t="shared" si="22"/>
        <v>338150</v>
      </c>
    </row>
    <row r="227" spans="1:16">
      <c r="B227" s="109">
        <v>80</v>
      </c>
      <c r="C227" s="110" t="s">
        <v>49</v>
      </c>
      <c r="D227" s="69">
        <f t="shared" si="23"/>
        <v>952.38095238095241</v>
      </c>
      <c r="E227" s="111">
        <v>2.569</v>
      </c>
      <c r="F227" s="112">
        <v>3.4529999999999999E-4</v>
      </c>
      <c r="G227" s="108">
        <f t="shared" si="26"/>
        <v>2.5693453000000002</v>
      </c>
      <c r="H227" s="72">
        <v>185.48</v>
      </c>
      <c r="I227" s="73" t="s">
        <v>52</v>
      </c>
      <c r="J227" s="76">
        <f t="shared" si="25"/>
        <v>185480000</v>
      </c>
      <c r="K227" s="72">
        <v>7.16</v>
      </c>
      <c r="L227" s="73" t="s">
        <v>52</v>
      </c>
      <c r="M227" s="76">
        <f t="shared" si="28"/>
        <v>7160000</v>
      </c>
      <c r="N227" s="72">
        <v>397.61</v>
      </c>
      <c r="O227" s="73" t="s">
        <v>12</v>
      </c>
      <c r="P227" s="76">
        <f t="shared" si="22"/>
        <v>397610</v>
      </c>
    </row>
    <row r="228" spans="1:16">
      <c r="A228" s="4">
        <v>228</v>
      </c>
      <c r="B228" s="109">
        <v>84</v>
      </c>
      <c r="C228" s="110" t="s">
        <v>49</v>
      </c>
      <c r="D228" s="69">
        <f t="shared" si="23"/>
        <v>1000</v>
      </c>
      <c r="E228" s="111">
        <v>2.5449999999999999</v>
      </c>
      <c r="F228" s="112">
        <v>3.3E-4</v>
      </c>
      <c r="G228" s="108">
        <f t="shared" si="26"/>
        <v>2.5453299999999999</v>
      </c>
      <c r="H228" s="72">
        <v>198.46</v>
      </c>
      <c r="I228" s="73" t="s">
        <v>52</v>
      </c>
      <c r="J228" s="76">
        <f t="shared" si="25"/>
        <v>198460000</v>
      </c>
      <c r="K228" s="72">
        <v>7.39</v>
      </c>
      <c r="L228" s="73" t="s">
        <v>52</v>
      </c>
      <c r="M228" s="76">
        <f t="shared" si="28"/>
        <v>7390000</v>
      </c>
      <c r="N228" s="72">
        <v>421.2</v>
      </c>
      <c r="O228" s="73" t="s">
        <v>12</v>
      </c>
      <c r="P228" s="76">
        <f t="shared" si="22"/>
        <v>421200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4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158</v>
      </c>
      <c r="F2" s="7"/>
      <c r="G2" s="7"/>
      <c r="L2" s="5" t="s">
        <v>159</v>
      </c>
      <c r="M2" s="8"/>
      <c r="N2" s="9" t="s">
        <v>160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161</v>
      </c>
      <c r="C3" s="13" t="s">
        <v>13</v>
      </c>
      <c r="E3" s="12" t="s">
        <v>245</v>
      </c>
      <c r="F3" s="186"/>
      <c r="G3" s="14" t="s">
        <v>14</v>
      </c>
      <c r="H3" s="14"/>
      <c r="I3" s="14"/>
      <c r="K3" s="15"/>
      <c r="L3" s="5" t="s">
        <v>162</v>
      </c>
      <c r="M3" s="16"/>
      <c r="N3" s="9" t="s">
        <v>163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164</v>
      </c>
      <c r="C4" s="20">
        <v>36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165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166</v>
      </c>
      <c r="C5" s="20">
        <v>84</v>
      </c>
      <c r="D5" s="21" t="s">
        <v>167</v>
      </c>
      <c r="F5" s="14" t="s">
        <v>0</v>
      </c>
      <c r="G5" s="14" t="s">
        <v>16</v>
      </c>
      <c r="H5" s="14" t="s">
        <v>168</v>
      </c>
      <c r="I5" s="14" t="s">
        <v>168</v>
      </c>
      <c r="J5" s="24" t="s">
        <v>169</v>
      </c>
      <c r="K5" s="5" t="s">
        <v>170</v>
      </c>
      <c r="L5" s="14"/>
      <c r="M5" s="14"/>
      <c r="N5" s="9"/>
      <c r="O5" s="15" t="s">
        <v>240</v>
      </c>
      <c r="P5" s="1" t="str">
        <f ca="1">RIGHT(CELL("filename",A1),LEN(CELL("filename",A1))-FIND("]",CELL("filename",A1)))</f>
        <v>srim84Kr_Kapton</v>
      </c>
      <c r="R5" s="45"/>
      <c r="S5" s="23"/>
      <c r="T5" s="123"/>
      <c r="U5" s="120"/>
      <c r="V5" s="99"/>
      <c r="W5" s="25"/>
      <c r="X5" s="25"/>
      <c r="Y5" s="25"/>
    </row>
    <row r="6" spans="1:25">
      <c r="A6" s="4">
        <v>6</v>
      </c>
      <c r="B6" s="12" t="s">
        <v>171</v>
      </c>
      <c r="C6" s="26" t="s">
        <v>51</v>
      </c>
      <c r="D6" s="21" t="s">
        <v>172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173</v>
      </c>
      <c r="M6" s="9"/>
      <c r="N6" s="9"/>
      <c r="O6" s="15" t="s">
        <v>239</v>
      </c>
      <c r="P6" s="130" t="s">
        <v>244</v>
      </c>
      <c r="R6" s="45"/>
      <c r="S6" s="23"/>
      <c r="T6" s="57"/>
      <c r="U6" s="120"/>
      <c r="V6" s="99"/>
      <c r="W6" s="25"/>
      <c r="X6" s="25"/>
      <c r="Y6" s="25"/>
    </row>
    <row r="7" spans="1:25">
      <c r="A7" s="1">
        <v>7</v>
      </c>
      <c r="B7" s="31"/>
      <c r="C7" s="26" t="s">
        <v>174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175</v>
      </c>
      <c r="M7" s="9"/>
      <c r="N7" s="9"/>
      <c r="O7" s="9"/>
      <c r="R7" s="45"/>
      <c r="S7" s="23"/>
      <c r="T7" s="25"/>
      <c r="U7" s="120"/>
      <c r="V7" s="99"/>
      <c r="W7" s="25"/>
      <c r="X7" s="36"/>
      <c r="Y7" s="25"/>
    </row>
    <row r="8" spans="1:25">
      <c r="A8" s="1">
        <v>8</v>
      </c>
      <c r="B8" s="12" t="s">
        <v>176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177</v>
      </c>
      <c r="M8" s="9"/>
      <c r="N8" s="9"/>
      <c r="O8" s="9"/>
      <c r="R8" s="45"/>
      <c r="S8" s="23"/>
      <c r="T8" s="25"/>
      <c r="U8" s="120"/>
      <c r="V8" s="100"/>
      <c r="W8" s="25"/>
      <c r="X8" s="39"/>
      <c r="Y8" s="124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178</v>
      </c>
      <c r="M9" s="9"/>
      <c r="N9" s="9"/>
      <c r="O9" s="9"/>
      <c r="R9" s="45"/>
      <c r="S9" s="40"/>
      <c r="T9" s="125"/>
      <c r="U9" s="120"/>
      <c r="V9" s="100"/>
      <c r="W9" s="25"/>
      <c r="X9" s="39"/>
      <c r="Y9" s="124"/>
    </row>
    <row r="10" spans="1:25">
      <c r="A10" s="1">
        <v>10</v>
      </c>
      <c r="B10" s="12" t="s">
        <v>179</v>
      </c>
      <c r="C10" s="41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180</v>
      </c>
      <c r="M10" s="9"/>
      <c r="N10" s="9"/>
      <c r="O10" s="9"/>
      <c r="R10" s="45"/>
      <c r="S10" s="40"/>
      <c r="T10" s="57"/>
      <c r="U10" s="120"/>
      <c r="V10" s="100"/>
      <c r="W10" s="25"/>
      <c r="X10" s="39"/>
      <c r="Y10" s="124"/>
    </row>
    <row r="11" spans="1:25">
      <c r="A11" s="1">
        <v>11</v>
      </c>
      <c r="C11" s="42" t="s">
        <v>181</v>
      </c>
      <c r="D11" s="7" t="s">
        <v>182</v>
      </c>
      <c r="F11" s="32"/>
      <c r="G11" s="33"/>
      <c r="H11" s="33"/>
      <c r="I11" s="34"/>
      <c r="J11" s="4">
        <v>6</v>
      </c>
      <c r="K11" s="35">
        <v>1000</v>
      </c>
      <c r="L11" s="22" t="s">
        <v>183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184</v>
      </c>
      <c r="C12" s="43">
        <v>20</v>
      </c>
      <c r="D12" s="44">
        <f>$C$5/100</f>
        <v>0.84</v>
      </c>
      <c r="E12" s="21" t="s">
        <v>185</v>
      </c>
      <c r="F12" s="32"/>
      <c r="G12" s="33"/>
      <c r="H12" s="33"/>
      <c r="I12" s="34"/>
      <c r="J12" s="4">
        <v>7</v>
      </c>
      <c r="K12" s="35">
        <v>16.279</v>
      </c>
      <c r="L12" s="22" t="s">
        <v>186</v>
      </c>
      <c r="M12" s="9"/>
      <c r="R12" s="45"/>
      <c r="S12" s="46"/>
      <c r="T12" s="25"/>
      <c r="U12" s="25"/>
      <c r="V12" s="99"/>
      <c r="W12" s="99"/>
      <c r="X12" s="99"/>
      <c r="Y12" s="25"/>
    </row>
    <row r="13" spans="1:25">
      <c r="A13" s="1">
        <v>13</v>
      </c>
      <c r="B13" s="5" t="s">
        <v>187</v>
      </c>
      <c r="C13" s="47">
        <v>228</v>
      </c>
      <c r="D13" s="44">
        <f>$C$5*1000000</f>
        <v>84000000</v>
      </c>
      <c r="E13" s="21" t="s">
        <v>188</v>
      </c>
      <c r="F13" s="48"/>
      <c r="G13" s="49"/>
      <c r="H13" s="49"/>
      <c r="I13" s="50"/>
      <c r="J13" s="4">
        <v>8</v>
      </c>
      <c r="K13" s="51">
        <v>4.4171000000000002E-2</v>
      </c>
      <c r="L13" s="22" t="s">
        <v>189</v>
      </c>
      <c r="R13" s="45"/>
      <c r="S13" s="46"/>
      <c r="T13" s="25"/>
      <c r="U13" s="45"/>
      <c r="V13" s="99"/>
      <c r="W13" s="99"/>
      <c r="X13" s="100"/>
      <c r="Y13" s="25"/>
    </row>
    <row r="14" spans="1:25" ht="13.5">
      <c r="A14" s="1">
        <v>14</v>
      </c>
      <c r="B14" s="5" t="s">
        <v>361</v>
      </c>
      <c r="C14" s="80"/>
      <c r="D14" s="21" t="s">
        <v>362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190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310</v>
      </c>
      <c r="C15" s="81"/>
      <c r="D15" s="79" t="s">
        <v>311</v>
      </c>
      <c r="E15" s="101"/>
      <c r="F15" s="101"/>
      <c r="G15" s="101"/>
      <c r="H15" s="57"/>
      <c r="I15" s="57"/>
      <c r="J15" s="102"/>
      <c r="K15" s="58"/>
      <c r="L15" s="59"/>
      <c r="M15" s="102"/>
      <c r="N15" s="21"/>
      <c r="O15" s="21"/>
      <c r="P15" s="102"/>
      <c r="R15" s="45"/>
      <c r="S15" s="46"/>
      <c r="T15" s="25"/>
      <c r="U15" s="25"/>
      <c r="V15" s="97"/>
      <c r="W15" s="97"/>
      <c r="X15" s="39"/>
      <c r="Y15" s="25"/>
    </row>
    <row r="16" spans="1:25" ht="13.5">
      <c r="A16" s="1">
        <v>16</v>
      </c>
      <c r="B16" s="21"/>
      <c r="C16" s="55"/>
      <c r="D16" s="56"/>
      <c r="F16" s="60" t="s">
        <v>191</v>
      </c>
      <c r="G16" s="101"/>
      <c r="H16" s="61"/>
      <c r="I16" s="92" t="s">
        <v>192</v>
      </c>
      <c r="J16" s="103"/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32</v>
      </c>
      <c r="C17" s="11"/>
      <c r="D17" s="10"/>
      <c r="E17" s="62" t="s">
        <v>193</v>
      </c>
      <c r="F17" s="63" t="s">
        <v>194</v>
      </c>
      <c r="G17" s="64" t="s">
        <v>195</v>
      </c>
      <c r="H17" s="62" t="s">
        <v>36</v>
      </c>
      <c r="I17" s="11"/>
      <c r="J17" s="10"/>
      <c r="K17" s="62" t="s">
        <v>37</v>
      </c>
      <c r="L17" s="65"/>
      <c r="M17" s="66"/>
      <c r="N17" s="62" t="s">
        <v>38</v>
      </c>
      <c r="O17" s="11"/>
      <c r="P17" s="10"/>
    </row>
    <row r="18" spans="1:16">
      <c r="A18" s="1">
        <v>18</v>
      </c>
      <c r="B18" s="67" t="s">
        <v>39</v>
      </c>
      <c r="C18" s="25"/>
      <c r="D18" s="98" t="s">
        <v>196</v>
      </c>
      <c r="E18" s="183" t="s">
        <v>197</v>
      </c>
      <c r="F18" s="184"/>
      <c r="G18" s="185"/>
      <c r="H18" s="67" t="s">
        <v>42</v>
      </c>
      <c r="I18" s="25"/>
      <c r="J18" s="98" t="s">
        <v>198</v>
      </c>
      <c r="K18" s="67" t="s">
        <v>44</v>
      </c>
      <c r="L18" s="68"/>
      <c r="M18" s="98" t="s">
        <v>198</v>
      </c>
      <c r="N18" s="67" t="s">
        <v>44</v>
      </c>
      <c r="O18" s="25"/>
      <c r="P18" s="98" t="s">
        <v>198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4">
        <v>899.99900000000002</v>
      </c>
      <c r="C20" s="105" t="s">
        <v>55</v>
      </c>
      <c r="D20" s="94">
        <f>B20/1000000/$C$5</f>
        <v>1.071427380952381E-5</v>
      </c>
      <c r="E20" s="106">
        <v>0.1928</v>
      </c>
      <c r="F20" s="107">
        <v>2.4900000000000002</v>
      </c>
      <c r="G20" s="108">
        <f>E20+F20</f>
        <v>2.6828000000000003</v>
      </c>
      <c r="H20" s="104">
        <v>44</v>
      </c>
      <c r="I20" s="105" t="s">
        <v>46</v>
      </c>
      <c r="J20" s="75">
        <f>H20/1000/10</f>
        <v>4.3999999999999994E-3</v>
      </c>
      <c r="K20" s="104">
        <v>12</v>
      </c>
      <c r="L20" s="105" t="s">
        <v>46</v>
      </c>
      <c r="M20" s="75">
        <f t="shared" ref="M20:M83" si="0">K20/1000/10</f>
        <v>1.2000000000000001E-3</v>
      </c>
      <c r="N20" s="104">
        <v>9</v>
      </c>
      <c r="O20" s="105" t="s">
        <v>46</v>
      </c>
      <c r="P20" s="75">
        <f t="shared" ref="P20:P83" si="1">N20/1000/10</f>
        <v>8.9999999999999998E-4</v>
      </c>
    </row>
    <row r="21" spans="1:16">
      <c r="B21" s="109">
        <v>999.99900000000002</v>
      </c>
      <c r="C21" s="110" t="s">
        <v>55</v>
      </c>
      <c r="D21" s="95">
        <f>B21/1000000/$C$5</f>
        <v>1.1904750000000002E-5</v>
      </c>
      <c r="E21" s="111">
        <v>0.20319999999999999</v>
      </c>
      <c r="F21" s="112">
        <v>2.6110000000000002</v>
      </c>
      <c r="G21" s="108">
        <f t="shared" ref="G21:G84" si="2">E21+F21</f>
        <v>2.8142</v>
      </c>
      <c r="H21" s="109">
        <v>46</v>
      </c>
      <c r="I21" s="110" t="s">
        <v>46</v>
      </c>
      <c r="J21" s="69">
        <f t="shared" ref="J21:J84" si="3">H21/1000/10</f>
        <v>4.5999999999999999E-3</v>
      </c>
      <c r="K21" s="109">
        <v>13</v>
      </c>
      <c r="L21" s="110" t="s">
        <v>46</v>
      </c>
      <c r="M21" s="69">
        <f t="shared" si="0"/>
        <v>1.2999999999999999E-3</v>
      </c>
      <c r="N21" s="109">
        <v>9</v>
      </c>
      <c r="O21" s="110" t="s">
        <v>46</v>
      </c>
      <c r="P21" s="69">
        <f t="shared" si="1"/>
        <v>8.9999999999999998E-4</v>
      </c>
    </row>
    <row r="22" spans="1:16">
      <c r="B22" s="109">
        <v>1.1000000000000001</v>
      </c>
      <c r="C22" s="113" t="s">
        <v>45</v>
      </c>
      <c r="D22" s="93">
        <f t="shared" ref="D22:D85" si="4">B22/1000/$C$5</f>
        <v>1.3095238095238096E-5</v>
      </c>
      <c r="E22" s="111">
        <v>0.21310000000000001</v>
      </c>
      <c r="F22" s="112">
        <v>2.7229999999999999</v>
      </c>
      <c r="G22" s="108">
        <f t="shared" si="2"/>
        <v>2.9360999999999997</v>
      </c>
      <c r="H22" s="109">
        <v>49</v>
      </c>
      <c r="I22" s="110" t="s">
        <v>46</v>
      </c>
      <c r="J22" s="69">
        <f t="shared" si="3"/>
        <v>4.8999999999999998E-3</v>
      </c>
      <c r="K22" s="109">
        <v>14</v>
      </c>
      <c r="L22" s="110" t="s">
        <v>46</v>
      </c>
      <c r="M22" s="69">
        <f t="shared" si="0"/>
        <v>1.4E-3</v>
      </c>
      <c r="N22" s="109">
        <v>10</v>
      </c>
      <c r="O22" s="110" t="s">
        <v>46</v>
      </c>
      <c r="P22" s="69">
        <f t="shared" si="1"/>
        <v>1E-3</v>
      </c>
    </row>
    <row r="23" spans="1:16">
      <c r="B23" s="109">
        <v>1.2</v>
      </c>
      <c r="C23" s="110" t="s">
        <v>45</v>
      </c>
      <c r="D23" s="93">
        <f t="shared" si="4"/>
        <v>1.4285714285714284E-5</v>
      </c>
      <c r="E23" s="111">
        <v>0.22259999999999999</v>
      </c>
      <c r="F23" s="112">
        <v>2.8279999999999998</v>
      </c>
      <c r="G23" s="108">
        <f t="shared" si="2"/>
        <v>3.0505999999999998</v>
      </c>
      <c r="H23" s="109">
        <v>51</v>
      </c>
      <c r="I23" s="110" t="s">
        <v>46</v>
      </c>
      <c r="J23" s="69">
        <f t="shared" si="3"/>
        <v>5.0999999999999995E-3</v>
      </c>
      <c r="K23" s="109">
        <v>14</v>
      </c>
      <c r="L23" s="110" t="s">
        <v>46</v>
      </c>
      <c r="M23" s="69">
        <f t="shared" si="0"/>
        <v>1.4E-3</v>
      </c>
      <c r="N23" s="109">
        <v>10</v>
      </c>
      <c r="O23" s="110" t="s">
        <v>46</v>
      </c>
      <c r="P23" s="69">
        <f t="shared" si="1"/>
        <v>1E-3</v>
      </c>
    </row>
    <row r="24" spans="1:16">
      <c r="B24" s="109">
        <v>1.3</v>
      </c>
      <c r="C24" s="110" t="s">
        <v>45</v>
      </c>
      <c r="D24" s="93">
        <f t="shared" si="4"/>
        <v>1.5476190476190476E-5</v>
      </c>
      <c r="E24" s="111">
        <v>0.23169999999999999</v>
      </c>
      <c r="F24" s="112">
        <v>2.927</v>
      </c>
      <c r="G24" s="108">
        <f t="shared" si="2"/>
        <v>3.1587000000000001</v>
      </c>
      <c r="H24" s="109">
        <v>53</v>
      </c>
      <c r="I24" s="110" t="s">
        <v>46</v>
      </c>
      <c r="J24" s="69">
        <f t="shared" si="3"/>
        <v>5.3E-3</v>
      </c>
      <c r="K24" s="109">
        <v>15</v>
      </c>
      <c r="L24" s="110" t="s">
        <v>46</v>
      </c>
      <c r="M24" s="69">
        <f t="shared" si="0"/>
        <v>1.5E-3</v>
      </c>
      <c r="N24" s="109">
        <v>10</v>
      </c>
      <c r="O24" s="110" t="s">
        <v>46</v>
      </c>
      <c r="P24" s="69">
        <f t="shared" si="1"/>
        <v>1E-3</v>
      </c>
    </row>
    <row r="25" spans="1:16">
      <c r="B25" s="109">
        <v>1.4</v>
      </c>
      <c r="C25" s="110" t="s">
        <v>45</v>
      </c>
      <c r="D25" s="93">
        <f t="shared" si="4"/>
        <v>1.6666666666666667E-5</v>
      </c>
      <c r="E25" s="111">
        <v>0.2404</v>
      </c>
      <c r="F25" s="112">
        <v>3.0209999999999999</v>
      </c>
      <c r="G25" s="108">
        <f t="shared" si="2"/>
        <v>3.2614000000000001</v>
      </c>
      <c r="H25" s="109">
        <v>55</v>
      </c>
      <c r="I25" s="110" t="s">
        <v>46</v>
      </c>
      <c r="J25" s="69">
        <f t="shared" si="3"/>
        <v>5.4999999999999997E-3</v>
      </c>
      <c r="K25" s="109">
        <v>15</v>
      </c>
      <c r="L25" s="110" t="s">
        <v>46</v>
      </c>
      <c r="M25" s="69">
        <f t="shared" si="0"/>
        <v>1.5E-3</v>
      </c>
      <c r="N25" s="109">
        <v>11</v>
      </c>
      <c r="O25" s="110" t="s">
        <v>46</v>
      </c>
      <c r="P25" s="69">
        <f t="shared" si="1"/>
        <v>1.0999999999999998E-3</v>
      </c>
    </row>
    <row r="26" spans="1:16">
      <c r="B26" s="109">
        <v>1.5</v>
      </c>
      <c r="C26" s="110" t="s">
        <v>45</v>
      </c>
      <c r="D26" s="93">
        <f t="shared" si="4"/>
        <v>1.7857142857142858E-5</v>
      </c>
      <c r="E26" s="111">
        <v>0.24890000000000001</v>
      </c>
      <c r="F26" s="112">
        <v>3.109</v>
      </c>
      <c r="G26" s="108">
        <f t="shared" si="2"/>
        <v>3.3578999999999999</v>
      </c>
      <c r="H26" s="109">
        <v>56</v>
      </c>
      <c r="I26" s="110" t="s">
        <v>46</v>
      </c>
      <c r="J26" s="69">
        <f t="shared" si="3"/>
        <v>5.5999999999999999E-3</v>
      </c>
      <c r="K26" s="109">
        <v>15</v>
      </c>
      <c r="L26" s="110" t="s">
        <v>46</v>
      </c>
      <c r="M26" s="69">
        <f t="shared" si="0"/>
        <v>1.5E-3</v>
      </c>
      <c r="N26" s="109">
        <v>11</v>
      </c>
      <c r="O26" s="110" t="s">
        <v>46</v>
      </c>
      <c r="P26" s="69">
        <f t="shared" si="1"/>
        <v>1.0999999999999998E-3</v>
      </c>
    </row>
    <row r="27" spans="1:16">
      <c r="B27" s="109">
        <v>1.6</v>
      </c>
      <c r="C27" s="110" t="s">
        <v>45</v>
      </c>
      <c r="D27" s="93">
        <f t="shared" si="4"/>
        <v>1.9047619047619049E-5</v>
      </c>
      <c r="E27" s="111">
        <v>0.25700000000000001</v>
      </c>
      <c r="F27" s="112">
        <v>3.194</v>
      </c>
      <c r="G27" s="108">
        <f t="shared" si="2"/>
        <v>3.4510000000000001</v>
      </c>
      <c r="H27" s="109">
        <v>58</v>
      </c>
      <c r="I27" s="110" t="s">
        <v>46</v>
      </c>
      <c r="J27" s="69">
        <f t="shared" si="3"/>
        <v>5.8000000000000005E-3</v>
      </c>
      <c r="K27" s="109">
        <v>16</v>
      </c>
      <c r="L27" s="110" t="s">
        <v>46</v>
      </c>
      <c r="M27" s="69">
        <f t="shared" si="0"/>
        <v>1.6000000000000001E-3</v>
      </c>
      <c r="N27" s="109">
        <v>12</v>
      </c>
      <c r="O27" s="110" t="s">
        <v>46</v>
      </c>
      <c r="P27" s="69">
        <f t="shared" si="1"/>
        <v>1.2000000000000001E-3</v>
      </c>
    </row>
    <row r="28" spans="1:16">
      <c r="B28" s="109">
        <v>1.7</v>
      </c>
      <c r="C28" s="110" t="s">
        <v>45</v>
      </c>
      <c r="D28" s="93">
        <f t="shared" si="4"/>
        <v>2.0238095238095237E-5</v>
      </c>
      <c r="E28" s="111">
        <v>0.26490000000000002</v>
      </c>
      <c r="F28" s="112">
        <v>3.274</v>
      </c>
      <c r="G28" s="108">
        <f t="shared" si="2"/>
        <v>3.5388999999999999</v>
      </c>
      <c r="H28" s="109">
        <v>60</v>
      </c>
      <c r="I28" s="110" t="s">
        <v>46</v>
      </c>
      <c r="J28" s="69">
        <f t="shared" si="3"/>
        <v>6.0000000000000001E-3</v>
      </c>
      <c r="K28" s="109">
        <v>16</v>
      </c>
      <c r="L28" s="110" t="s">
        <v>46</v>
      </c>
      <c r="M28" s="69">
        <f t="shared" si="0"/>
        <v>1.6000000000000001E-3</v>
      </c>
      <c r="N28" s="109">
        <v>12</v>
      </c>
      <c r="O28" s="110" t="s">
        <v>46</v>
      </c>
      <c r="P28" s="69">
        <f t="shared" si="1"/>
        <v>1.2000000000000001E-3</v>
      </c>
    </row>
    <row r="29" spans="1:16">
      <c r="B29" s="109">
        <v>1.8</v>
      </c>
      <c r="C29" s="110" t="s">
        <v>45</v>
      </c>
      <c r="D29" s="93">
        <f t="shared" si="4"/>
        <v>2.1428571428571428E-5</v>
      </c>
      <c r="E29" s="111">
        <v>0.27260000000000001</v>
      </c>
      <c r="F29" s="112">
        <v>3.351</v>
      </c>
      <c r="G29" s="108">
        <f t="shared" si="2"/>
        <v>3.6236000000000002</v>
      </c>
      <c r="H29" s="109">
        <v>62</v>
      </c>
      <c r="I29" s="110" t="s">
        <v>46</v>
      </c>
      <c r="J29" s="69">
        <f t="shared" si="3"/>
        <v>6.1999999999999998E-3</v>
      </c>
      <c r="K29" s="109">
        <v>17</v>
      </c>
      <c r="L29" s="110" t="s">
        <v>46</v>
      </c>
      <c r="M29" s="69">
        <f t="shared" si="0"/>
        <v>1.7000000000000001E-3</v>
      </c>
      <c r="N29" s="109">
        <v>12</v>
      </c>
      <c r="O29" s="110" t="s">
        <v>46</v>
      </c>
      <c r="P29" s="69">
        <f t="shared" si="1"/>
        <v>1.2000000000000001E-3</v>
      </c>
    </row>
    <row r="30" spans="1:16">
      <c r="B30" s="109">
        <v>2</v>
      </c>
      <c r="C30" s="110" t="s">
        <v>45</v>
      </c>
      <c r="D30" s="93">
        <f t="shared" si="4"/>
        <v>2.380952380952381E-5</v>
      </c>
      <c r="E30" s="111">
        <v>0.28739999999999999</v>
      </c>
      <c r="F30" s="112">
        <v>3.4940000000000002</v>
      </c>
      <c r="G30" s="108">
        <f t="shared" si="2"/>
        <v>3.7814000000000001</v>
      </c>
      <c r="H30" s="109">
        <v>65</v>
      </c>
      <c r="I30" s="110" t="s">
        <v>46</v>
      </c>
      <c r="J30" s="69">
        <f t="shared" si="3"/>
        <v>6.5000000000000006E-3</v>
      </c>
      <c r="K30" s="109">
        <v>17</v>
      </c>
      <c r="L30" s="110" t="s">
        <v>46</v>
      </c>
      <c r="M30" s="69">
        <f t="shared" si="0"/>
        <v>1.7000000000000001E-3</v>
      </c>
      <c r="N30" s="109">
        <v>13</v>
      </c>
      <c r="O30" s="110" t="s">
        <v>46</v>
      </c>
      <c r="P30" s="69">
        <f t="shared" si="1"/>
        <v>1.2999999999999999E-3</v>
      </c>
    </row>
    <row r="31" spans="1:16">
      <c r="B31" s="109">
        <v>2.25</v>
      </c>
      <c r="C31" s="110" t="s">
        <v>45</v>
      </c>
      <c r="D31" s="93">
        <f t="shared" si="4"/>
        <v>2.6785714285714284E-5</v>
      </c>
      <c r="E31" s="111">
        <v>0.30480000000000002</v>
      </c>
      <c r="F31" s="112">
        <v>3.6589999999999998</v>
      </c>
      <c r="G31" s="108">
        <f t="shared" si="2"/>
        <v>3.9638</v>
      </c>
      <c r="H31" s="109">
        <v>69</v>
      </c>
      <c r="I31" s="110" t="s">
        <v>46</v>
      </c>
      <c r="J31" s="69">
        <f t="shared" si="3"/>
        <v>6.9000000000000008E-3</v>
      </c>
      <c r="K31" s="109">
        <v>18</v>
      </c>
      <c r="L31" s="110" t="s">
        <v>46</v>
      </c>
      <c r="M31" s="69">
        <f t="shared" si="0"/>
        <v>1.8E-3</v>
      </c>
      <c r="N31" s="109">
        <v>14</v>
      </c>
      <c r="O31" s="110" t="s">
        <v>46</v>
      </c>
      <c r="P31" s="69">
        <f t="shared" si="1"/>
        <v>1.4E-3</v>
      </c>
    </row>
    <row r="32" spans="1:16">
      <c r="B32" s="109">
        <v>2.5</v>
      </c>
      <c r="C32" s="110" t="s">
        <v>45</v>
      </c>
      <c r="D32" s="93">
        <f t="shared" si="4"/>
        <v>2.9761904761904762E-5</v>
      </c>
      <c r="E32" s="111">
        <v>0.32129999999999997</v>
      </c>
      <c r="F32" s="112">
        <v>3.8079999999999998</v>
      </c>
      <c r="G32" s="108">
        <f t="shared" si="2"/>
        <v>4.1292999999999997</v>
      </c>
      <c r="H32" s="109">
        <v>73</v>
      </c>
      <c r="I32" s="110" t="s">
        <v>46</v>
      </c>
      <c r="J32" s="69">
        <f t="shared" si="3"/>
        <v>7.2999999999999992E-3</v>
      </c>
      <c r="K32" s="109">
        <v>19</v>
      </c>
      <c r="L32" s="110" t="s">
        <v>46</v>
      </c>
      <c r="M32" s="69">
        <f t="shared" si="0"/>
        <v>1.9E-3</v>
      </c>
      <c r="N32" s="109">
        <v>14</v>
      </c>
      <c r="O32" s="110" t="s">
        <v>46</v>
      </c>
      <c r="P32" s="69">
        <f t="shared" si="1"/>
        <v>1.4E-3</v>
      </c>
    </row>
    <row r="33" spans="2:16">
      <c r="B33" s="109">
        <v>2.75</v>
      </c>
      <c r="C33" s="110" t="s">
        <v>45</v>
      </c>
      <c r="D33" s="93">
        <f t="shared" si="4"/>
        <v>3.2738095238095239E-5</v>
      </c>
      <c r="E33" s="111">
        <v>0.33700000000000002</v>
      </c>
      <c r="F33" s="112">
        <v>3.9460000000000002</v>
      </c>
      <c r="G33" s="108">
        <f t="shared" si="2"/>
        <v>4.2830000000000004</v>
      </c>
      <c r="H33" s="109">
        <v>77</v>
      </c>
      <c r="I33" s="110" t="s">
        <v>46</v>
      </c>
      <c r="J33" s="69">
        <f t="shared" si="3"/>
        <v>7.7000000000000002E-3</v>
      </c>
      <c r="K33" s="109">
        <v>20</v>
      </c>
      <c r="L33" s="110" t="s">
        <v>46</v>
      </c>
      <c r="M33" s="69">
        <f t="shared" si="0"/>
        <v>2E-3</v>
      </c>
      <c r="N33" s="109">
        <v>15</v>
      </c>
      <c r="O33" s="110" t="s">
        <v>46</v>
      </c>
      <c r="P33" s="69">
        <f t="shared" si="1"/>
        <v>1.5E-3</v>
      </c>
    </row>
    <row r="34" spans="2:16">
      <c r="B34" s="109">
        <v>3</v>
      </c>
      <c r="C34" s="110" t="s">
        <v>45</v>
      </c>
      <c r="D34" s="93">
        <f t="shared" si="4"/>
        <v>3.5714285714285717E-5</v>
      </c>
      <c r="E34" s="111">
        <v>0.35199999999999998</v>
      </c>
      <c r="F34" s="112">
        <v>4.0739999999999998</v>
      </c>
      <c r="G34" s="108">
        <f t="shared" si="2"/>
        <v>4.4260000000000002</v>
      </c>
      <c r="H34" s="109">
        <v>80</v>
      </c>
      <c r="I34" s="110" t="s">
        <v>46</v>
      </c>
      <c r="J34" s="69">
        <f t="shared" si="3"/>
        <v>8.0000000000000002E-3</v>
      </c>
      <c r="K34" s="109">
        <v>21</v>
      </c>
      <c r="L34" s="110" t="s">
        <v>46</v>
      </c>
      <c r="M34" s="69">
        <f t="shared" si="0"/>
        <v>2.1000000000000003E-3</v>
      </c>
      <c r="N34" s="109">
        <v>16</v>
      </c>
      <c r="O34" s="110" t="s">
        <v>46</v>
      </c>
      <c r="P34" s="69">
        <f t="shared" si="1"/>
        <v>1.6000000000000001E-3</v>
      </c>
    </row>
    <row r="35" spans="2:16">
      <c r="B35" s="109">
        <v>3.25</v>
      </c>
      <c r="C35" s="110" t="s">
        <v>45</v>
      </c>
      <c r="D35" s="93">
        <f t="shared" si="4"/>
        <v>3.8690476190476188E-5</v>
      </c>
      <c r="E35" s="111">
        <v>0.36630000000000001</v>
      </c>
      <c r="F35" s="112">
        <v>4.1920000000000002</v>
      </c>
      <c r="G35" s="108">
        <f t="shared" si="2"/>
        <v>4.5583</v>
      </c>
      <c r="H35" s="109">
        <v>84</v>
      </c>
      <c r="I35" s="110" t="s">
        <v>46</v>
      </c>
      <c r="J35" s="69">
        <f t="shared" si="3"/>
        <v>8.4000000000000012E-3</v>
      </c>
      <c r="K35" s="109">
        <v>22</v>
      </c>
      <c r="L35" s="110" t="s">
        <v>46</v>
      </c>
      <c r="M35" s="69">
        <f t="shared" si="0"/>
        <v>2.1999999999999997E-3</v>
      </c>
      <c r="N35" s="109">
        <v>16</v>
      </c>
      <c r="O35" s="110" t="s">
        <v>46</v>
      </c>
      <c r="P35" s="69">
        <f t="shared" si="1"/>
        <v>1.6000000000000001E-3</v>
      </c>
    </row>
    <row r="36" spans="2:16">
      <c r="B36" s="109">
        <v>3.5</v>
      </c>
      <c r="C36" s="110" t="s">
        <v>45</v>
      </c>
      <c r="D36" s="93">
        <f t="shared" si="4"/>
        <v>4.1666666666666665E-5</v>
      </c>
      <c r="E36" s="111">
        <v>0.38019999999999998</v>
      </c>
      <c r="F36" s="112">
        <v>4.3029999999999999</v>
      </c>
      <c r="G36" s="108">
        <f t="shared" si="2"/>
        <v>4.6832000000000003</v>
      </c>
      <c r="H36" s="109">
        <v>87</v>
      </c>
      <c r="I36" s="110" t="s">
        <v>46</v>
      </c>
      <c r="J36" s="69">
        <f t="shared" si="3"/>
        <v>8.6999999999999994E-3</v>
      </c>
      <c r="K36" s="109">
        <v>22</v>
      </c>
      <c r="L36" s="110" t="s">
        <v>46</v>
      </c>
      <c r="M36" s="69">
        <f t="shared" si="0"/>
        <v>2.1999999999999997E-3</v>
      </c>
      <c r="N36" s="109">
        <v>17</v>
      </c>
      <c r="O36" s="110" t="s">
        <v>46</v>
      </c>
      <c r="P36" s="69">
        <f t="shared" si="1"/>
        <v>1.7000000000000001E-3</v>
      </c>
    </row>
    <row r="37" spans="2:16">
      <c r="B37" s="109">
        <v>3.75</v>
      </c>
      <c r="C37" s="110" t="s">
        <v>45</v>
      </c>
      <c r="D37" s="93">
        <f t="shared" si="4"/>
        <v>4.4642857142857143E-5</v>
      </c>
      <c r="E37" s="111">
        <v>0.39350000000000002</v>
      </c>
      <c r="F37" s="112">
        <v>4.4059999999999997</v>
      </c>
      <c r="G37" s="108">
        <f t="shared" si="2"/>
        <v>4.7995000000000001</v>
      </c>
      <c r="H37" s="109">
        <v>90</v>
      </c>
      <c r="I37" s="110" t="s">
        <v>46</v>
      </c>
      <c r="J37" s="69">
        <f t="shared" si="3"/>
        <v>8.9999999999999993E-3</v>
      </c>
      <c r="K37" s="109">
        <v>23</v>
      </c>
      <c r="L37" s="110" t="s">
        <v>46</v>
      </c>
      <c r="M37" s="69">
        <f t="shared" si="0"/>
        <v>2.3E-3</v>
      </c>
      <c r="N37" s="109">
        <v>17</v>
      </c>
      <c r="O37" s="110" t="s">
        <v>46</v>
      </c>
      <c r="P37" s="69">
        <f t="shared" si="1"/>
        <v>1.7000000000000001E-3</v>
      </c>
    </row>
    <row r="38" spans="2:16">
      <c r="B38" s="109">
        <v>4</v>
      </c>
      <c r="C38" s="110" t="s">
        <v>45</v>
      </c>
      <c r="D38" s="93">
        <f t="shared" si="4"/>
        <v>4.761904761904762E-5</v>
      </c>
      <c r="E38" s="111">
        <v>0.40639999999999998</v>
      </c>
      <c r="F38" s="112">
        <v>4.5039999999999996</v>
      </c>
      <c r="G38" s="108">
        <f t="shared" si="2"/>
        <v>4.9103999999999992</v>
      </c>
      <c r="H38" s="109">
        <v>94</v>
      </c>
      <c r="I38" s="110" t="s">
        <v>46</v>
      </c>
      <c r="J38" s="69">
        <f t="shared" si="3"/>
        <v>9.4000000000000004E-3</v>
      </c>
      <c r="K38" s="109">
        <v>24</v>
      </c>
      <c r="L38" s="110" t="s">
        <v>46</v>
      </c>
      <c r="M38" s="69">
        <f t="shared" si="0"/>
        <v>2.4000000000000002E-3</v>
      </c>
      <c r="N38" s="109">
        <v>18</v>
      </c>
      <c r="O38" s="110" t="s">
        <v>46</v>
      </c>
      <c r="P38" s="69">
        <f t="shared" si="1"/>
        <v>1.8E-3</v>
      </c>
    </row>
    <row r="39" spans="2:16">
      <c r="B39" s="109">
        <v>4.5</v>
      </c>
      <c r="C39" s="110" t="s">
        <v>45</v>
      </c>
      <c r="D39" s="93">
        <f t="shared" si="4"/>
        <v>5.3571428571428569E-5</v>
      </c>
      <c r="E39" s="111">
        <v>0.43109999999999998</v>
      </c>
      <c r="F39" s="112">
        <v>4.6829999999999998</v>
      </c>
      <c r="G39" s="108">
        <f t="shared" si="2"/>
        <v>5.1140999999999996</v>
      </c>
      <c r="H39" s="109">
        <v>100</v>
      </c>
      <c r="I39" s="110" t="s">
        <v>46</v>
      </c>
      <c r="J39" s="69">
        <f t="shared" si="3"/>
        <v>0.01</v>
      </c>
      <c r="K39" s="109">
        <v>25</v>
      </c>
      <c r="L39" s="110" t="s">
        <v>46</v>
      </c>
      <c r="M39" s="69">
        <f t="shared" si="0"/>
        <v>2.5000000000000001E-3</v>
      </c>
      <c r="N39" s="109">
        <v>19</v>
      </c>
      <c r="O39" s="110" t="s">
        <v>46</v>
      </c>
      <c r="P39" s="69">
        <f t="shared" si="1"/>
        <v>1.9E-3</v>
      </c>
    </row>
    <row r="40" spans="2:16">
      <c r="B40" s="109">
        <v>5</v>
      </c>
      <c r="C40" s="110" t="s">
        <v>45</v>
      </c>
      <c r="D40" s="93">
        <f t="shared" si="4"/>
        <v>5.9523809523809524E-5</v>
      </c>
      <c r="E40" s="111">
        <v>0.45440000000000003</v>
      </c>
      <c r="F40" s="112">
        <v>4.8449999999999998</v>
      </c>
      <c r="G40" s="108">
        <f t="shared" si="2"/>
        <v>5.2993999999999994</v>
      </c>
      <c r="H40" s="109">
        <v>106</v>
      </c>
      <c r="I40" s="110" t="s">
        <v>46</v>
      </c>
      <c r="J40" s="69">
        <f t="shared" si="3"/>
        <v>1.06E-2</v>
      </c>
      <c r="K40" s="109">
        <v>26</v>
      </c>
      <c r="L40" s="110" t="s">
        <v>46</v>
      </c>
      <c r="M40" s="69">
        <f t="shared" si="0"/>
        <v>2.5999999999999999E-3</v>
      </c>
      <c r="N40" s="109">
        <v>20</v>
      </c>
      <c r="O40" s="110" t="s">
        <v>46</v>
      </c>
      <c r="P40" s="69">
        <f t="shared" si="1"/>
        <v>2E-3</v>
      </c>
    </row>
    <row r="41" spans="2:16">
      <c r="B41" s="109">
        <v>5.5</v>
      </c>
      <c r="C41" s="110" t="s">
        <v>45</v>
      </c>
      <c r="D41" s="93">
        <f t="shared" si="4"/>
        <v>6.5476190476190479E-5</v>
      </c>
      <c r="E41" s="111">
        <v>0.47660000000000002</v>
      </c>
      <c r="F41" s="112">
        <v>4.9909999999999997</v>
      </c>
      <c r="G41" s="108">
        <f t="shared" si="2"/>
        <v>5.4676</v>
      </c>
      <c r="H41" s="109">
        <v>112</v>
      </c>
      <c r="I41" s="110" t="s">
        <v>46</v>
      </c>
      <c r="J41" s="69">
        <f t="shared" si="3"/>
        <v>1.12E-2</v>
      </c>
      <c r="K41" s="109">
        <v>28</v>
      </c>
      <c r="L41" s="110" t="s">
        <v>46</v>
      </c>
      <c r="M41" s="69">
        <f t="shared" si="0"/>
        <v>2.8E-3</v>
      </c>
      <c r="N41" s="109">
        <v>21</v>
      </c>
      <c r="O41" s="110" t="s">
        <v>46</v>
      </c>
      <c r="P41" s="69">
        <f t="shared" si="1"/>
        <v>2.1000000000000003E-3</v>
      </c>
    </row>
    <row r="42" spans="2:16">
      <c r="B42" s="109">
        <v>6</v>
      </c>
      <c r="C42" s="110" t="s">
        <v>45</v>
      </c>
      <c r="D42" s="93">
        <f t="shared" si="4"/>
        <v>7.1428571428571434E-5</v>
      </c>
      <c r="E42" s="111">
        <v>0.49769999999999998</v>
      </c>
      <c r="F42" s="112">
        <v>5.125</v>
      </c>
      <c r="G42" s="108">
        <f t="shared" si="2"/>
        <v>5.6227</v>
      </c>
      <c r="H42" s="109">
        <v>118</v>
      </c>
      <c r="I42" s="110" t="s">
        <v>46</v>
      </c>
      <c r="J42" s="69">
        <f t="shared" si="3"/>
        <v>1.18E-2</v>
      </c>
      <c r="K42" s="109">
        <v>29</v>
      </c>
      <c r="L42" s="110" t="s">
        <v>46</v>
      </c>
      <c r="M42" s="69">
        <f t="shared" si="0"/>
        <v>2.9000000000000002E-3</v>
      </c>
      <c r="N42" s="109">
        <v>22</v>
      </c>
      <c r="O42" s="110" t="s">
        <v>46</v>
      </c>
      <c r="P42" s="69">
        <f t="shared" si="1"/>
        <v>2.1999999999999997E-3</v>
      </c>
    </row>
    <row r="43" spans="2:16">
      <c r="B43" s="109">
        <v>6.5</v>
      </c>
      <c r="C43" s="110" t="s">
        <v>45</v>
      </c>
      <c r="D43" s="93">
        <f t="shared" si="4"/>
        <v>7.7380952380952375E-5</v>
      </c>
      <c r="E43" s="111">
        <v>0.5181</v>
      </c>
      <c r="F43" s="112">
        <v>5.2480000000000002</v>
      </c>
      <c r="G43" s="108">
        <f t="shared" si="2"/>
        <v>5.7660999999999998</v>
      </c>
      <c r="H43" s="109">
        <v>123</v>
      </c>
      <c r="I43" s="110" t="s">
        <v>46</v>
      </c>
      <c r="J43" s="69">
        <f t="shared" si="3"/>
        <v>1.23E-2</v>
      </c>
      <c r="K43" s="109">
        <v>30</v>
      </c>
      <c r="L43" s="110" t="s">
        <v>46</v>
      </c>
      <c r="M43" s="69">
        <f t="shared" si="0"/>
        <v>3.0000000000000001E-3</v>
      </c>
      <c r="N43" s="109">
        <v>23</v>
      </c>
      <c r="O43" s="110" t="s">
        <v>46</v>
      </c>
      <c r="P43" s="69">
        <f t="shared" si="1"/>
        <v>2.3E-3</v>
      </c>
    </row>
    <row r="44" spans="2:16">
      <c r="B44" s="109">
        <v>7</v>
      </c>
      <c r="C44" s="110" t="s">
        <v>45</v>
      </c>
      <c r="D44" s="93">
        <f t="shared" si="4"/>
        <v>8.3333333333333331E-5</v>
      </c>
      <c r="E44" s="111">
        <v>0.53759999999999997</v>
      </c>
      <c r="F44" s="112">
        <v>5.3609999999999998</v>
      </c>
      <c r="G44" s="108">
        <f t="shared" si="2"/>
        <v>5.8986000000000001</v>
      </c>
      <c r="H44" s="109">
        <v>129</v>
      </c>
      <c r="I44" s="110" t="s">
        <v>46</v>
      </c>
      <c r="J44" s="69">
        <f t="shared" si="3"/>
        <v>1.29E-2</v>
      </c>
      <c r="K44" s="109">
        <v>31</v>
      </c>
      <c r="L44" s="110" t="s">
        <v>46</v>
      </c>
      <c r="M44" s="69">
        <f t="shared" si="0"/>
        <v>3.0999999999999999E-3</v>
      </c>
      <c r="N44" s="109">
        <v>24</v>
      </c>
      <c r="O44" s="110" t="s">
        <v>46</v>
      </c>
      <c r="P44" s="69">
        <f t="shared" si="1"/>
        <v>2.4000000000000002E-3</v>
      </c>
    </row>
    <row r="45" spans="2:16">
      <c r="B45" s="109">
        <v>8</v>
      </c>
      <c r="C45" s="110" t="s">
        <v>45</v>
      </c>
      <c r="D45" s="93">
        <f t="shared" si="4"/>
        <v>9.5238095238095241E-5</v>
      </c>
      <c r="E45" s="111">
        <v>0.57479999999999998</v>
      </c>
      <c r="F45" s="112">
        <v>5.5640000000000001</v>
      </c>
      <c r="G45" s="108">
        <f t="shared" si="2"/>
        <v>6.1387999999999998</v>
      </c>
      <c r="H45" s="109">
        <v>139</v>
      </c>
      <c r="I45" s="110" t="s">
        <v>46</v>
      </c>
      <c r="J45" s="69">
        <f t="shared" si="3"/>
        <v>1.3900000000000001E-2</v>
      </c>
      <c r="K45" s="109">
        <v>33</v>
      </c>
      <c r="L45" s="110" t="s">
        <v>46</v>
      </c>
      <c r="M45" s="69">
        <f t="shared" si="0"/>
        <v>3.3E-3</v>
      </c>
      <c r="N45" s="109">
        <v>26</v>
      </c>
      <c r="O45" s="110" t="s">
        <v>46</v>
      </c>
      <c r="P45" s="69">
        <f t="shared" si="1"/>
        <v>2.5999999999999999E-3</v>
      </c>
    </row>
    <row r="46" spans="2:16">
      <c r="B46" s="109">
        <v>9</v>
      </c>
      <c r="C46" s="110" t="s">
        <v>45</v>
      </c>
      <c r="D46" s="93">
        <f t="shared" si="4"/>
        <v>1.0714285714285714E-4</v>
      </c>
      <c r="E46" s="111">
        <v>0.60960000000000003</v>
      </c>
      <c r="F46" s="112">
        <v>5.742</v>
      </c>
      <c r="G46" s="108">
        <f t="shared" si="2"/>
        <v>6.3516000000000004</v>
      </c>
      <c r="H46" s="109">
        <v>149</v>
      </c>
      <c r="I46" s="110" t="s">
        <v>46</v>
      </c>
      <c r="J46" s="69">
        <f t="shared" si="3"/>
        <v>1.49E-2</v>
      </c>
      <c r="K46" s="109">
        <v>35</v>
      </c>
      <c r="L46" s="110" t="s">
        <v>46</v>
      </c>
      <c r="M46" s="69">
        <f t="shared" si="0"/>
        <v>3.5000000000000005E-3</v>
      </c>
      <c r="N46" s="109">
        <v>28</v>
      </c>
      <c r="O46" s="110" t="s">
        <v>46</v>
      </c>
      <c r="P46" s="69">
        <f t="shared" si="1"/>
        <v>2.8E-3</v>
      </c>
    </row>
    <row r="47" spans="2:16">
      <c r="B47" s="109">
        <v>10</v>
      </c>
      <c r="C47" s="110" t="s">
        <v>45</v>
      </c>
      <c r="D47" s="93">
        <f t="shared" si="4"/>
        <v>1.1904761904761905E-4</v>
      </c>
      <c r="E47" s="111">
        <v>0.64259999999999995</v>
      </c>
      <c r="F47" s="112">
        <v>5.8979999999999997</v>
      </c>
      <c r="G47" s="108">
        <f t="shared" si="2"/>
        <v>6.5405999999999995</v>
      </c>
      <c r="H47" s="109">
        <v>159</v>
      </c>
      <c r="I47" s="110" t="s">
        <v>46</v>
      </c>
      <c r="J47" s="69">
        <f t="shared" si="3"/>
        <v>1.5900000000000001E-2</v>
      </c>
      <c r="K47" s="109">
        <v>37</v>
      </c>
      <c r="L47" s="110" t="s">
        <v>46</v>
      </c>
      <c r="M47" s="69">
        <f t="shared" si="0"/>
        <v>3.6999999999999997E-3</v>
      </c>
      <c r="N47" s="109">
        <v>29</v>
      </c>
      <c r="O47" s="110" t="s">
        <v>46</v>
      </c>
      <c r="P47" s="69">
        <f t="shared" si="1"/>
        <v>2.9000000000000002E-3</v>
      </c>
    </row>
    <row r="48" spans="2:16">
      <c r="B48" s="109">
        <v>11</v>
      </c>
      <c r="C48" s="110" t="s">
        <v>45</v>
      </c>
      <c r="D48" s="93">
        <f t="shared" si="4"/>
        <v>1.3095238095238096E-4</v>
      </c>
      <c r="E48" s="111">
        <v>0.67400000000000004</v>
      </c>
      <c r="F48" s="112">
        <v>6.0369999999999999</v>
      </c>
      <c r="G48" s="108">
        <f t="shared" si="2"/>
        <v>6.7110000000000003</v>
      </c>
      <c r="H48" s="109">
        <v>169</v>
      </c>
      <c r="I48" s="110" t="s">
        <v>46</v>
      </c>
      <c r="J48" s="69">
        <f t="shared" si="3"/>
        <v>1.6900000000000002E-2</v>
      </c>
      <c r="K48" s="109">
        <v>39</v>
      </c>
      <c r="L48" s="110" t="s">
        <v>46</v>
      </c>
      <c r="M48" s="69">
        <f t="shared" si="0"/>
        <v>3.8999999999999998E-3</v>
      </c>
      <c r="N48" s="109">
        <v>31</v>
      </c>
      <c r="O48" s="110" t="s">
        <v>46</v>
      </c>
      <c r="P48" s="69">
        <f t="shared" si="1"/>
        <v>3.0999999999999999E-3</v>
      </c>
    </row>
    <row r="49" spans="2:16">
      <c r="B49" s="109">
        <v>12</v>
      </c>
      <c r="C49" s="110" t="s">
        <v>45</v>
      </c>
      <c r="D49" s="93">
        <f t="shared" si="4"/>
        <v>1.4285714285714287E-4</v>
      </c>
      <c r="E49" s="111">
        <v>0.70389999999999997</v>
      </c>
      <c r="F49" s="112">
        <v>6.1619999999999999</v>
      </c>
      <c r="G49" s="108">
        <f t="shared" si="2"/>
        <v>6.8658999999999999</v>
      </c>
      <c r="H49" s="109">
        <v>178</v>
      </c>
      <c r="I49" s="110" t="s">
        <v>46</v>
      </c>
      <c r="J49" s="69">
        <f t="shared" si="3"/>
        <v>1.78E-2</v>
      </c>
      <c r="K49" s="109">
        <v>41</v>
      </c>
      <c r="L49" s="110" t="s">
        <v>46</v>
      </c>
      <c r="M49" s="69">
        <f t="shared" si="0"/>
        <v>4.1000000000000003E-3</v>
      </c>
      <c r="N49" s="109">
        <v>32</v>
      </c>
      <c r="O49" s="110" t="s">
        <v>46</v>
      </c>
      <c r="P49" s="69">
        <f t="shared" si="1"/>
        <v>3.2000000000000002E-3</v>
      </c>
    </row>
    <row r="50" spans="2:16">
      <c r="B50" s="109">
        <v>13</v>
      </c>
      <c r="C50" s="110" t="s">
        <v>45</v>
      </c>
      <c r="D50" s="93">
        <f t="shared" si="4"/>
        <v>1.5476190476190475E-4</v>
      </c>
      <c r="E50" s="111">
        <v>0.73270000000000002</v>
      </c>
      <c r="F50" s="112">
        <v>6.274</v>
      </c>
      <c r="G50" s="108">
        <f t="shared" si="2"/>
        <v>7.0067000000000004</v>
      </c>
      <c r="H50" s="109">
        <v>187</v>
      </c>
      <c r="I50" s="110" t="s">
        <v>46</v>
      </c>
      <c r="J50" s="69">
        <f t="shared" si="3"/>
        <v>1.8700000000000001E-2</v>
      </c>
      <c r="K50" s="109">
        <v>42</v>
      </c>
      <c r="L50" s="110" t="s">
        <v>46</v>
      </c>
      <c r="M50" s="69">
        <f t="shared" si="0"/>
        <v>4.2000000000000006E-3</v>
      </c>
      <c r="N50" s="109">
        <v>34</v>
      </c>
      <c r="O50" s="110" t="s">
        <v>46</v>
      </c>
      <c r="P50" s="69">
        <f t="shared" si="1"/>
        <v>3.4000000000000002E-3</v>
      </c>
    </row>
    <row r="51" spans="2:16">
      <c r="B51" s="109">
        <v>14</v>
      </c>
      <c r="C51" s="110" t="s">
        <v>45</v>
      </c>
      <c r="D51" s="93">
        <f t="shared" si="4"/>
        <v>1.6666666666666666E-4</v>
      </c>
      <c r="E51" s="111">
        <v>0.76029999999999998</v>
      </c>
      <c r="F51" s="112">
        <v>6.3760000000000003</v>
      </c>
      <c r="G51" s="108">
        <f t="shared" si="2"/>
        <v>7.1363000000000003</v>
      </c>
      <c r="H51" s="109">
        <v>196</v>
      </c>
      <c r="I51" s="110" t="s">
        <v>46</v>
      </c>
      <c r="J51" s="69">
        <f t="shared" si="3"/>
        <v>1.9599999999999999E-2</v>
      </c>
      <c r="K51" s="109">
        <v>44</v>
      </c>
      <c r="L51" s="110" t="s">
        <v>46</v>
      </c>
      <c r="M51" s="69">
        <f t="shared" si="0"/>
        <v>4.3999999999999994E-3</v>
      </c>
      <c r="N51" s="109">
        <v>35</v>
      </c>
      <c r="O51" s="110" t="s">
        <v>46</v>
      </c>
      <c r="P51" s="69">
        <f t="shared" si="1"/>
        <v>3.5000000000000005E-3</v>
      </c>
    </row>
    <row r="52" spans="2:16">
      <c r="B52" s="109">
        <v>15</v>
      </c>
      <c r="C52" s="110" t="s">
        <v>45</v>
      </c>
      <c r="D52" s="93">
        <f t="shared" si="4"/>
        <v>1.7857142857142857E-4</v>
      </c>
      <c r="E52" s="111">
        <v>0.78700000000000003</v>
      </c>
      <c r="F52" s="112">
        <v>6.4690000000000003</v>
      </c>
      <c r="G52" s="108">
        <f t="shared" si="2"/>
        <v>7.2560000000000002</v>
      </c>
      <c r="H52" s="109">
        <v>205</v>
      </c>
      <c r="I52" s="110" t="s">
        <v>46</v>
      </c>
      <c r="J52" s="69">
        <f t="shared" si="3"/>
        <v>2.0499999999999997E-2</v>
      </c>
      <c r="K52" s="109">
        <v>46</v>
      </c>
      <c r="L52" s="110" t="s">
        <v>46</v>
      </c>
      <c r="M52" s="69">
        <f t="shared" si="0"/>
        <v>4.5999999999999999E-3</v>
      </c>
      <c r="N52" s="109">
        <v>37</v>
      </c>
      <c r="O52" s="110" t="s">
        <v>46</v>
      </c>
      <c r="P52" s="69">
        <f t="shared" si="1"/>
        <v>3.6999999999999997E-3</v>
      </c>
    </row>
    <row r="53" spans="2:16">
      <c r="B53" s="109">
        <v>16</v>
      </c>
      <c r="C53" s="110" t="s">
        <v>45</v>
      </c>
      <c r="D53" s="93">
        <f t="shared" si="4"/>
        <v>1.9047619047619048E-4</v>
      </c>
      <c r="E53" s="111">
        <v>0.81279999999999997</v>
      </c>
      <c r="F53" s="112">
        <v>6.5549999999999997</v>
      </c>
      <c r="G53" s="108">
        <f t="shared" si="2"/>
        <v>7.3677999999999999</v>
      </c>
      <c r="H53" s="109">
        <v>214</v>
      </c>
      <c r="I53" s="110" t="s">
        <v>46</v>
      </c>
      <c r="J53" s="69">
        <f t="shared" si="3"/>
        <v>2.1399999999999999E-2</v>
      </c>
      <c r="K53" s="109">
        <v>47</v>
      </c>
      <c r="L53" s="110" t="s">
        <v>46</v>
      </c>
      <c r="M53" s="69">
        <f t="shared" si="0"/>
        <v>4.7000000000000002E-3</v>
      </c>
      <c r="N53" s="109">
        <v>38</v>
      </c>
      <c r="O53" s="110" t="s">
        <v>46</v>
      </c>
      <c r="P53" s="69">
        <f t="shared" si="1"/>
        <v>3.8E-3</v>
      </c>
    </row>
    <row r="54" spans="2:16">
      <c r="B54" s="109">
        <v>17</v>
      </c>
      <c r="C54" s="110" t="s">
        <v>45</v>
      </c>
      <c r="D54" s="93">
        <f t="shared" si="4"/>
        <v>2.0238095238095239E-4</v>
      </c>
      <c r="E54" s="111">
        <v>0.83779999999999999</v>
      </c>
      <c r="F54" s="112">
        <v>6.633</v>
      </c>
      <c r="G54" s="108">
        <f t="shared" si="2"/>
        <v>7.4707999999999997</v>
      </c>
      <c r="H54" s="109">
        <v>223</v>
      </c>
      <c r="I54" s="110" t="s">
        <v>46</v>
      </c>
      <c r="J54" s="69">
        <f t="shared" si="3"/>
        <v>2.23E-2</v>
      </c>
      <c r="K54" s="109">
        <v>49</v>
      </c>
      <c r="L54" s="110" t="s">
        <v>46</v>
      </c>
      <c r="M54" s="69">
        <f t="shared" si="0"/>
        <v>4.8999999999999998E-3</v>
      </c>
      <c r="N54" s="109">
        <v>40</v>
      </c>
      <c r="O54" s="110" t="s">
        <v>46</v>
      </c>
      <c r="P54" s="69">
        <f t="shared" si="1"/>
        <v>4.0000000000000001E-3</v>
      </c>
    </row>
    <row r="55" spans="2:16">
      <c r="B55" s="109">
        <v>18</v>
      </c>
      <c r="C55" s="110" t="s">
        <v>45</v>
      </c>
      <c r="D55" s="93">
        <f t="shared" si="4"/>
        <v>2.1428571428571427E-4</v>
      </c>
      <c r="E55" s="111">
        <v>0.86209999999999998</v>
      </c>
      <c r="F55" s="112">
        <v>6.7050000000000001</v>
      </c>
      <c r="G55" s="108">
        <f t="shared" si="2"/>
        <v>7.5670999999999999</v>
      </c>
      <c r="H55" s="109">
        <v>231</v>
      </c>
      <c r="I55" s="110" t="s">
        <v>46</v>
      </c>
      <c r="J55" s="69">
        <f t="shared" si="3"/>
        <v>2.3100000000000002E-2</v>
      </c>
      <c r="K55" s="109">
        <v>50</v>
      </c>
      <c r="L55" s="110" t="s">
        <v>46</v>
      </c>
      <c r="M55" s="69">
        <f t="shared" si="0"/>
        <v>5.0000000000000001E-3</v>
      </c>
      <c r="N55" s="109">
        <v>41</v>
      </c>
      <c r="O55" s="110" t="s">
        <v>46</v>
      </c>
      <c r="P55" s="69">
        <f t="shared" si="1"/>
        <v>4.1000000000000003E-3</v>
      </c>
    </row>
    <row r="56" spans="2:16">
      <c r="B56" s="109">
        <v>20</v>
      </c>
      <c r="C56" s="110" t="s">
        <v>45</v>
      </c>
      <c r="D56" s="93">
        <f t="shared" si="4"/>
        <v>2.380952380952381E-4</v>
      </c>
      <c r="E56" s="111">
        <v>0.90880000000000005</v>
      </c>
      <c r="F56" s="112">
        <v>6.8330000000000002</v>
      </c>
      <c r="G56" s="108">
        <f t="shared" si="2"/>
        <v>7.7418000000000005</v>
      </c>
      <c r="H56" s="109">
        <v>248</v>
      </c>
      <c r="I56" s="110" t="s">
        <v>46</v>
      </c>
      <c r="J56" s="69">
        <f t="shared" si="3"/>
        <v>2.4799999999999999E-2</v>
      </c>
      <c r="K56" s="109">
        <v>53</v>
      </c>
      <c r="L56" s="110" t="s">
        <v>46</v>
      </c>
      <c r="M56" s="69">
        <f t="shared" si="0"/>
        <v>5.3E-3</v>
      </c>
      <c r="N56" s="109">
        <v>44</v>
      </c>
      <c r="O56" s="110" t="s">
        <v>46</v>
      </c>
      <c r="P56" s="69">
        <f t="shared" si="1"/>
        <v>4.3999999999999994E-3</v>
      </c>
    </row>
    <row r="57" spans="2:16">
      <c r="B57" s="109">
        <v>22.5</v>
      </c>
      <c r="C57" s="110" t="s">
        <v>45</v>
      </c>
      <c r="D57" s="93">
        <f t="shared" si="4"/>
        <v>2.6785714285714287E-4</v>
      </c>
      <c r="E57" s="111">
        <v>0.96389999999999998</v>
      </c>
      <c r="F57" s="112">
        <v>6.968</v>
      </c>
      <c r="G57" s="108">
        <f t="shared" si="2"/>
        <v>7.9318999999999997</v>
      </c>
      <c r="H57" s="109">
        <v>269</v>
      </c>
      <c r="I57" s="110" t="s">
        <v>46</v>
      </c>
      <c r="J57" s="69">
        <f t="shared" si="3"/>
        <v>2.69E-2</v>
      </c>
      <c r="K57" s="109">
        <v>57</v>
      </c>
      <c r="L57" s="110" t="s">
        <v>46</v>
      </c>
      <c r="M57" s="69">
        <f t="shared" si="0"/>
        <v>5.7000000000000002E-3</v>
      </c>
      <c r="N57" s="109">
        <v>47</v>
      </c>
      <c r="O57" s="110" t="s">
        <v>46</v>
      </c>
      <c r="P57" s="69">
        <f t="shared" si="1"/>
        <v>4.7000000000000002E-3</v>
      </c>
    </row>
    <row r="58" spans="2:16">
      <c r="B58" s="109">
        <v>25</v>
      </c>
      <c r="C58" s="110" t="s">
        <v>45</v>
      </c>
      <c r="D58" s="93">
        <f t="shared" si="4"/>
        <v>2.9761904761904765E-4</v>
      </c>
      <c r="E58" s="111">
        <v>1.016</v>
      </c>
      <c r="F58" s="112">
        <v>7.08</v>
      </c>
      <c r="G58" s="108">
        <f t="shared" si="2"/>
        <v>8.0960000000000001</v>
      </c>
      <c r="H58" s="109">
        <v>289</v>
      </c>
      <c r="I58" s="110" t="s">
        <v>46</v>
      </c>
      <c r="J58" s="69">
        <f t="shared" si="3"/>
        <v>2.8899999999999999E-2</v>
      </c>
      <c r="K58" s="109">
        <v>60</v>
      </c>
      <c r="L58" s="110" t="s">
        <v>46</v>
      </c>
      <c r="M58" s="69">
        <f t="shared" si="0"/>
        <v>6.0000000000000001E-3</v>
      </c>
      <c r="N58" s="109">
        <v>50</v>
      </c>
      <c r="O58" s="110" t="s">
        <v>46</v>
      </c>
      <c r="P58" s="69">
        <f t="shared" si="1"/>
        <v>5.0000000000000001E-3</v>
      </c>
    </row>
    <row r="59" spans="2:16">
      <c r="B59" s="109">
        <v>27.5</v>
      </c>
      <c r="C59" s="110" t="s">
        <v>45</v>
      </c>
      <c r="D59" s="93">
        <f t="shared" si="4"/>
        <v>3.2738095238095237E-4</v>
      </c>
      <c r="E59" s="111">
        <v>1.0660000000000001</v>
      </c>
      <c r="F59" s="112">
        <v>7.1760000000000002</v>
      </c>
      <c r="G59" s="108">
        <f t="shared" si="2"/>
        <v>8.2420000000000009</v>
      </c>
      <c r="H59" s="109">
        <v>309</v>
      </c>
      <c r="I59" s="110" t="s">
        <v>46</v>
      </c>
      <c r="J59" s="69">
        <f t="shared" si="3"/>
        <v>3.09E-2</v>
      </c>
      <c r="K59" s="109">
        <v>64</v>
      </c>
      <c r="L59" s="110" t="s">
        <v>46</v>
      </c>
      <c r="M59" s="69">
        <f t="shared" si="0"/>
        <v>6.4000000000000003E-3</v>
      </c>
      <c r="N59" s="109">
        <v>53</v>
      </c>
      <c r="O59" s="110" t="s">
        <v>46</v>
      </c>
      <c r="P59" s="69">
        <f t="shared" si="1"/>
        <v>5.3E-3</v>
      </c>
    </row>
    <row r="60" spans="2:16">
      <c r="B60" s="109">
        <v>30</v>
      </c>
      <c r="C60" s="110" t="s">
        <v>45</v>
      </c>
      <c r="D60" s="93">
        <f t="shared" si="4"/>
        <v>3.5714285714285714E-4</v>
      </c>
      <c r="E60" s="111">
        <v>1.113</v>
      </c>
      <c r="F60" s="112">
        <v>7.2560000000000002</v>
      </c>
      <c r="G60" s="108">
        <f t="shared" si="2"/>
        <v>8.3689999999999998</v>
      </c>
      <c r="H60" s="109">
        <v>328</v>
      </c>
      <c r="I60" s="110" t="s">
        <v>46</v>
      </c>
      <c r="J60" s="69">
        <f t="shared" si="3"/>
        <v>3.2800000000000003E-2</v>
      </c>
      <c r="K60" s="109">
        <v>67</v>
      </c>
      <c r="L60" s="110" t="s">
        <v>46</v>
      </c>
      <c r="M60" s="69">
        <f t="shared" si="0"/>
        <v>6.7000000000000002E-3</v>
      </c>
      <c r="N60" s="109">
        <v>56</v>
      </c>
      <c r="O60" s="110" t="s">
        <v>46</v>
      </c>
      <c r="P60" s="69">
        <f t="shared" si="1"/>
        <v>5.5999999999999999E-3</v>
      </c>
    </row>
    <row r="61" spans="2:16">
      <c r="B61" s="109">
        <v>32.5</v>
      </c>
      <c r="C61" s="110" t="s">
        <v>45</v>
      </c>
      <c r="D61" s="93">
        <f t="shared" si="4"/>
        <v>3.8690476190476192E-4</v>
      </c>
      <c r="E61" s="111">
        <v>1.1579999999999999</v>
      </c>
      <c r="F61" s="112">
        <v>7.3250000000000002</v>
      </c>
      <c r="G61" s="108">
        <f t="shared" si="2"/>
        <v>8.4830000000000005</v>
      </c>
      <c r="H61" s="109">
        <v>347</v>
      </c>
      <c r="I61" s="110" t="s">
        <v>46</v>
      </c>
      <c r="J61" s="69">
        <f t="shared" si="3"/>
        <v>3.4699999999999995E-2</v>
      </c>
      <c r="K61" s="109">
        <v>70</v>
      </c>
      <c r="L61" s="110" t="s">
        <v>46</v>
      </c>
      <c r="M61" s="69">
        <f t="shared" si="0"/>
        <v>7.000000000000001E-3</v>
      </c>
      <c r="N61" s="109">
        <v>59</v>
      </c>
      <c r="O61" s="110" t="s">
        <v>46</v>
      </c>
      <c r="P61" s="69">
        <f t="shared" si="1"/>
        <v>5.8999999999999999E-3</v>
      </c>
    </row>
    <row r="62" spans="2:16">
      <c r="B62" s="109">
        <v>35</v>
      </c>
      <c r="C62" s="110" t="s">
        <v>45</v>
      </c>
      <c r="D62" s="93">
        <f t="shared" si="4"/>
        <v>4.1666666666666669E-4</v>
      </c>
      <c r="E62" s="111">
        <v>1.202</v>
      </c>
      <c r="F62" s="112">
        <v>7.383</v>
      </c>
      <c r="G62" s="108">
        <f t="shared" si="2"/>
        <v>8.5850000000000009</v>
      </c>
      <c r="H62" s="109">
        <v>366</v>
      </c>
      <c r="I62" s="110" t="s">
        <v>46</v>
      </c>
      <c r="J62" s="69">
        <f t="shared" si="3"/>
        <v>3.6600000000000001E-2</v>
      </c>
      <c r="K62" s="109">
        <v>74</v>
      </c>
      <c r="L62" s="110" t="s">
        <v>46</v>
      </c>
      <c r="M62" s="69">
        <f t="shared" si="0"/>
        <v>7.3999999999999995E-3</v>
      </c>
      <c r="N62" s="109">
        <v>62</v>
      </c>
      <c r="O62" s="110" t="s">
        <v>46</v>
      </c>
      <c r="P62" s="69">
        <f t="shared" si="1"/>
        <v>6.1999999999999998E-3</v>
      </c>
    </row>
    <row r="63" spans="2:16">
      <c r="B63" s="109">
        <v>37.5</v>
      </c>
      <c r="C63" s="110" t="s">
        <v>45</v>
      </c>
      <c r="D63" s="93">
        <f t="shared" si="4"/>
        <v>4.4642857142857141E-4</v>
      </c>
      <c r="E63" s="111">
        <v>1.244</v>
      </c>
      <c r="F63" s="112">
        <v>7.4320000000000004</v>
      </c>
      <c r="G63" s="108">
        <f t="shared" si="2"/>
        <v>8.6760000000000002</v>
      </c>
      <c r="H63" s="109">
        <v>385</v>
      </c>
      <c r="I63" s="110" t="s">
        <v>46</v>
      </c>
      <c r="J63" s="69">
        <f t="shared" si="3"/>
        <v>3.85E-2</v>
      </c>
      <c r="K63" s="109">
        <v>77</v>
      </c>
      <c r="L63" s="110" t="s">
        <v>46</v>
      </c>
      <c r="M63" s="69">
        <f t="shared" si="0"/>
        <v>7.7000000000000002E-3</v>
      </c>
      <c r="N63" s="109">
        <v>65</v>
      </c>
      <c r="O63" s="110" t="s">
        <v>46</v>
      </c>
      <c r="P63" s="69">
        <f t="shared" si="1"/>
        <v>6.5000000000000006E-3</v>
      </c>
    </row>
    <row r="64" spans="2:16">
      <c r="B64" s="109">
        <v>40</v>
      </c>
      <c r="C64" s="110" t="s">
        <v>45</v>
      </c>
      <c r="D64" s="93">
        <f t="shared" si="4"/>
        <v>4.7619047619047619E-4</v>
      </c>
      <c r="E64" s="111">
        <v>1.2849999999999999</v>
      </c>
      <c r="F64" s="112">
        <v>7.4749999999999996</v>
      </c>
      <c r="G64" s="108">
        <f t="shared" si="2"/>
        <v>8.76</v>
      </c>
      <c r="H64" s="109">
        <v>404</v>
      </c>
      <c r="I64" s="110" t="s">
        <v>46</v>
      </c>
      <c r="J64" s="69">
        <f t="shared" si="3"/>
        <v>4.0400000000000005E-2</v>
      </c>
      <c r="K64" s="109">
        <v>80</v>
      </c>
      <c r="L64" s="110" t="s">
        <v>46</v>
      </c>
      <c r="M64" s="69">
        <f t="shared" si="0"/>
        <v>8.0000000000000002E-3</v>
      </c>
      <c r="N64" s="109">
        <v>67</v>
      </c>
      <c r="O64" s="110" t="s">
        <v>46</v>
      </c>
      <c r="P64" s="69">
        <f t="shared" si="1"/>
        <v>6.7000000000000002E-3</v>
      </c>
    </row>
    <row r="65" spans="2:16">
      <c r="B65" s="109">
        <v>45</v>
      </c>
      <c r="C65" s="110" t="s">
        <v>45</v>
      </c>
      <c r="D65" s="93">
        <f t="shared" si="4"/>
        <v>5.3571428571428574E-4</v>
      </c>
      <c r="E65" s="111">
        <v>1.363</v>
      </c>
      <c r="F65" s="112">
        <v>7.5410000000000004</v>
      </c>
      <c r="G65" s="108">
        <f t="shared" si="2"/>
        <v>8.9039999999999999</v>
      </c>
      <c r="H65" s="109">
        <v>441</v>
      </c>
      <c r="I65" s="110" t="s">
        <v>46</v>
      </c>
      <c r="J65" s="69">
        <f t="shared" si="3"/>
        <v>4.41E-2</v>
      </c>
      <c r="K65" s="109">
        <v>86</v>
      </c>
      <c r="L65" s="110" t="s">
        <v>46</v>
      </c>
      <c r="M65" s="69">
        <f t="shared" si="0"/>
        <v>8.6E-3</v>
      </c>
      <c r="N65" s="109">
        <v>73</v>
      </c>
      <c r="O65" s="110" t="s">
        <v>46</v>
      </c>
      <c r="P65" s="69">
        <f t="shared" si="1"/>
        <v>7.2999999999999992E-3</v>
      </c>
    </row>
    <row r="66" spans="2:16">
      <c r="B66" s="109">
        <v>50</v>
      </c>
      <c r="C66" s="110" t="s">
        <v>45</v>
      </c>
      <c r="D66" s="93">
        <f t="shared" si="4"/>
        <v>5.9523809523809529E-4</v>
      </c>
      <c r="E66" s="111">
        <v>1.4370000000000001</v>
      </c>
      <c r="F66" s="112">
        <v>7.5869999999999997</v>
      </c>
      <c r="G66" s="108">
        <f t="shared" si="2"/>
        <v>9.0239999999999991</v>
      </c>
      <c r="H66" s="109">
        <v>477</v>
      </c>
      <c r="I66" s="110" t="s">
        <v>46</v>
      </c>
      <c r="J66" s="69">
        <f t="shared" si="3"/>
        <v>4.7699999999999999E-2</v>
      </c>
      <c r="K66" s="109">
        <v>92</v>
      </c>
      <c r="L66" s="110" t="s">
        <v>46</v>
      </c>
      <c r="M66" s="69">
        <f t="shared" si="0"/>
        <v>9.1999999999999998E-3</v>
      </c>
      <c r="N66" s="109">
        <v>78</v>
      </c>
      <c r="O66" s="110" t="s">
        <v>46</v>
      </c>
      <c r="P66" s="69">
        <f t="shared" si="1"/>
        <v>7.7999999999999996E-3</v>
      </c>
    </row>
    <row r="67" spans="2:16">
      <c r="B67" s="109">
        <v>55</v>
      </c>
      <c r="C67" s="110" t="s">
        <v>45</v>
      </c>
      <c r="D67" s="93">
        <f t="shared" si="4"/>
        <v>6.5476190476190473E-4</v>
      </c>
      <c r="E67" s="111">
        <v>1.5069999999999999</v>
      </c>
      <c r="F67" s="112">
        <v>7.6180000000000003</v>
      </c>
      <c r="G67" s="108">
        <f t="shared" si="2"/>
        <v>9.125</v>
      </c>
      <c r="H67" s="109">
        <v>513</v>
      </c>
      <c r="I67" s="110" t="s">
        <v>46</v>
      </c>
      <c r="J67" s="69">
        <f t="shared" si="3"/>
        <v>5.1299999999999998E-2</v>
      </c>
      <c r="K67" s="109">
        <v>98</v>
      </c>
      <c r="L67" s="110" t="s">
        <v>46</v>
      </c>
      <c r="M67" s="69">
        <f t="shared" si="0"/>
        <v>9.7999999999999997E-3</v>
      </c>
      <c r="N67" s="109">
        <v>83</v>
      </c>
      <c r="O67" s="110" t="s">
        <v>46</v>
      </c>
      <c r="P67" s="69">
        <f t="shared" si="1"/>
        <v>8.3000000000000001E-3</v>
      </c>
    </row>
    <row r="68" spans="2:16">
      <c r="B68" s="109">
        <v>60</v>
      </c>
      <c r="C68" s="110" t="s">
        <v>45</v>
      </c>
      <c r="D68" s="93">
        <f t="shared" si="4"/>
        <v>7.1428571428571429E-4</v>
      </c>
      <c r="E68" s="111">
        <v>1.5740000000000001</v>
      </c>
      <c r="F68" s="112">
        <v>7.6379999999999999</v>
      </c>
      <c r="G68" s="108">
        <f t="shared" si="2"/>
        <v>9.2119999999999997</v>
      </c>
      <c r="H68" s="109">
        <v>549</v>
      </c>
      <c r="I68" s="110" t="s">
        <v>46</v>
      </c>
      <c r="J68" s="69">
        <f t="shared" si="3"/>
        <v>5.4900000000000004E-2</v>
      </c>
      <c r="K68" s="109">
        <v>103</v>
      </c>
      <c r="L68" s="110" t="s">
        <v>46</v>
      </c>
      <c r="M68" s="69">
        <f t="shared" si="0"/>
        <v>1.03E-2</v>
      </c>
      <c r="N68" s="109">
        <v>88</v>
      </c>
      <c r="O68" s="110" t="s">
        <v>46</v>
      </c>
      <c r="P68" s="69">
        <f t="shared" si="1"/>
        <v>8.7999999999999988E-3</v>
      </c>
    </row>
    <row r="69" spans="2:16">
      <c r="B69" s="109">
        <v>65</v>
      </c>
      <c r="C69" s="110" t="s">
        <v>45</v>
      </c>
      <c r="D69" s="93">
        <f t="shared" si="4"/>
        <v>7.7380952380952384E-4</v>
      </c>
      <c r="E69" s="111">
        <v>1.6379999999999999</v>
      </c>
      <c r="F69" s="112">
        <v>7.6470000000000002</v>
      </c>
      <c r="G69" s="108">
        <f t="shared" si="2"/>
        <v>9.2850000000000001</v>
      </c>
      <c r="H69" s="109">
        <v>584</v>
      </c>
      <c r="I69" s="110" t="s">
        <v>46</v>
      </c>
      <c r="J69" s="69">
        <f t="shared" si="3"/>
        <v>5.8399999999999994E-2</v>
      </c>
      <c r="K69" s="109">
        <v>109</v>
      </c>
      <c r="L69" s="110" t="s">
        <v>46</v>
      </c>
      <c r="M69" s="69">
        <f t="shared" si="0"/>
        <v>1.09E-2</v>
      </c>
      <c r="N69" s="109">
        <v>93</v>
      </c>
      <c r="O69" s="110" t="s">
        <v>46</v>
      </c>
      <c r="P69" s="69">
        <f t="shared" si="1"/>
        <v>9.2999999999999992E-3</v>
      </c>
    </row>
    <row r="70" spans="2:16">
      <c r="B70" s="109">
        <v>70</v>
      </c>
      <c r="C70" s="110" t="s">
        <v>45</v>
      </c>
      <c r="D70" s="93">
        <f t="shared" si="4"/>
        <v>8.3333333333333339E-4</v>
      </c>
      <c r="E70" s="111">
        <v>1.7</v>
      </c>
      <c r="F70" s="112">
        <v>7.649</v>
      </c>
      <c r="G70" s="108">
        <f t="shared" si="2"/>
        <v>9.3490000000000002</v>
      </c>
      <c r="H70" s="109">
        <v>620</v>
      </c>
      <c r="I70" s="110" t="s">
        <v>46</v>
      </c>
      <c r="J70" s="69">
        <f t="shared" si="3"/>
        <v>6.2E-2</v>
      </c>
      <c r="K70" s="109">
        <v>114</v>
      </c>
      <c r="L70" s="110" t="s">
        <v>46</v>
      </c>
      <c r="M70" s="69">
        <f t="shared" si="0"/>
        <v>1.14E-2</v>
      </c>
      <c r="N70" s="109">
        <v>98</v>
      </c>
      <c r="O70" s="110" t="s">
        <v>46</v>
      </c>
      <c r="P70" s="69">
        <f t="shared" si="1"/>
        <v>9.7999999999999997E-3</v>
      </c>
    </row>
    <row r="71" spans="2:16">
      <c r="B71" s="109">
        <v>80</v>
      </c>
      <c r="C71" s="110" t="s">
        <v>45</v>
      </c>
      <c r="D71" s="93">
        <f t="shared" si="4"/>
        <v>9.5238095238095238E-4</v>
      </c>
      <c r="E71" s="111">
        <v>1.8180000000000001</v>
      </c>
      <c r="F71" s="112">
        <v>7.6340000000000003</v>
      </c>
      <c r="G71" s="108">
        <f t="shared" si="2"/>
        <v>9.452</v>
      </c>
      <c r="H71" s="109">
        <v>690</v>
      </c>
      <c r="I71" s="110" t="s">
        <v>46</v>
      </c>
      <c r="J71" s="69">
        <f t="shared" si="3"/>
        <v>6.8999999999999992E-2</v>
      </c>
      <c r="K71" s="109">
        <v>125</v>
      </c>
      <c r="L71" s="110" t="s">
        <v>46</v>
      </c>
      <c r="M71" s="69">
        <f t="shared" si="0"/>
        <v>1.2500000000000001E-2</v>
      </c>
      <c r="N71" s="109">
        <v>107</v>
      </c>
      <c r="O71" s="110" t="s">
        <v>46</v>
      </c>
      <c r="P71" s="69">
        <f t="shared" si="1"/>
        <v>1.0699999999999999E-2</v>
      </c>
    </row>
    <row r="72" spans="2:16">
      <c r="B72" s="109">
        <v>90</v>
      </c>
      <c r="C72" s="110" t="s">
        <v>45</v>
      </c>
      <c r="D72" s="93">
        <f t="shared" si="4"/>
        <v>1.0714285714285715E-3</v>
      </c>
      <c r="E72" s="111">
        <v>1.9279999999999999</v>
      </c>
      <c r="F72" s="112">
        <v>7.601</v>
      </c>
      <c r="G72" s="108">
        <f t="shared" si="2"/>
        <v>9.5289999999999999</v>
      </c>
      <c r="H72" s="109">
        <v>759</v>
      </c>
      <c r="I72" s="110" t="s">
        <v>46</v>
      </c>
      <c r="J72" s="69">
        <f t="shared" si="3"/>
        <v>7.5899999999999995E-2</v>
      </c>
      <c r="K72" s="109">
        <v>136</v>
      </c>
      <c r="L72" s="110" t="s">
        <v>46</v>
      </c>
      <c r="M72" s="69">
        <f t="shared" si="0"/>
        <v>1.3600000000000001E-2</v>
      </c>
      <c r="N72" s="109">
        <v>117</v>
      </c>
      <c r="O72" s="110" t="s">
        <v>46</v>
      </c>
      <c r="P72" s="69">
        <f t="shared" si="1"/>
        <v>1.17E-2</v>
      </c>
    </row>
    <row r="73" spans="2:16">
      <c r="B73" s="109">
        <v>100</v>
      </c>
      <c r="C73" s="110" t="s">
        <v>45</v>
      </c>
      <c r="D73" s="93">
        <f t="shared" si="4"/>
        <v>1.1904761904761906E-3</v>
      </c>
      <c r="E73" s="111">
        <v>2.032</v>
      </c>
      <c r="F73" s="112">
        <v>7.556</v>
      </c>
      <c r="G73" s="108">
        <f t="shared" si="2"/>
        <v>9.588000000000001</v>
      </c>
      <c r="H73" s="109">
        <v>828</v>
      </c>
      <c r="I73" s="110" t="s">
        <v>46</v>
      </c>
      <c r="J73" s="69">
        <f t="shared" si="3"/>
        <v>8.2799999999999999E-2</v>
      </c>
      <c r="K73" s="109">
        <v>146</v>
      </c>
      <c r="L73" s="110" t="s">
        <v>46</v>
      </c>
      <c r="M73" s="69">
        <f t="shared" si="0"/>
        <v>1.4599999999999998E-2</v>
      </c>
      <c r="N73" s="109">
        <v>126</v>
      </c>
      <c r="O73" s="110" t="s">
        <v>46</v>
      </c>
      <c r="P73" s="69">
        <f t="shared" si="1"/>
        <v>1.26E-2</v>
      </c>
    </row>
    <row r="74" spans="2:16">
      <c r="B74" s="109">
        <v>110</v>
      </c>
      <c r="C74" s="110" t="s">
        <v>45</v>
      </c>
      <c r="D74" s="93">
        <f t="shared" si="4"/>
        <v>1.3095238095238095E-3</v>
      </c>
      <c r="E74" s="111">
        <v>2.1309999999999998</v>
      </c>
      <c r="F74" s="112">
        <v>7.5030000000000001</v>
      </c>
      <c r="G74" s="108">
        <f t="shared" si="2"/>
        <v>9.6340000000000003</v>
      </c>
      <c r="H74" s="109">
        <v>897</v>
      </c>
      <c r="I74" s="110" t="s">
        <v>46</v>
      </c>
      <c r="J74" s="69">
        <f t="shared" si="3"/>
        <v>8.9700000000000002E-2</v>
      </c>
      <c r="K74" s="109">
        <v>156</v>
      </c>
      <c r="L74" s="110" t="s">
        <v>46</v>
      </c>
      <c r="M74" s="69">
        <f t="shared" si="0"/>
        <v>1.5599999999999999E-2</v>
      </c>
      <c r="N74" s="109">
        <v>135</v>
      </c>
      <c r="O74" s="110" t="s">
        <v>46</v>
      </c>
      <c r="P74" s="69">
        <f t="shared" si="1"/>
        <v>1.3500000000000002E-2</v>
      </c>
    </row>
    <row r="75" spans="2:16">
      <c r="B75" s="109">
        <v>120</v>
      </c>
      <c r="C75" s="110" t="s">
        <v>45</v>
      </c>
      <c r="D75" s="93">
        <f t="shared" si="4"/>
        <v>1.4285714285714286E-3</v>
      </c>
      <c r="E75" s="111">
        <v>2.226</v>
      </c>
      <c r="F75" s="112">
        <v>7.444</v>
      </c>
      <c r="G75" s="108">
        <f t="shared" si="2"/>
        <v>9.67</v>
      </c>
      <c r="H75" s="109">
        <v>966</v>
      </c>
      <c r="I75" s="110" t="s">
        <v>46</v>
      </c>
      <c r="J75" s="69">
        <f t="shared" si="3"/>
        <v>9.6599999999999991E-2</v>
      </c>
      <c r="K75" s="109">
        <v>166</v>
      </c>
      <c r="L75" s="110" t="s">
        <v>46</v>
      </c>
      <c r="M75" s="69">
        <f t="shared" si="0"/>
        <v>1.66E-2</v>
      </c>
      <c r="N75" s="109">
        <v>144</v>
      </c>
      <c r="O75" s="110" t="s">
        <v>46</v>
      </c>
      <c r="P75" s="69">
        <f t="shared" si="1"/>
        <v>1.44E-2</v>
      </c>
    </row>
    <row r="76" spans="2:16">
      <c r="B76" s="109">
        <v>130</v>
      </c>
      <c r="C76" s="110" t="s">
        <v>45</v>
      </c>
      <c r="D76" s="93">
        <f t="shared" si="4"/>
        <v>1.5476190476190477E-3</v>
      </c>
      <c r="E76" s="111">
        <v>2.3170000000000002</v>
      </c>
      <c r="F76" s="112">
        <v>7.38</v>
      </c>
      <c r="G76" s="108">
        <f t="shared" si="2"/>
        <v>9.6969999999999992</v>
      </c>
      <c r="H76" s="109">
        <v>1034</v>
      </c>
      <c r="I76" s="110" t="s">
        <v>46</v>
      </c>
      <c r="J76" s="69">
        <f t="shared" si="3"/>
        <v>0.10340000000000001</v>
      </c>
      <c r="K76" s="109">
        <v>176</v>
      </c>
      <c r="L76" s="110" t="s">
        <v>46</v>
      </c>
      <c r="M76" s="69">
        <f t="shared" si="0"/>
        <v>1.7599999999999998E-2</v>
      </c>
      <c r="N76" s="109">
        <v>152</v>
      </c>
      <c r="O76" s="110" t="s">
        <v>46</v>
      </c>
      <c r="P76" s="69">
        <f t="shared" si="1"/>
        <v>1.52E-2</v>
      </c>
    </row>
    <row r="77" spans="2:16">
      <c r="B77" s="109">
        <v>140</v>
      </c>
      <c r="C77" s="110" t="s">
        <v>45</v>
      </c>
      <c r="D77" s="93">
        <f t="shared" si="4"/>
        <v>1.6666666666666668E-3</v>
      </c>
      <c r="E77" s="111">
        <v>2.4049999999999998</v>
      </c>
      <c r="F77" s="112">
        <v>7.3140000000000001</v>
      </c>
      <c r="G77" s="108">
        <f t="shared" si="2"/>
        <v>9.7189999999999994</v>
      </c>
      <c r="H77" s="109">
        <v>1103</v>
      </c>
      <c r="I77" s="110" t="s">
        <v>46</v>
      </c>
      <c r="J77" s="69">
        <f t="shared" si="3"/>
        <v>0.1103</v>
      </c>
      <c r="K77" s="109">
        <v>185</v>
      </c>
      <c r="L77" s="110" t="s">
        <v>46</v>
      </c>
      <c r="M77" s="69">
        <f t="shared" si="0"/>
        <v>1.8499999999999999E-2</v>
      </c>
      <c r="N77" s="109">
        <v>161</v>
      </c>
      <c r="O77" s="110" t="s">
        <v>46</v>
      </c>
      <c r="P77" s="69">
        <f t="shared" si="1"/>
        <v>1.61E-2</v>
      </c>
    </row>
    <row r="78" spans="2:16">
      <c r="B78" s="109">
        <v>150</v>
      </c>
      <c r="C78" s="110" t="s">
        <v>45</v>
      </c>
      <c r="D78" s="93">
        <f t="shared" si="4"/>
        <v>1.7857142857142857E-3</v>
      </c>
      <c r="E78" s="111">
        <v>2.4889999999999999</v>
      </c>
      <c r="F78" s="112">
        <v>7.2450000000000001</v>
      </c>
      <c r="G78" s="108">
        <f t="shared" si="2"/>
        <v>9.734</v>
      </c>
      <c r="H78" s="109">
        <v>1171</v>
      </c>
      <c r="I78" s="110" t="s">
        <v>46</v>
      </c>
      <c r="J78" s="69">
        <f t="shared" si="3"/>
        <v>0.11710000000000001</v>
      </c>
      <c r="K78" s="109">
        <v>195</v>
      </c>
      <c r="L78" s="110" t="s">
        <v>46</v>
      </c>
      <c r="M78" s="69">
        <f t="shared" si="0"/>
        <v>1.95E-2</v>
      </c>
      <c r="N78" s="109">
        <v>170</v>
      </c>
      <c r="O78" s="110" t="s">
        <v>46</v>
      </c>
      <c r="P78" s="69">
        <f t="shared" si="1"/>
        <v>1.7000000000000001E-2</v>
      </c>
    </row>
    <row r="79" spans="2:16">
      <c r="B79" s="109">
        <v>160</v>
      </c>
      <c r="C79" s="110" t="s">
        <v>45</v>
      </c>
      <c r="D79" s="93">
        <f t="shared" si="4"/>
        <v>1.9047619047619048E-3</v>
      </c>
      <c r="E79" s="111">
        <v>2.5710000000000002</v>
      </c>
      <c r="F79" s="112">
        <v>7.1760000000000002</v>
      </c>
      <c r="G79" s="108">
        <f t="shared" si="2"/>
        <v>9.7469999999999999</v>
      </c>
      <c r="H79" s="109">
        <v>1239</v>
      </c>
      <c r="I79" s="110" t="s">
        <v>46</v>
      </c>
      <c r="J79" s="69">
        <f t="shared" si="3"/>
        <v>0.12390000000000001</v>
      </c>
      <c r="K79" s="109">
        <v>204</v>
      </c>
      <c r="L79" s="110" t="s">
        <v>46</v>
      </c>
      <c r="M79" s="69">
        <f t="shared" si="0"/>
        <v>2.0399999999999998E-2</v>
      </c>
      <c r="N79" s="109">
        <v>178</v>
      </c>
      <c r="O79" s="110" t="s">
        <v>46</v>
      </c>
      <c r="P79" s="69">
        <f t="shared" si="1"/>
        <v>1.78E-2</v>
      </c>
    </row>
    <row r="80" spans="2:16">
      <c r="B80" s="109">
        <v>170</v>
      </c>
      <c r="C80" s="110" t="s">
        <v>45</v>
      </c>
      <c r="D80" s="93">
        <f t="shared" si="4"/>
        <v>2.0238095238095241E-3</v>
      </c>
      <c r="E80" s="111">
        <v>2.5710000000000002</v>
      </c>
      <c r="F80" s="112">
        <v>7.1059999999999999</v>
      </c>
      <c r="G80" s="108">
        <f t="shared" si="2"/>
        <v>9.6769999999999996</v>
      </c>
      <c r="H80" s="109">
        <v>1308</v>
      </c>
      <c r="I80" s="110" t="s">
        <v>46</v>
      </c>
      <c r="J80" s="69">
        <f t="shared" si="3"/>
        <v>0.1308</v>
      </c>
      <c r="K80" s="109">
        <v>214</v>
      </c>
      <c r="L80" s="110" t="s">
        <v>46</v>
      </c>
      <c r="M80" s="69">
        <f t="shared" si="0"/>
        <v>2.1399999999999999E-2</v>
      </c>
      <c r="N80" s="109">
        <v>186</v>
      </c>
      <c r="O80" s="110" t="s">
        <v>46</v>
      </c>
      <c r="P80" s="69">
        <f t="shared" si="1"/>
        <v>1.8599999999999998E-2</v>
      </c>
    </row>
    <row r="81" spans="2:16">
      <c r="B81" s="109">
        <v>180</v>
      </c>
      <c r="C81" s="110" t="s">
        <v>45</v>
      </c>
      <c r="D81" s="93">
        <f t="shared" si="4"/>
        <v>2.142857142857143E-3</v>
      </c>
      <c r="E81" s="111">
        <v>2.3149999999999999</v>
      </c>
      <c r="F81" s="112">
        <v>7.0369999999999999</v>
      </c>
      <c r="G81" s="108">
        <f t="shared" si="2"/>
        <v>9.3520000000000003</v>
      </c>
      <c r="H81" s="109">
        <v>1378</v>
      </c>
      <c r="I81" s="110" t="s">
        <v>46</v>
      </c>
      <c r="J81" s="69">
        <f t="shared" si="3"/>
        <v>0.13779999999999998</v>
      </c>
      <c r="K81" s="109">
        <v>223</v>
      </c>
      <c r="L81" s="110" t="s">
        <v>46</v>
      </c>
      <c r="M81" s="69">
        <f t="shared" si="0"/>
        <v>2.23E-2</v>
      </c>
      <c r="N81" s="109">
        <v>195</v>
      </c>
      <c r="O81" s="110" t="s">
        <v>46</v>
      </c>
      <c r="P81" s="69">
        <f t="shared" si="1"/>
        <v>1.95E-2</v>
      </c>
    </row>
    <row r="82" spans="2:16">
      <c r="B82" s="109">
        <v>200</v>
      </c>
      <c r="C82" s="110" t="s">
        <v>45</v>
      </c>
      <c r="D82" s="93">
        <f t="shared" si="4"/>
        <v>2.3809523809523812E-3</v>
      </c>
      <c r="E82" s="111">
        <v>2.016</v>
      </c>
      <c r="F82" s="112">
        <v>6.8979999999999997</v>
      </c>
      <c r="G82" s="108">
        <f t="shared" si="2"/>
        <v>8.9139999999999997</v>
      </c>
      <c r="H82" s="109">
        <v>1525</v>
      </c>
      <c r="I82" s="110" t="s">
        <v>46</v>
      </c>
      <c r="J82" s="69">
        <f t="shared" si="3"/>
        <v>0.1525</v>
      </c>
      <c r="K82" s="109">
        <v>243</v>
      </c>
      <c r="L82" s="110" t="s">
        <v>46</v>
      </c>
      <c r="M82" s="69">
        <f t="shared" si="0"/>
        <v>2.4299999999999999E-2</v>
      </c>
      <c r="N82" s="109">
        <v>212</v>
      </c>
      <c r="O82" s="110" t="s">
        <v>46</v>
      </c>
      <c r="P82" s="69">
        <f t="shared" si="1"/>
        <v>2.12E-2</v>
      </c>
    </row>
    <row r="83" spans="2:16">
      <c r="B83" s="109">
        <v>225</v>
      </c>
      <c r="C83" s="110" t="s">
        <v>45</v>
      </c>
      <c r="D83" s="93">
        <f t="shared" si="4"/>
        <v>2.6785714285714286E-3</v>
      </c>
      <c r="E83" s="111">
        <v>1.881</v>
      </c>
      <c r="F83" s="112">
        <v>6.7279999999999998</v>
      </c>
      <c r="G83" s="108">
        <f t="shared" si="2"/>
        <v>8.609</v>
      </c>
      <c r="H83" s="109">
        <v>1716</v>
      </c>
      <c r="I83" s="110" t="s">
        <v>46</v>
      </c>
      <c r="J83" s="69">
        <f t="shared" si="3"/>
        <v>0.1716</v>
      </c>
      <c r="K83" s="109">
        <v>269</v>
      </c>
      <c r="L83" s="110" t="s">
        <v>46</v>
      </c>
      <c r="M83" s="69">
        <f t="shared" si="0"/>
        <v>2.69E-2</v>
      </c>
      <c r="N83" s="109">
        <v>234</v>
      </c>
      <c r="O83" s="110" t="s">
        <v>46</v>
      </c>
      <c r="P83" s="69">
        <f t="shared" si="1"/>
        <v>2.3400000000000001E-2</v>
      </c>
    </row>
    <row r="84" spans="2:16">
      <c r="B84" s="109">
        <v>250</v>
      </c>
      <c r="C84" s="110" t="s">
        <v>45</v>
      </c>
      <c r="D84" s="93">
        <f t="shared" si="4"/>
        <v>2.976190476190476E-3</v>
      </c>
      <c r="E84" s="111">
        <v>1.8879999999999999</v>
      </c>
      <c r="F84" s="112">
        <v>6.5640000000000001</v>
      </c>
      <c r="G84" s="108">
        <f t="shared" si="2"/>
        <v>8.452</v>
      </c>
      <c r="H84" s="109">
        <v>1912</v>
      </c>
      <c r="I84" s="110" t="s">
        <v>46</v>
      </c>
      <c r="J84" s="69">
        <f t="shared" si="3"/>
        <v>0.19119999999999998</v>
      </c>
      <c r="K84" s="109">
        <v>296</v>
      </c>
      <c r="L84" s="110" t="s">
        <v>46</v>
      </c>
      <c r="M84" s="69">
        <f t="shared" ref="M84:M147" si="5">K84/1000/10</f>
        <v>2.9599999999999998E-2</v>
      </c>
      <c r="N84" s="109">
        <v>256</v>
      </c>
      <c r="O84" s="110" t="s">
        <v>46</v>
      </c>
      <c r="P84" s="69">
        <f t="shared" ref="P84:P147" si="6">N84/1000/10</f>
        <v>2.5600000000000001E-2</v>
      </c>
    </row>
    <row r="85" spans="2:16">
      <c r="B85" s="109">
        <v>275</v>
      </c>
      <c r="C85" s="110" t="s">
        <v>45</v>
      </c>
      <c r="D85" s="93">
        <f t="shared" si="4"/>
        <v>3.2738095238095239E-3</v>
      </c>
      <c r="E85" s="111">
        <v>1.966</v>
      </c>
      <c r="F85" s="112">
        <v>6.407</v>
      </c>
      <c r="G85" s="108">
        <f t="shared" ref="G85:G148" si="7">E85+F85</f>
        <v>8.3729999999999993</v>
      </c>
      <c r="H85" s="109">
        <v>2112</v>
      </c>
      <c r="I85" s="110" t="s">
        <v>46</v>
      </c>
      <c r="J85" s="69">
        <f t="shared" ref="J85:J101" si="8">H85/1000/10</f>
        <v>0.2112</v>
      </c>
      <c r="K85" s="109">
        <v>322</v>
      </c>
      <c r="L85" s="110" t="s">
        <v>46</v>
      </c>
      <c r="M85" s="69">
        <f t="shared" si="5"/>
        <v>3.2199999999999999E-2</v>
      </c>
      <c r="N85" s="109">
        <v>279</v>
      </c>
      <c r="O85" s="110" t="s">
        <v>46</v>
      </c>
      <c r="P85" s="69">
        <f t="shared" si="6"/>
        <v>2.7900000000000001E-2</v>
      </c>
    </row>
    <row r="86" spans="2:16">
      <c r="B86" s="109">
        <v>300</v>
      </c>
      <c r="C86" s="110" t="s">
        <v>45</v>
      </c>
      <c r="D86" s="93">
        <f t="shared" ref="D86:D98" si="9">B86/1000/$C$5</f>
        <v>3.5714285714285713E-3</v>
      </c>
      <c r="E86" s="111">
        <v>2.0790000000000002</v>
      </c>
      <c r="F86" s="112">
        <v>6.2569999999999997</v>
      </c>
      <c r="G86" s="108">
        <f t="shared" si="7"/>
        <v>8.3360000000000003</v>
      </c>
      <c r="H86" s="109">
        <v>2313</v>
      </c>
      <c r="I86" s="110" t="s">
        <v>46</v>
      </c>
      <c r="J86" s="69">
        <f t="shared" si="8"/>
        <v>0.23130000000000001</v>
      </c>
      <c r="K86" s="109">
        <v>348</v>
      </c>
      <c r="L86" s="110" t="s">
        <v>46</v>
      </c>
      <c r="M86" s="69">
        <f t="shared" si="5"/>
        <v>3.4799999999999998E-2</v>
      </c>
      <c r="N86" s="109">
        <v>302</v>
      </c>
      <c r="O86" s="110" t="s">
        <v>46</v>
      </c>
      <c r="P86" s="69">
        <f t="shared" si="6"/>
        <v>3.0199999999999998E-2</v>
      </c>
    </row>
    <row r="87" spans="2:16">
      <c r="B87" s="109">
        <v>325</v>
      </c>
      <c r="C87" s="110" t="s">
        <v>45</v>
      </c>
      <c r="D87" s="93">
        <f t="shared" si="9"/>
        <v>3.8690476190476192E-3</v>
      </c>
      <c r="E87" s="111">
        <v>2.2069999999999999</v>
      </c>
      <c r="F87" s="112">
        <v>6.1130000000000004</v>
      </c>
      <c r="G87" s="108">
        <f t="shared" si="7"/>
        <v>8.32</v>
      </c>
      <c r="H87" s="109">
        <v>2515</v>
      </c>
      <c r="I87" s="110" t="s">
        <v>46</v>
      </c>
      <c r="J87" s="69">
        <f t="shared" si="8"/>
        <v>0.2515</v>
      </c>
      <c r="K87" s="109">
        <v>373</v>
      </c>
      <c r="L87" s="110" t="s">
        <v>46</v>
      </c>
      <c r="M87" s="69">
        <f t="shared" si="5"/>
        <v>3.73E-2</v>
      </c>
      <c r="N87" s="109">
        <v>325</v>
      </c>
      <c r="O87" s="110" t="s">
        <v>46</v>
      </c>
      <c r="P87" s="69">
        <f t="shared" si="6"/>
        <v>3.2500000000000001E-2</v>
      </c>
    </row>
    <row r="88" spans="2:16">
      <c r="B88" s="109">
        <v>350</v>
      </c>
      <c r="C88" s="110" t="s">
        <v>45</v>
      </c>
      <c r="D88" s="93">
        <f t="shared" si="9"/>
        <v>4.1666666666666666E-3</v>
      </c>
      <c r="E88" s="111">
        <v>2.339</v>
      </c>
      <c r="F88" s="112">
        <v>5.9770000000000003</v>
      </c>
      <c r="G88" s="108">
        <f t="shared" si="7"/>
        <v>8.3160000000000007</v>
      </c>
      <c r="H88" s="109">
        <v>2717</v>
      </c>
      <c r="I88" s="110" t="s">
        <v>46</v>
      </c>
      <c r="J88" s="69">
        <f t="shared" si="8"/>
        <v>0.2717</v>
      </c>
      <c r="K88" s="109">
        <v>398</v>
      </c>
      <c r="L88" s="110" t="s">
        <v>46</v>
      </c>
      <c r="M88" s="69">
        <f t="shared" si="5"/>
        <v>3.9800000000000002E-2</v>
      </c>
      <c r="N88" s="109">
        <v>348</v>
      </c>
      <c r="O88" s="110" t="s">
        <v>46</v>
      </c>
      <c r="P88" s="69">
        <f t="shared" si="6"/>
        <v>3.4799999999999998E-2</v>
      </c>
    </row>
    <row r="89" spans="2:16">
      <c r="B89" s="109">
        <v>375</v>
      </c>
      <c r="C89" s="110" t="s">
        <v>45</v>
      </c>
      <c r="D89" s="93">
        <f t="shared" si="9"/>
        <v>4.464285714285714E-3</v>
      </c>
      <c r="E89" s="111">
        <v>2.4689999999999999</v>
      </c>
      <c r="F89" s="112">
        <v>5.8470000000000004</v>
      </c>
      <c r="G89" s="108">
        <f t="shared" si="7"/>
        <v>8.3160000000000007</v>
      </c>
      <c r="H89" s="109">
        <v>2919</v>
      </c>
      <c r="I89" s="110" t="s">
        <v>46</v>
      </c>
      <c r="J89" s="69">
        <f t="shared" si="8"/>
        <v>0.29189999999999999</v>
      </c>
      <c r="K89" s="109">
        <v>423</v>
      </c>
      <c r="L89" s="110" t="s">
        <v>46</v>
      </c>
      <c r="M89" s="69">
        <f t="shared" si="5"/>
        <v>4.2299999999999997E-2</v>
      </c>
      <c r="N89" s="109">
        <v>371</v>
      </c>
      <c r="O89" s="110" t="s">
        <v>46</v>
      </c>
      <c r="P89" s="69">
        <f t="shared" si="6"/>
        <v>3.7100000000000001E-2</v>
      </c>
    </row>
    <row r="90" spans="2:16">
      <c r="B90" s="109">
        <v>400</v>
      </c>
      <c r="C90" s="110" t="s">
        <v>45</v>
      </c>
      <c r="D90" s="93">
        <f t="shared" si="9"/>
        <v>4.7619047619047623E-3</v>
      </c>
      <c r="E90" s="111">
        <v>2.593</v>
      </c>
      <c r="F90" s="112">
        <v>5.7229999999999999</v>
      </c>
      <c r="G90" s="108">
        <f t="shared" si="7"/>
        <v>8.3159999999999989</v>
      </c>
      <c r="H90" s="109">
        <v>3122</v>
      </c>
      <c r="I90" s="110" t="s">
        <v>46</v>
      </c>
      <c r="J90" s="69">
        <f t="shared" si="8"/>
        <v>0.31219999999999998</v>
      </c>
      <c r="K90" s="109">
        <v>447</v>
      </c>
      <c r="L90" s="110" t="s">
        <v>46</v>
      </c>
      <c r="M90" s="69">
        <f t="shared" si="5"/>
        <v>4.4700000000000004E-2</v>
      </c>
      <c r="N90" s="109">
        <v>394</v>
      </c>
      <c r="O90" s="110" t="s">
        <v>46</v>
      </c>
      <c r="P90" s="69">
        <f t="shared" si="6"/>
        <v>3.9400000000000004E-2</v>
      </c>
    </row>
    <row r="91" spans="2:16">
      <c r="B91" s="109">
        <v>450</v>
      </c>
      <c r="C91" s="110" t="s">
        <v>45</v>
      </c>
      <c r="D91" s="93">
        <f t="shared" si="9"/>
        <v>5.3571428571428572E-3</v>
      </c>
      <c r="E91" s="111">
        <v>2.819</v>
      </c>
      <c r="F91" s="112">
        <v>5.492</v>
      </c>
      <c r="G91" s="108">
        <f t="shared" si="7"/>
        <v>8.3109999999999999</v>
      </c>
      <c r="H91" s="109">
        <v>3528</v>
      </c>
      <c r="I91" s="110" t="s">
        <v>46</v>
      </c>
      <c r="J91" s="69">
        <f t="shared" si="8"/>
        <v>0.3528</v>
      </c>
      <c r="K91" s="109">
        <v>495</v>
      </c>
      <c r="L91" s="110" t="s">
        <v>46</v>
      </c>
      <c r="M91" s="69">
        <f t="shared" si="5"/>
        <v>4.9500000000000002E-2</v>
      </c>
      <c r="N91" s="109">
        <v>439</v>
      </c>
      <c r="O91" s="110" t="s">
        <v>46</v>
      </c>
      <c r="P91" s="69">
        <f t="shared" si="6"/>
        <v>4.3900000000000002E-2</v>
      </c>
    </row>
    <row r="92" spans="2:16">
      <c r="B92" s="109">
        <v>500</v>
      </c>
      <c r="C92" s="110" t="s">
        <v>45</v>
      </c>
      <c r="D92" s="93">
        <f t="shared" si="9"/>
        <v>5.9523809523809521E-3</v>
      </c>
      <c r="E92" s="111">
        <v>3.016</v>
      </c>
      <c r="F92" s="112">
        <v>5.2809999999999997</v>
      </c>
      <c r="G92" s="108">
        <f t="shared" si="7"/>
        <v>8.2970000000000006</v>
      </c>
      <c r="H92" s="109">
        <v>3935</v>
      </c>
      <c r="I92" s="110" t="s">
        <v>46</v>
      </c>
      <c r="J92" s="69">
        <f t="shared" si="8"/>
        <v>0.39350000000000002</v>
      </c>
      <c r="K92" s="109">
        <v>541</v>
      </c>
      <c r="L92" s="110" t="s">
        <v>46</v>
      </c>
      <c r="M92" s="69">
        <f t="shared" si="5"/>
        <v>5.4100000000000002E-2</v>
      </c>
      <c r="N92" s="109">
        <v>484</v>
      </c>
      <c r="O92" s="110" t="s">
        <v>46</v>
      </c>
      <c r="P92" s="69">
        <f t="shared" si="6"/>
        <v>4.8399999999999999E-2</v>
      </c>
    </row>
    <row r="93" spans="2:16">
      <c r="B93" s="109">
        <v>550</v>
      </c>
      <c r="C93" s="110" t="s">
        <v>45</v>
      </c>
      <c r="D93" s="93">
        <f t="shared" si="9"/>
        <v>6.5476190476190478E-3</v>
      </c>
      <c r="E93" s="111">
        <v>3.1859999999999999</v>
      </c>
      <c r="F93" s="112">
        <v>5.0880000000000001</v>
      </c>
      <c r="G93" s="108">
        <f t="shared" si="7"/>
        <v>8.2740000000000009</v>
      </c>
      <c r="H93" s="109">
        <v>4343</v>
      </c>
      <c r="I93" s="110" t="s">
        <v>46</v>
      </c>
      <c r="J93" s="69">
        <f t="shared" si="8"/>
        <v>0.43430000000000002</v>
      </c>
      <c r="K93" s="109">
        <v>586</v>
      </c>
      <c r="L93" s="110" t="s">
        <v>46</v>
      </c>
      <c r="M93" s="69">
        <f t="shared" si="5"/>
        <v>5.8599999999999999E-2</v>
      </c>
      <c r="N93" s="109">
        <v>528</v>
      </c>
      <c r="O93" s="110" t="s">
        <v>46</v>
      </c>
      <c r="P93" s="69">
        <f t="shared" si="6"/>
        <v>5.28E-2</v>
      </c>
    </row>
    <row r="94" spans="2:16">
      <c r="B94" s="109">
        <v>600</v>
      </c>
      <c r="C94" s="110" t="s">
        <v>45</v>
      </c>
      <c r="D94" s="93">
        <f t="shared" si="9"/>
        <v>7.1428571428571426E-3</v>
      </c>
      <c r="E94" s="111">
        <v>3.335</v>
      </c>
      <c r="F94" s="112">
        <v>4.9109999999999996</v>
      </c>
      <c r="G94" s="108">
        <f t="shared" si="7"/>
        <v>8.2459999999999987</v>
      </c>
      <c r="H94" s="109">
        <v>4754</v>
      </c>
      <c r="I94" s="110" t="s">
        <v>46</v>
      </c>
      <c r="J94" s="69">
        <f t="shared" si="8"/>
        <v>0.47539999999999993</v>
      </c>
      <c r="K94" s="109">
        <v>629</v>
      </c>
      <c r="L94" s="110" t="s">
        <v>46</v>
      </c>
      <c r="M94" s="69">
        <f t="shared" si="5"/>
        <v>6.2899999999999998E-2</v>
      </c>
      <c r="N94" s="109">
        <v>573</v>
      </c>
      <c r="O94" s="110" t="s">
        <v>46</v>
      </c>
      <c r="P94" s="69">
        <f t="shared" si="6"/>
        <v>5.7299999999999997E-2</v>
      </c>
    </row>
    <row r="95" spans="2:16">
      <c r="B95" s="109">
        <v>650</v>
      </c>
      <c r="C95" s="110" t="s">
        <v>45</v>
      </c>
      <c r="D95" s="93">
        <f t="shared" si="9"/>
        <v>7.7380952380952384E-3</v>
      </c>
      <c r="E95" s="111">
        <v>3.4670000000000001</v>
      </c>
      <c r="F95" s="112">
        <v>4.7480000000000002</v>
      </c>
      <c r="G95" s="108">
        <f t="shared" si="7"/>
        <v>8.2149999999999999</v>
      </c>
      <c r="H95" s="109">
        <v>5166</v>
      </c>
      <c r="I95" s="110" t="s">
        <v>46</v>
      </c>
      <c r="J95" s="69">
        <f t="shared" si="8"/>
        <v>0.51660000000000006</v>
      </c>
      <c r="K95" s="109">
        <v>672</v>
      </c>
      <c r="L95" s="110" t="s">
        <v>46</v>
      </c>
      <c r="M95" s="69">
        <f t="shared" si="5"/>
        <v>6.720000000000001E-2</v>
      </c>
      <c r="N95" s="109">
        <v>616</v>
      </c>
      <c r="O95" s="110" t="s">
        <v>46</v>
      </c>
      <c r="P95" s="69">
        <f t="shared" si="6"/>
        <v>6.1600000000000002E-2</v>
      </c>
    </row>
    <row r="96" spans="2:16">
      <c r="B96" s="109">
        <v>700</v>
      </c>
      <c r="C96" s="110" t="s">
        <v>45</v>
      </c>
      <c r="D96" s="93">
        <f t="shared" si="9"/>
        <v>8.3333333333333332E-3</v>
      </c>
      <c r="E96" s="111">
        <v>3.585</v>
      </c>
      <c r="F96" s="112">
        <v>4.5970000000000004</v>
      </c>
      <c r="G96" s="108">
        <f t="shared" si="7"/>
        <v>8.1820000000000004</v>
      </c>
      <c r="H96" s="109">
        <v>5580</v>
      </c>
      <c r="I96" s="110" t="s">
        <v>46</v>
      </c>
      <c r="J96" s="69">
        <f t="shared" si="8"/>
        <v>0.55800000000000005</v>
      </c>
      <c r="K96" s="109">
        <v>713</v>
      </c>
      <c r="L96" s="110" t="s">
        <v>46</v>
      </c>
      <c r="M96" s="69">
        <f t="shared" si="5"/>
        <v>7.1300000000000002E-2</v>
      </c>
      <c r="N96" s="109">
        <v>660</v>
      </c>
      <c r="O96" s="110" t="s">
        <v>46</v>
      </c>
      <c r="P96" s="69">
        <f t="shared" si="6"/>
        <v>6.6000000000000003E-2</v>
      </c>
    </row>
    <row r="97" spans="2:16">
      <c r="B97" s="109">
        <v>800</v>
      </c>
      <c r="C97" s="110" t="s">
        <v>45</v>
      </c>
      <c r="D97" s="93">
        <f t="shared" si="9"/>
        <v>9.5238095238095247E-3</v>
      </c>
      <c r="E97" s="111">
        <v>3.7949999999999999</v>
      </c>
      <c r="F97" s="112">
        <v>4.327</v>
      </c>
      <c r="G97" s="108">
        <f t="shared" si="7"/>
        <v>8.1219999999999999</v>
      </c>
      <c r="H97" s="109">
        <v>6415</v>
      </c>
      <c r="I97" s="110" t="s">
        <v>46</v>
      </c>
      <c r="J97" s="69">
        <f t="shared" si="8"/>
        <v>0.64149999999999996</v>
      </c>
      <c r="K97" s="109">
        <v>797</v>
      </c>
      <c r="L97" s="110" t="s">
        <v>46</v>
      </c>
      <c r="M97" s="69">
        <f t="shared" si="5"/>
        <v>7.9700000000000007E-2</v>
      </c>
      <c r="N97" s="109">
        <v>745</v>
      </c>
      <c r="O97" s="110" t="s">
        <v>46</v>
      </c>
      <c r="P97" s="69">
        <f t="shared" si="6"/>
        <v>7.4499999999999997E-2</v>
      </c>
    </row>
    <row r="98" spans="2:16">
      <c r="B98" s="109">
        <v>900</v>
      </c>
      <c r="C98" s="110" t="s">
        <v>45</v>
      </c>
      <c r="D98" s="93">
        <f t="shared" si="9"/>
        <v>1.0714285714285714E-2</v>
      </c>
      <c r="E98" s="111">
        <v>3.9830000000000001</v>
      </c>
      <c r="F98" s="112">
        <v>4.0919999999999996</v>
      </c>
      <c r="G98" s="108">
        <f t="shared" si="7"/>
        <v>8.0749999999999993</v>
      </c>
      <c r="H98" s="109">
        <v>7257</v>
      </c>
      <c r="I98" s="110" t="s">
        <v>46</v>
      </c>
      <c r="J98" s="69">
        <f t="shared" si="8"/>
        <v>0.72570000000000001</v>
      </c>
      <c r="K98" s="109">
        <v>877</v>
      </c>
      <c r="L98" s="110" t="s">
        <v>46</v>
      </c>
      <c r="M98" s="69">
        <f t="shared" si="5"/>
        <v>8.77E-2</v>
      </c>
      <c r="N98" s="109">
        <v>829</v>
      </c>
      <c r="O98" s="110" t="s">
        <v>46</v>
      </c>
      <c r="P98" s="69">
        <f t="shared" si="6"/>
        <v>8.2900000000000001E-2</v>
      </c>
    </row>
    <row r="99" spans="2:16">
      <c r="B99" s="109">
        <v>1</v>
      </c>
      <c r="C99" s="113" t="s">
        <v>47</v>
      </c>
      <c r="D99" s="69">
        <f t="shared" ref="D99:D162" si="10">B99/$C$5</f>
        <v>1.1904761904761904E-2</v>
      </c>
      <c r="E99" s="111">
        <v>4.16</v>
      </c>
      <c r="F99" s="112">
        <v>3.8849999999999998</v>
      </c>
      <c r="G99" s="108">
        <f t="shared" si="7"/>
        <v>8.0449999999999999</v>
      </c>
      <c r="H99" s="109">
        <v>8104</v>
      </c>
      <c r="I99" s="110" t="s">
        <v>46</v>
      </c>
      <c r="J99" s="69">
        <f t="shared" si="8"/>
        <v>0.8103999999999999</v>
      </c>
      <c r="K99" s="109">
        <v>953</v>
      </c>
      <c r="L99" s="110" t="s">
        <v>46</v>
      </c>
      <c r="M99" s="69">
        <f t="shared" si="5"/>
        <v>9.5299999999999996E-2</v>
      </c>
      <c r="N99" s="109">
        <v>912</v>
      </c>
      <c r="O99" s="110" t="s">
        <v>46</v>
      </c>
      <c r="P99" s="69">
        <f t="shared" si="6"/>
        <v>9.1200000000000003E-2</v>
      </c>
    </row>
    <row r="100" spans="2:16">
      <c r="B100" s="109">
        <v>1.1000000000000001</v>
      </c>
      <c r="C100" s="110" t="s">
        <v>47</v>
      </c>
      <c r="D100" s="69">
        <f t="shared" si="10"/>
        <v>1.3095238095238096E-2</v>
      </c>
      <c r="E100" s="111">
        <v>4.3319999999999999</v>
      </c>
      <c r="F100" s="112">
        <v>3.7010000000000001</v>
      </c>
      <c r="G100" s="108">
        <f t="shared" si="7"/>
        <v>8.0329999999999995</v>
      </c>
      <c r="H100" s="109">
        <v>8954</v>
      </c>
      <c r="I100" s="110" t="s">
        <v>46</v>
      </c>
      <c r="J100" s="69">
        <f t="shared" si="8"/>
        <v>0.89540000000000008</v>
      </c>
      <c r="K100" s="109">
        <v>1026</v>
      </c>
      <c r="L100" s="110" t="s">
        <v>46</v>
      </c>
      <c r="M100" s="69">
        <f t="shared" si="5"/>
        <v>0.1026</v>
      </c>
      <c r="N100" s="109">
        <v>994</v>
      </c>
      <c r="O100" s="110" t="s">
        <v>46</v>
      </c>
      <c r="P100" s="69">
        <f t="shared" si="6"/>
        <v>9.9400000000000002E-2</v>
      </c>
    </row>
    <row r="101" spans="2:16">
      <c r="B101" s="109">
        <v>1.2</v>
      </c>
      <c r="C101" s="110" t="s">
        <v>47</v>
      </c>
      <c r="D101" s="69">
        <f t="shared" si="10"/>
        <v>1.4285714285714285E-2</v>
      </c>
      <c r="E101" s="111">
        <v>4.5030000000000001</v>
      </c>
      <c r="F101" s="112">
        <v>3.5369999999999999</v>
      </c>
      <c r="G101" s="108">
        <f t="shared" si="7"/>
        <v>8.0399999999999991</v>
      </c>
      <c r="H101" s="109">
        <v>9806</v>
      </c>
      <c r="I101" s="110" t="s">
        <v>46</v>
      </c>
      <c r="J101" s="69">
        <f t="shared" si="8"/>
        <v>0.98059999999999992</v>
      </c>
      <c r="K101" s="109">
        <v>1096</v>
      </c>
      <c r="L101" s="110" t="s">
        <v>46</v>
      </c>
      <c r="M101" s="69">
        <f t="shared" si="5"/>
        <v>0.1096</v>
      </c>
      <c r="N101" s="109">
        <v>1074</v>
      </c>
      <c r="O101" s="110" t="s">
        <v>46</v>
      </c>
      <c r="P101" s="69">
        <f t="shared" si="6"/>
        <v>0.10740000000000001</v>
      </c>
    </row>
    <row r="102" spans="2:16">
      <c r="B102" s="109">
        <v>1.3</v>
      </c>
      <c r="C102" s="110" t="s">
        <v>47</v>
      </c>
      <c r="D102" s="69">
        <f t="shared" si="10"/>
        <v>1.5476190476190477E-2</v>
      </c>
      <c r="E102" s="111">
        <v>4.6760000000000002</v>
      </c>
      <c r="F102" s="112">
        <v>3.3889999999999998</v>
      </c>
      <c r="G102" s="108">
        <f t="shared" si="7"/>
        <v>8.0649999999999995</v>
      </c>
      <c r="H102" s="109">
        <v>1.07</v>
      </c>
      <c r="I102" s="113" t="s">
        <v>48</v>
      </c>
      <c r="J102" s="71">
        <f t="shared" ref="J102:J165" si="11">H102</f>
        <v>1.07</v>
      </c>
      <c r="K102" s="109">
        <v>1164</v>
      </c>
      <c r="L102" s="110" t="s">
        <v>46</v>
      </c>
      <c r="M102" s="69">
        <f t="shared" si="5"/>
        <v>0.11639999999999999</v>
      </c>
      <c r="N102" s="109">
        <v>1153</v>
      </c>
      <c r="O102" s="110" t="s">
        <v>46</v>
      </c>
      <c r="P102" s="69">
        <f t="shared" si="6"/>
        <v>0.1153</v>
      </c>
    </row>
    <row r="103" spans="2:16">
      <c r="B103" s="109">
        <v>1.4</v>
      </c>
      <c r="C103" s="110" t="s">
        <v>47</v>
      </c>
      <c r="D103" s="69">
        <f t="shared" si="10"/>
        <v>1.6666666666666666E-2</v>
      </c>
      <c r="E103" s="111">
        <v>4.8529999999999998</v>
      </c>
      <c r="F103" s="112">
        <v>3.2549999999999999</v>
      </c>
      <c r="G103" s="108">
        <f t="shared" si="7"/>
        <v>8.1080000000000005</v>
      </c>
      <c r="H103" s="109">
        <v>1.1499999999999999</v>
      </c>
      <c r="I103" s="110" t="s">
        <v>48</v>
      </c>
      <c r="J103" s="71">
        <f t="shared" si="11"/>
        <v>1.1499999999999999</v>
      </c>
      <c r="K103" s="109">
        <v>1228</v>
      </c>
      <c r="L103" s="110" t="s">
        <v>46</v>
      </c>
      <c r="M103" s="69">
        <f t="shared" si="5"/>
        <v>0.12279999999999999</v>
      </c>
      <c r="N103" s="109">
        <v>1230</v>
      </c>
      <c r="O103" s="110" t="s">
        <v>46</v>
      </c>
      <c r="P103" s="69">
        <f t="shared" si="6"/>
        <v>0.123</v>
      </c>
    </row>
    <row r="104" spans="2:16">
      <c r="B104" s="109">
        <v>1.5</v>
      </c>
      <c r="C104" s="110" t="s">
        <v>47</v>
      </c>
      <c r="D104" s="69">
        <f t="shared" si="10"/>
        <v>1.7857142857142856E-2</v>
      </c>
      <c r="E104" s="111">
        <v>5.0330000000000004</v>
      </c>
      <c r="F104" s="112">
        <v>3.1320000000000001</v>
      </c>
      <c r="G104" s="108">
        <f t="shared" si="7"/>
        <v>8.1650000000000009</v>
      </c>
      <c r="H104" s="109">
        <v>1.23</v>
      </c>
      <c r="I104" s="110" t="s">
        <v>48</v>
      </c>
      <c r="J104" s="71">
        <f t="shared" si="11"/>
        <v>1.23</v>
      </c>
      <c r="K104" s="109">
        <v>1290</v>
      </c>
      <c r="L104" s="110" t="s">
        <v>46</v>
      </c>
      <c r="M104" s="69">
        <f t="shared" si="5"/>
        <v>0.129</v>
      </c>
      <c r="N104" s="109">
        <v>1305</v>
      </c>
      <c r="O104" s="110" t="s">
        <v>46</v>
      </c>
      <c r="P104" s="69">
        <f t="shared" si="6"/>
        <v>0.1305</v>
      </c>
    </row>
    <row r="105" spans="2:16">
      <c r="B105" s="109">
        <v>1.6</v>
      </c>
      <c r="C105" s="110" t="s">
        <v>47</v>
      </c>
      <c r="D105" s="69">
        <f t="shared" si="10"/>
        <v>1.9047619047619049E-2</v>
      </c>
      <c r="E105" s="111">
        <v>5.2160000000000002</v>
      </c>
      <c r="F105" s="112">
        <v>3.02</v>
      </c>
      <c r="G105" s="108">
        <f t="shared" si="7"/>
        <v>8.2360000000000007</v>
      </c>
      <c r="H105" s="109">
        <v>1.32</v>
      </c>
      <c r="I105" s="110" t="s">
        <v>48</v>
      </c>
      <c r="J105" s="71">
        <f t="shared" si="11"/>
        <v>1.32</v>
      </c>
      <c r="K105" s="109">
        <v>1349</v>
      </c>
      <c r="L105" s="110" t="s">
        <v>46</v>
      </c>
      <c r="M105" s="69">
        <f t="shared" si="5"/>
        <v>0.13489999999999999</v>
      </c>
      <c r="N105" s="109">
        <v>1379</v>
      </c>
      <c r="O105" s="110" t="s">
        <v>46</v>
      </c>
      <c r="P105" s="69">
        <f t="shared" si="6"/>
        <v>0.13789999999999999</v>
      </c>
    </row>
    <row r="106" spans="2:16">
      <c r="B106" s="109">
        <v>1.7</v>
      </c>
      <c r="C106" s="110" t="s">
        <v>47</v>
      </c>
      <c r="D106" s="69">
        <f t="shared" si="10"/>
        <v>2.0238095238095239E-2</v>
      </c>
      <c r="E106" s="111">
        <v>5.4009999999999998</v>
      </c>
      <c r="F106" s="112">
        <v>2.9169999999999998</v>
      </c>
      <c r="G106" s="108">
        <f t="shared" si="7"/>
        <v>8.3179999999999996</v>
      </c>
      <c r="H106" s="109">
        <v>1.4</v>
      </c>
      <c r="I106" s="110" t="s">
        <v>48</v>
      </c>
      <c r="J106" s="71">
        <f t="shared" si="11"/>
        <v>1.4</v>
      </c>
      <c r="K106" s="109">
        <v>1406</v>
      </c>
      <c r="L106" s="110" t="s">
        <v>46</v>
      </c>
      <c r="M106" s="69">
        <f t="shared" si="5"/>
        <v>0.1406</v>
      </c>
      <c r="N106" s="109">
        <v>1450</v>
      </c>
      <c r="O106" s="110" t="s">
        <v>46</v>
      </c>
      <c r="P106" s="69">
        <f t="shared" si="6"/>
        <v>0.14499999999999999</v>
      </c>
    </row>
    <row r="107" spans="2:16">
      <c r="B107" s="109">
        <v>1.8</v>
      </c>
      <c r="C107" s="110" t="s">
        <v>47</v>
      </c>
      <c r="D107" s="69">
        <f t="shared" si="10"/>
        <v>2.1428571428571429E-2</v>
      </c>
      <c r="E107" s="111">
        <v>5.5890000000000004</v>
      </c>
      <c r="F107" s="112">
        <v>2.8220000000000001</v>
      </c>
      <c r="G107" s="108">
        <f t="shared" si="7"/>
        <v>8.4110000000000014</v>
      </c>
      <c r="H107" s="109">
        <v>1.48</v>
      </c>
      <c r="I107" s="110" t="s">
        <v>48</v>
      </c>
      <c r="J107" s="71">
        <f t="shared" si="11"/>
        <v>1.48</v>
      </c>
      <c r="K107" s="109">
        <v>1460</v>
      </c>
      <c r="L107" s="110" t="s">
        <v>46</v>
      </c>
      <c r="M107" s="69">
        <f t="shared" si="5"/>
        <v>0.14599999999999999</v>
      </c>
      <c r="N107" s="109">
        <v>1520</v>
      </c>
      <c r="O107" s="110" t="s">
        <v>46</v>
      </c>
      <c r="P107" s="69">
        <f t="shared" si="6"/>
        <v>0.152</v>
      </c>
    </row>
    <row r="108" spans="2:16">
      <c r="B108" s="109">
        <v>2</v>
      </c>
      <c r="C108" s="110" t="s">
        <v>47</v>
      </c>
      <c r="D108" s="69">
        <f t="shared" si="10"/>
        <v>2.3809523809523808E-2</v>
      </c>
      <c r="E108" s="111">
        <v>5.9669999999999996</v>
      </c>
      <c r="F108" s="112">
        <v>2.6520000000000001</v>
      </c>
      <c r="G108" s="108">
        <f t="shared" si="7"/>
        <v>8.6189999999999998</v>
      </c>
      <c r="H108" s="109">
        <v>1.65</v>
      </c>
      <c r="I108" s="110" t="s">
        <v>48</v>
      </c>
      <c r="J108" s="71">
        <f t="shared" si="11"/>
        <v>1.65</v>
      </c>
      <c r="K108" s="109">
        <v>1569</v>
      </c>
      <c r="L108" s="110" t="s">
        <v>46</v>
      </c>
      <c r="M108" s="69">
        <f t="shared" si="5"/>
        <v>0.15689999999999998</v>
      </c>
      <c r="N108" s="109">
        <v>1655</v>
      </c>
      <c r="O108" s="110" t="s">
        <v>46</v>
      </c>
      <c r="P108" s="69">
        <f t="shared" si="6"/>
        <v>0.16550000000000001</v>
      </c>
    </row>
    <row r="109" spans="2:16">
      <c r="B109" s="109">
        <v>2.25</v>
      </c>
      <c r="C109" s="110" t="s">
        <v>47</v>
      </c>
      <c r="D109" s="69">
        <f t="shared" si="10"/>
        <v>2.6785714285714284E-2</v>
      </c>
      <c r="E109" s="111">
        <v>6.4409999999999998</v>
      </c>
      <c r="F109" s="112">
        <v>2.4700000000000002</v>
      </c>
      <c r="G109" s="108">
        <f t="shared" si="7"/>
        <v>8.9109999999999996</v>
      </c>
      <c r="H109" s="109">
        <v>1.84</v>
      </c>
      <c r="I109" s="110" t="s">
        <v>48</v>
      </c>
      <c r="J109" s="71">
        <f t="shared" si="11"/>
        <v>1.84</v>
      </c>
      <c r="K109" s="109">
        <v>1697</v>
      </c>
      <c r="L109" s="110" t="s">
        <v>46</v>
      </c>
      <c r="M109" s="69">
        <f t="shared" si="5"/>
        <v>0.16970000000000002</v>
      </c>
      <c r="N109" s="109">
        <v>1812</v>
      </c>
      <c r="O109" s="110" t="s">
        <v>46</v>
      </c>
      <c r="P109" s="69">
        <f t="shared" si="6"/>
        <v>0.1812</v>
      </c>
    </row>
    <row r="110" spans="2:16">
      <c r="B110" s="109">
        <v>2.5</v>
      </c>
      <c r="C110" s="110" t="s">
        <v>47</v>
      </c>
      <c r="D110" s="69">
        <f t="shared" si="10"/>
        <v>2.976190476190476E-2</v>
      </c>
      <c r="E110" s="111">
        <v>6.9089999999999998</v>
      </c>
      <c r="F110" s="112">
        <v>2.3140000000000001</v>
      </c>
      <c r="G110" s="108">
        <f t="shared" si="7"/>
        <v>9.222999999999999</v>
      </c>
      <c r="H110" s="109">
        <v>2.0299999999999998</v>
      </c>
      <c r="I110" s="110" t="s">
        <v>48</v>
      </c>
      <c r="J110" s="71">
        <f t="shared" si="11"/>
        <v>2.0299999999999998</v>
      </c>
      <c r="K110" s="109">
        <v>1811</v>
      </c>
      <c r="L110" s="110" t="s">
        <v>46</v>
      </c>
      <c r="M110" s="69">
        <f t="shared" si="5"/>
        <v>0.18109999999999998</v>
      </c>
      <c r="N110" s="109">
        <v>1959</v>
      </c>
      <c r="O110" s="110" t="s">
        <v>46</v>
      </c>
      <c r="P110" s="69">
        <f t="shared" si="6"/>
        <v>0.19590000000000002</v>
      </c>
    </row>
    <row r="111" spans="2:16">
      <c r="B111" s="109">
        <v>2.75</v>
      </c>
      <c r="C111" s="110" t="s">
        <v>47</v>
      </c>
      <c r="D111" s="69">
        <f t="shared" si="10"/>
        <v>3.273809523809524E-2</v>
      </c>
      <c r="E111" s="111">
        <v>7.367</v>
      </c>
      <c r="F111" s="112">
        <v>2.1800000000000002</v>
      </c>
      <c r="G111" s="108">
        <f t="shared" si="7"/>
        <v>9.5470000000000006</v>
      </c>
      <c r="H111" s="109">
        <v>2.2200000000000002</v>
      </c>
      <c r="I111" s="110" t="s">
        <v>48</v>
      </c>
      <c r="J111" s="71">
        <f t="shared" si="11"/>
        <v>2.2200000000000002</v>
      </c>
      <c r="K111" s="109">
        <v>1912</v>
      </c>
      <c r="L111" s="110" t="s">
        <v>46</v>
      </c>
      <c r="M111" s="69">
        <f t="shared" si="5"/>
        <v>0.19119999999999998</v>
      </c>
      <c r="N111" s="109">
        <v>2096</v>
      </c>
      <c r="O111" s="110" t="s">
        <v>46</v>
      </c>
      <c r="P111" s="69">
        <f t="shared" si="6"/>
        <v>0.20960000000000001</v>
      </c>
    </row>
    <row r="112" spans="2:16">
      <c r="B112" s="109">
        <v>3</v>
      </c>
      <c r="C112" s="110" t="s">
        <v>47</v>
      </c>
      <c r="D112" s="69">
        <f t="shared" si="10"/>
        <v>3.5714285714285712E-2</v>
      </c>
      <c r="E112" s="111">
        <v>7.8140000000000001</v>
      </c>
      <c r="F112" s="112">
        <v>2.0619999999999998</v>
      </c>
      <c r="G112" s="108">
        <f t="shared" si="7"/>
        <v>9.8759999999999994</v>
      </c>
      <c r="H112" s="109">
        <v>2.4</v>
      </c>
      <c r="I112" s="110" t="s">
        <v>48</v>
      </c>
      <c r="J112" s="71">
        <f t="shared" si="11"/>
        <v>2.4</v>
      </c>
      <c r="K112" s="109">
        <v>2004</v>
      </c>
      <c r="L112" s="110" t="s">
        <v>46</v>
      </c>
      <c r="M112" s="69">
        <f t="shared" si="5"/>
        <v>0.20039999999999999</v>
      </c>
      <c r="N112" s="109">
        <v>2223</v>
      </c>
      <c r="O112" s="110" t="s">
        <v>46</v>
      </c>
      <c r="P112" s="69">
        <f t="shared" si="6"/>
        <v>0.2223</v>
      </c>
    </row>
    <row r="113" spans="1:16">
      <c r="B113" s="109">
        <v>3.25</v>
      </c>
      <c r="C113" s="110" t="s">
        <v>47</v>
      </c>
      <c r="D113" s="69">
        <f t="shared" si="10"/>
        <v>3.8690476190476192E-2</v>
      </c>
      <c r="E113" s="111">
        <v>8.2490000000000006</v>
      </c>
      <c r="F113" s="112">
        <v>1.958</v>
      </c>
      <c r="G113" s="108">
        <f t="shared" si="7"/>
        <v>10.207000000000001</v>
      </c>
      <c r="H113" s="109">
        <v>2.57</v>
      </c>
      <c r="I113" s="110" t="s">
        <v>48</v>
      </c>
      <c r="J113" s="71">
        <f t="shared" si="11"/>
        <v>2.57</v>
      </c>
      <c r="K113" s="109">
        <v>2088</v>
      </c>
      <c r="L113" s="110" t="s">
        <v>46</v>
      </c>
      <c r="M113" s="69">
        <f t="shared" si="5"/>
        <v>0.20880000000000001</v>
      </c>
      <c r="N113" s="109">
        <v>2342</v>
      </c>
      <c r="O113" s="110" t="s">
        <v>46</v>
      </c>
      <c r="P113" s="69">
        <f t="shared" si="6"/>
        <v>0.23420000000000002</v>
      </c>
    </row>
    <row r="114" spans="1:16">
      <c r="B114" s="109">
        <v>3.5</v>
      </c>
      <c r="C114" s="110" t="s">
        <v>47</v>
      </c>
      <c r="D114" s="69">
        <f t="shared" si="10"/>
        <v>4.1666666666666664E-2</v>
      </c>
      <c r="E114" s="111">
        <v>8.6720000000000006</v>
      </c>
      <c r="F114" s="112">
        <v>1.865</v>
      </c>
      <c r="G114" s="108">
        <f t="shared" si="7"/>
        <v>10.537000000000001</v>
      </c>
      <c r="H114" s="109">
        <v>2.74</v>
      </c>
      <c r="I114" s="110" t="s">
        <v>48</v>
      </c>
      <c r="J114" s="71">
        <f t="shared" si="11"/>
        <v>2.74</v>
      </c>
      <c r="K114" s="109">
        <v>2163</v>
      </c>
      <c r="L114" s="110" t="s">
        <v>46</v>
      </c>
      <c r="M114" s="69">
        <f t="shared" si="5"/>
        <v>0.21629999999999999</v>
      </c>
      <c r="N114" s="109">
        <v>2453</v>
      </c>
      <c r="O114" s="110" t="s">
        <v>46</v>
      </c>
      <c r="P114" s="69">
        <f t="shared" si="6"/>
        <v>0.24529999999999999</v>
      </c>
    </row>
    <row r="115" spans="1:16">
      <c r="B115" s="109">
        <v>3.75</v>
      </c>
      <c r="C115" s="110" t="s">
        <v>47</v>
      </c>
      <c r="D115" s="69">
        <f t="shared" si="10"/>
        <v>4.4642857142857144E-2</v>
      </c>
      <c r="E115" s="111">
        <v>9.0839999999999996</v>
      </c>
      <c r="F115" s="112">
        <v>1.782</v>
      </c>
      <c r="G115" s="108">
        <f t="shared" si="7"/>
        <v>10.866</v>
      </c>
      <c r="H115" s="109">
        <v>2.9</v>
      </c>
      <c r="I115" s="110" t="s">
        <v>48</v>
      </c>
      <c r="J115" s="71">
        <f t="shared" si="11"/>
        <v>2.9</v>
      </c>
      <c r="K115" s="109">
        <v>2233</v>
      </c>
      <c r="L115" s="110" t="s">
        <v>46</v>
      </c>
      <c r="M115" s="69">
        <f t="shared" si="5"/>
        <v>0.2233</v>
      </c>
      <c r="N115" s="109">
        <v>2557</v>
      </c>
      <c r="O115" s="110" t="s">
        <v>46</v>
      </c>
      <c r="P115" s="69">
        <f t="shared" si="6"/>
        <v>0.25569999999999998</v>
      </c>
    </row>
    <row r="116" spans="1:16">
      <c r="B116" s="109">
        <v>4</v>
      </c>
      <c r="C116" s="110" t="s">
        <v>47</v>
      </c>
      <c r="D116" s="69">
        <f t="shared" si="10"/>
        <v>4.7619047619047616E-2</v>
      </c>
      <c r="E116" s="111">
        <v>9.4860000000000007</v>
      </c>
      <c r="F116" s="112">
        <v>1.7070000000000001</v>
      </c>
      <c r="G116" s="108">
        <f t="shared" si="7"/>
        <v>11.193000000000001</v>
      </c>
      <c r="H116" s="109">
        <v>3.05</v>
      </c>
      <c r="I116" s="110" t="s">
        <v>48</v>
      </c>
      <c r="J116" s="71">
        <f t="shared" si="11"/>
        <v>3.05</v>
      </c>
      <c r="K116" s="109">
        <v>2297</v>
      </c>
      <c r="L116" s="110" t="s">
        <v>46</v>
      </c>
      <c r="M116" s="69">
        <f t="shared" si="5"/>
        <v>0.22970000000000002</v>
      </c>
      <c r="N116" s="109">
        <v>2655</v>
      </c>
      <c r="O116" s="110" t="s">
        <v>46</v>
      </c>
      <c r="P116" s="69">
        <f t="shared" si="6"/>
        <v>0.26549999999999996</v>
      </c>
    </row>
    <row r="117" spans="1:16">
      <c r="B117" s="109">
        <v>4.5</v>
      </c>
      <c r="C117" s="110" t="s">
        <v>47</v>
      </c>
      <c r="D117" s="69">
        <f t="shared" si="10"/>
        <v>5.3571428571428568E-2</v>
      </c>
      <c r="E117" s="111">
        <v>10.26</v>
      </c>
      <c r="F117" s="112">
        <v>1.577</v>
      </c>
      <c r="G117" s="108">
        <f t="shared" si="7"/>
        <v>11.837</v>
      </c>
      <c r="H117" s="109">
        <v>3.36</v>
      </c>
      <c r="I117" s="110" t="s">
        <v>48</v>
      </c>
      <c r="J117" s="71">
        <f t="shared" si="11"/>
        <v>3.36</v>
      </c>
      <c r="K117" s="109">
        <v>2429</v>
      </c>
      <c r="L117" s="110" t="s">
        <v>46</v>
      </c>
      <c r="M117" s="69">
        <f t="shared" si="5"/>
        <v>0.24289999999999998</v>
      </c>
      <c r="N117" s="109">
        <v>2833</v>
      </c>
      <c r="O117" s="110" t="s">
        <v>46</v>
      </c>
      <c r="P117" s="69">
        <f t="shared" si="6"/>
        <v>0.2833</v>
      </c>
    </row>
    <row r="118" spans="1:16">
      <c r="B118" s="109">
        <v>5</v>
      </c>
      <c r="C118" s="110" t="s">
        <v>47</v>
      </c>
      <c r="D118" s="69">
        <f t="shared" si="10"/>
        <v>5.9523809523809521E-2</v>
      </c>
      <c r="E118" s="111">
        <v>11.01</v>
      </c>
      <c r="F118" s="112">
        <v>1.4670000000000001</v>
      </c>
      <c r="G118" s="108">
        <f t="shared" si="7"/>
        <v>12.477</v>
      </c>
      <c r="H118" s="109">
        <v>3.64</v>
      </c>
      <c r="I118" s="110" t="s">
        <v>48</v>
      </c>
      <c r="J118" s="71">
        <f t="shared" si="11"/>
        <v>3.64</v>
      </c>
      <c r="K118" s="109">
        <v>2542</v>
      </c>
      <c r="L118" s="110" t="s">
        <v>46</v>
      </c>
      <c r="M118" s="69">
        <f t="shared" si="5"/>
        <v>0.25419999999999998</v>
      </c>
      <c r="N118" s="109">
        <v>2992</v>
      </c>
      <c r="O118" s="110" t="s">
        <v>46</v>
      </c>
      <c r="P118" s="69">
        <f t="shared" si="6"/>
        <v>0.29920000000000002</v>
      </c>
    </row>
    <row r="119" spans="1:16">
      <c r="B119" s="109">
        <v>5.5</v>
      </c>
      <c r="C119" s="110" t="s">
        <v>47</v>
      </c>
      <c r="D119" s="69">
        <f t="shared" si="10"/>
        <v>6.5476190476190479E-2</v>
      </c>
      <c r="E119" s="111">
        <v>11.74</v>
      </c>
      <c r="F119" s="112">
        <v>1.373</v>
      </c>
      <c r="G119" s="108">
        <f t="shared" si="7"/>
        <v>13.113</v>
      </c>
      <c r="H119" s="109">
        <v>3.92</v>
      </c>
      <c r="I119" s="110" t="s">
        <v>48</v>
      </c>
      <c r="J119" s="71">
        <f t="shared" si="11"/>
        <v>3.92</v>
      </c>
      <c r="K119" s="109">
        <v>2640</v>
      </c>
      <c r="L119" s="110" t="s">
        <v>46</v>
      </c>
      <c r="M119" s="69">
        <f t="shared" si="5"/>
        <v>0.26400000000000001</v>
      </c>
      <c r="N119" s="109">
        <v>3135</v>
      </c>
      <c r="O119" s="110" t="s">
        <v>46</v>
      </c>
      <c r="P119" s="69">
        <f t="shared" si="6"/>
        <v>0.3135</v>
      </c>
    </row>
    <row r="120" spans="1:16">
      <c r="B120" s="109">
        <v>6</v>
      </c>
      <c r="C120" s="110" t="s">
        <v>47</v>
      </c>
      <c r="D120" s="69">
        <f t="shared" si="10"/>
        <v>7.1428571428571425E-2</v>
      </c>
      <c r="E120" s="111">
        <v>12.46</v>
      </c>
      <c r="F120" s="112">
        <v>1.292</v>
      </c>
      <c r="G120" s="108">
        <f t="shared" si="7"/>
        <v>13.752000000000001</v>
      </c>
      <c r="H120" s="109">
        <v>4.17</v>
      </c>
      <c r="I120" s="110" t="s">
        <v>48</v>
      </c>
      <c r="J120" s="71">
        <f t="shared" si="11"/>
        <v>4.17</v>
      </c>
      <c r="K120" s="109">
        <v>2726</v>
      </c>
      <c r="L120" s="110" t="s">
        <v>46</v>
      </c>
      <c r="M120" s="69">
        <f t="shared" si="5"/>
        <v>0.27260000000000001</v>
      </c>
      <c r="N120" s="109">
        <v>3264</v>
      </c>
      <c r="O120" s="110" t="s">
        <v>46</v>
      </c>
      <c r="P120" s="69">
        <f t="shared" si="6"/>
        <v>0.32639999999999997</v>
      </c>
    </row>
    <row r="121" spans="1:16">
      <c r="B121" s="109">
        <v>6.5</v>
      </c>
      <c r="C121" s="110" t="s">
        <v>47</v>
      </c>
      <c r="D121" s="69">
        <f t="shared" si="10"/>
        <v>7.7380952380952384E-2</v>
      </c>
      <c r="E121" s="111">
        <v>13.17</v>
      </c>
      <c r="F121" s="112">
        <v>1.2210000000000001</v>
      </c>
      <c r="G121" s="108">
        <f t="shared" si="7"/>
        <v>14.391</v>
      </c>
      <c r="H121" s="109">
        <v>4.42</v>
      </c>
      <c r="I121" s="110" t="s">
        <v>48</v>
      </c>
      <c r="J121" s="71">
        <f t="shared" si="11"/>
        <v>4.42</v>
      </c>
      <c r="K121" s="109">
        <v>2802</v>
      </c>
      <c r="L121" s="110" t="s">
        <v>46</v>
      </c>
      <c r="M121" s="69">
        <f t="shared" si="5"/>
        <v>0.2802</v>
      </c>
      <c r="N121" s="109">
        <v>3381</v>
      </c>
      <c r="O121" s="110" t="s">
        <v>46</v>
      </c>
      <c r="P121" s="69">
        <f t="shared" si="6"/>
        <v>0.33809999999999996</v>
      </c>
    </row>
    <row r="122" spans="1:16">
      <c r="B122" s="109">
        <v>7</v>
      </c>
      <c r="C122" s="110" t="s">
        <v>47</v>
      </c>
      <c r="D122" s="69">
        <f t="shared" si="10"/>
        <v>8.3333333333333329E-2</v>
      </c>
      <c r="E122" s="111">
        <v>13.86</v>
      </c>
      <c r="F122" s="112">
        <v>1.1579999999999999</v>
      </c>
      <c r="G122" s="108">
        <f t="shared" si="7"/>
        <v>15.017999999999999</v>
      </c>
      <c r="H122" s="109">
        <v>4.66</v>
      </c>
      <c r="I122" s="110" t="s">
        <v>48</v>
      </c>
      <c r="J122" s="71">
        <f t="shared" si="11"/>
        <v>4.66</v>
      </c>
      <c r="K122" s="109">
        <v>2870</v>
      </c>
      <c r="L122" s="110" t="s">
        <v>46</v>
      </c>
      <c r="M122" s="69">
        <f t="shared" si="5"/>
        <v>0.28700000000000003</v>
      </c>
      <c r="N122" s="109">
        <v>3487</v>
      </c>
      <c r="O122" s="110" t="s">
        <v>46</v>
      </c>
      <c r="P122" s="69">
        <f t="shared" si="6"/>
        <v>0.34870000000000001</v>
      </c>
    </row>
    <row r="123" spans="1:16">
      <c r="B123" s="109">
        <v>8</v>
      </c>
      <c r="C123" s="110" t="s">
        <v>47</v>
      </c>
      <c r="D123" s="69">
        <f t="shared" si="10"/>
        <v>9.5238095238095233E-2</v>
      </c>
      <c r="E123" s="111">
        <v>15.25</v>
      </c>
      <c r="F123" s="112">
        <v>1.0509999999999999</v>
      </c>
      <c r="G123" s="108">
        <f t="shared" si="7"/>
        <v>16.300999999999998</v>
      </c>
      <c r="H123" s="109">
        <v>5.1100000000000003</v>
      </c>
      <c r="I123" s="110" t="s">
        <v>48</v>
      </c>
      <c r="J123" s="71">
        <f t="shared" si="11"/>
        <v>5.1100000000000003</v>
      </c>
      <c r="K123" s="109">
        <v>3018</v>
      </c>
      <c r="L123" s="110" t="s">
        <v>46</v>
      </c>
      <c r="M123" s="69">
        <f t="shared" si="5"/>
        <v>0.30179999999999996</v>
      </c>
      <c r="N123" s="109">
        <v>3674</v>
      </c>
      <c r="O123" s="110" t="s">
        <v>46</v>
      </c>
      <c r="P123" s="69">
        <f t="shared" si="6"/>
        <v>0.3674</v>
      </c>
    </row>
    <row r="124" spans="1:16">
      <c r="B124" s="109">
        <v>9</v>
      </c>
      <c r="C124" s="110" t="s">
        <v>47</v>
      </c>
      <c r="D124" s="69">
        <f t="shared" si="10"/>
        <v>0.10714285714285714</v>
      </c>
      <c r="E124" s="111">
        <v>16.62</v>
      </c>
      <c r="F124" s="112">
        <v>0.96489999999999998</v>
      </c>
      <c r="G124" s="108">
        <f t="shared" si="7"/>
        <v>17.584900000000001</v>
      </c>
      <c r="H124" s="109">
        <v>5.52</v>
      </c>
      <c r="I124" s="110" t="s">
        <v>48</v>
      </c>
      <c r="J124" s="71">
        <f t="shared" si="11"/>
        <v>5.52</v>
      </c>
      <c r="K124" s="109">
        <v>3139</v>
      </c>
      <c r="L124" s="110" t="s">
        <v>46</v>
      </c>
      <c r="M124" s="69">
        <f t="shared" si="5"/>
        <v>0.31389999999999996</v>
      </c>
      <c r="N124" s="109">
        <v>3832</v>
      </c>
      <c r="O124" s="110" t="s">
        <v>46</v>
      </c>
      <c r="P124" s="69">
        <f t="shared" si="6"/>
        <v>0.38319999999999999</v>
      </c>
    </row>
    <row r="125" spans="1:16">
      <c r="B125" s="72">
        <v>10</v>
      </c>
      <c r="C125" s="73" t="s">
        <v>47</v>
      </c>
      <c r="D125" s="69">
        <f t="shared" si="10"/>
        <v>0.11904761904761904</v>
      </c>
      <c r="E125" s="111">
        <v>17.989999999999998</v>
      </c>
      <c r="F125" s="112">
        <v>0.89280000000000004</v>
      </c>
      <c r="G125" s="108">
        <f t="shared" si="7"/>
        <v>18.8828</v>
      </c>
      <c r="H125" s="109">
        <v>5.9</v>
      </c>
      <c r="I125" s="110" t="s">
        <v>48</v>
      </c>
      <c r="J125" s="71">
        <f t="shared" si="11"/>
        <v>5.9</v>
      </c>
      <c r="K125" s="109">
        <v>3239</v>
      </c>
      <c r="L125" s="110" t="s">
        <v>46</v>
      </c>
      <c r="M125" s="69">
        <f t="shared" si="5"/>
        <v>0.32389999999999997</v>
      </c>
      <c r="N125" s="109">
        <v>3968</v>
      </c>
      <c r="O125" s="110" t="s">
        <v>46</v>
      </c>
      <c r="P125" s="69">
        <f t="shared" si="6"/>
        <v>0.39679999999999999</v>
      </c>
    </row>
    <row r="126" spans="1:16">
      <c r="B126" s="72">
        <v>11</v>
      </c>
      <c r="C126" s="73" t="s">
        <v>47</v>
      </c>
      <c r="D126" s="69">
        <f t="shared" si="10"/>
        <v>0.13095238095238096</v>
      </c>
      <c r="E126" s="111">
        <v>19.34</v>
      </c>
      <c r="F126" s="112">
        <v>0.83179999999999998</v>
      </c>
      <c r="G126" s="108">
        <f t="shared" si="7"/>
        <v>20.171800000000001</v>
      </c>
      <c r="H126" s="72">
        <v>6.26</v>
      </c>
      <c r="I126" s="73" t="s">
        <v>48</v>
      </c>
      <c r="J126" s="71">
        <f t="shared" si="11"/>
        <v>6.26</v>
      </c>
      <c r="K126" s="72">
        <v>3323</v>
      </c>
      <c r="L126" s="73" t="s">
        <v>46</v>
      </c>
      <c r="M126" s="69">
        <f t="shared" si="5"/>
        <v>0.33229999999999998</v>
      </c>
      <c r="N126" s="72">
        <v>4086</v>
      </c>
      <c r="O126" s="73" t="s">
        <v>46</v>
      </c>
      <c r="P126" s="69">
        <f t="shared" si="6"/>
        <v>0.40860000000000002</v>
      </c>
    </row>
    <row r="127" spans="1:16">
      <c r="B127" s="72">
        <v>12</v>
      </c>
      <c r="C127" s="73" t="s">
        <v>47</v>
      </c>
      <c r="D127" s="69">
        <f t="shared" si="10"/>
        <v>0.14285714285714285</v>
      </c>
      <c r="E127" s="111">
        <v>20.67</v>
      </c>
      <c r="F127" s="112">
        <v>0.77929999999999999</v>
      </c>
      <c r="G127" s="108">
        <f t="shared" si="7"/>
        <v>21.449300000000001</v>
      </c>
      <c r="H127" s="72">
        <v>6.6</v>
      </c>
      <c r="I127" s="73" t="s">
        <v>48</v>
      </c>
      <c r="J127" s="71">
        <f t="shared" si="11"/>
        <v>6.6</v>
      </c>
      <c r="K127" s="72">
        <v>3395</v>
      </c>
      <c r="L127" s="73" t="s">
        <v>46</v>
      </c>
      <c r="M127" s="69">
        <f t="shared" si="5"/>
        <v>0.33950000000000002</v>
      </c>
      <c r="N127" s="72">
        <v>4190</v>
      </c>
      <c r="O127" s="73" t="s">
        <v>46</v>
      </c>
      <c r="P127" s="69">
        <f t="shared" si="6"/>
        <v>0.41900000000000004</v>
      </c>
    </row>
    <row r="128" spans="1:16">
      <c r="A128" s="114"/>
      <c r="B128" s="109">
        <v>13</v>
      </c>
      <c r="C128" s="110" t="s">
        <v>47</v>
      </c>
      <c r="D128" s="69">
        <f t="shared" si="10"/>
        <v>0.15476190476190477</v>
      </c>
      <c r="E128" s="111">
        <v>21.99</v>
      </c>
      <c r="F128" s="112">
        <v>0.73370000000000002</v>
      </c>
      <c r="G128" s="108">
        <f t="shared" si="7"/>
        <v>22.723699999999997</v>
      </c>
      <c r="H128" s="109">
        <v>6.92</v>
      </c>
      <c r="I128" s="110" t="s">
        <v>48</v>
      </c>
      <c r="J128" s="71">
        <f t="shared" si="11"/>
        <v>6.92</v>
      </c>
      <c r="K128" s="72">
        <v>3457</v>
      </c>
      <c r="L128" s="73" t="s">
        <v>46</v>
      </c>
      <c r="M128" s="69">
        <f t="shared" si="5"/>
        <v>0.34570000000000001</v>
      </c>
      <c r="N128" s="72">
        <v>4281</v>
      </c>
      <c r="O128" s="73" t="s">
        <v>46</v>
      </c>
      <c r="P128" s="69">
        <f t="shared" si="6"/>
        <v>0.42809999999999998</v>
      </c>
    </row>
    <row r="129" spans="1:16">
      <c r="A129" s="114"/>
      <c r="B129" s="109">
        <v>14</v>
      </c>
      <c r="C129" s="110" t="s">
        <v>47</v>
      </c>
      <c r="D129" s="69">
        <f t="shared" si="10"/>
        <v>0.16666666666666666</v>
      </c>
      <c r="E129" s="111">
        <v>23.28</v>
      </c>
      <c r="F129" s="112">
        <v>0.69359999999999999</v>
      </c>
      <c r="G129" s="108">
        <f t="shared" si="7"/>
        <v>23.973600000000001</v>
      </c>
      <c r="H129" s="109">
        <v>7.22</v>
      </c>
      <c r="I129" s="110" t="s">
        <v>48</v>
      </c>
      <c r="J129" s="71">
        <f t="shared" si="11"/>
        <v>7.22</v>
      </c>
      <c r="K129" s="72">
        <v>3512</v>
      </c>
      <c r="L129" s="73" t="s">
        <v>46</v>
      </c>
      <c r="M129" s="69">
        <f t="shared" si="5"/>
        <v>0.35120000000000001</v>
      </c>
      <c r="N129" s="72">
        <v>4362</v>
      </c>
      <c r="O129" s="73" t="s">
        <v>46</v>
      </c>
      <c r="P129" s="69">
        <f t="shared" si="6"/>
        <v>0.43620000000000003</v>
      </c>
    </row>
    <row r="130" spans="1:16">
      <c r="A130" s="114"/>
      <c r="B130" s="109">
        <v>15</v>
      </c>
      <c r="C130" s="110" t="s">
        <v>47</v>
      </c>
      <c r="D130" s="69">
        <f t="shared" si="10"/>
        <v>0.17857142857142858</v>
      </c>
      <c r="E130" s="111">
        <v>24.53</v>
      </c>
      <c r="F130" s="112">
        <v>0.65810000000000002</v>
      </c>
      <c r="G130" s="108">
        <f t="shared" si="7"/>
        <v>25.188100000000002</v>
      </c>
      <c r="H130" s="109">
        <v>7.5</v>
      </c>
      <c r="I130" s="110" t="s">
        <v>48</v>
      </c>
      <c r="J130" s="71">
        <f t="shared" si="11"/>
        <v>7.5</v>
      </c>
      <c r="K130" s="72">
        <v>3560</v>
      </c>
      <c r="L130" s="73" t="s">
        <v>46</v>
      </c>
      <c r="M130" s="69">
        <f t="shared" si="5"/>
        <v>0.35599999999999998</v>
      </c>
      <c r="N130" s="72">
        <v>4434</v>
      </c>
      <c r="O130" s="73" t="s">
        <v>46</v>
      </c>
      <c r="P130" s="69">
        <f t="shared" si="6"/>
        <v>0.44340000000000002</v>
      </c>
    </row>
    <row r="131" spans="1:16">
      <c r="A131" s="114"/>
      <c r="B131" s="109">
        <v>16</v>
      </c>
      <c r="C131" s="110" t="s">
        <v>47</v>
      </c>
      <c r="D131" s="69">
        <f t="shared" si="10"/>
        <v>0.19047619047619047</v>
      </c>
      <c r="E131" s="111">
        <v>25.75</v>
      </c>
      <c r="F131" s="112">
        <v>0.62639999999999996</v>
      </c>
      <c r="G131" s="108">
        <f t="shared" si="7"/>
        <v>26.3764</v>
      </c>
      <c r="H131" s="109">
        <v>7.77</v>
      </c>
      <c r="I131" s="110" t="s">
        <v>48</v>
      </c>
      <c r="J131" s="71">
        <f t="shared" si="11"/>
        <v>7.77</v>
      </c>
      <c r="K131" s="72">
        <v>3603</v>
      </c>
      <c r="L131" s="73" t="s">
        <v>46</v>
      </c>
      <c r="M131" s="69">
        <f t="shared" si="5"/>
        <v>0.36030000000000001</v>
      </c>
      <c r="N131" s="72">
        <v>4500</v>
      </c>
      <c r="O131" s="73" t="s">
        <v>46</v>
      </c>
      <c r="P131" s="69">
        <f t="shared" si="6"/>
        <v>0.45</v>
      </c>
    </row>
    <row r="132" spans="1:16">
      <c r="A132" s="114"/>
      <c r="B132" s="109">
        <v>17</v>
      </c>
      <c r="C132" s="110" t="s">
        <v>47</v>
      </c>
      <c r="D132" s="69">
        <f t="shared" si="10"/>
        <v>0.20238095238095238</v>
      </c>
      <c r="E132" s="111">
        <v>26.94</v>
      </c>
      <c r="F132" s="112">
        <v>0.59789999999999999</v>
      </c>
      <c r="G132" s="108">
        <f t="shared" si="7"/>
        <v>27.5379</v>
      </c>
      <c r="H132" s="109">
        <v>8.0399999999999991</v>
      </c>
      <c r="I132" s="110" t="s">
        <v>48</v>
      </c>
      <c r="J132" s="71">
        <f t="shared" si="11"/>
        <v>8.0399999999999991</v>
      </c>
      <c r="K132" s="72">
        <v>3641</v>
      </c>
      <c r="L132" s="73" t="s">
        <v>46</v>
      </c>
      <c r="M132" s="69">
        <f t="shared" si="5"/>
        <v>0.36409999999999998</v>
      </c>
      <c r="N132" s="72">
        <v>4559</v>
      </c>
      <c r="O132" s="73" t="s">
        <v>46</v>
      </c>
      <c r="P132" s="69">
        <f t="shared" si="6"/>
        <v>0.45590000000000003</v>
      </c>
    </row>
    <row r="133" spans="1:16">
      <c r="A133" s="114"/>
      <c r="B133" s="109">
        <v>18</v>
      </c>
      <c r="C133" s="110" t="s">
        <v>47</v>
      </c>
      <c r="D133" s="69">
        <f t="shared" si="10"/>
        <v>0.21428571428571427</v>
      </c>
      <c r="E133" s="111">
        <v>28.08</v>
      </c>
      <c r="F133" s="112">
        <v>0.57210000000000005</v>
      </c>
      <c r="G133" s="108">
        <f t="shared" si="7"/>
        <v>28.652099999999997</v>
      </c>
      <c r="H133" s="109">
        <v>8.2899999999999991</v>
      </c>
      <c r="I133" s="110" t="s">
        <v>48</v>
      </c>
      <c r="J133" s="71">
        <f t="shared" si="11"/>
        <v>8.2899999999999991</v>
      </c>
      <c r="K133" s="72">
        <v>3676</v>
      </c>
      <c r="L133" s="73" t="s">
        <v>46</v>
      </c>
      <c r="M133" s="69">
        <f t="shared" si="5"/>
        <v>0.36760000000000004</v>
      </c>
      <c r="N133" s="72">
        <v>4613</v>
      </c>
      <c r="O133" s="73" t="s">
        <v>46</v>
      </c>
      <c r="P133" s="69">
        <f t="shared" si="6"/>
        <v>0.46130000000000004</v>
      </c>
    </row>
    <row r="134" spans="1:16">
      <c r="A134" s="114"/>
      <c r="B134" s="109">
        <v>20</v>
      </c>
      <c r="C134" s="110" t="s">
        <v>47</v>
      </c>
      <c r="D134" s="69">
        <f t="shared" si="10"/>
        <v>0.23809523809523808</v>
      </c>
      <c r="E134" s="111">
        <v>30.25</v>
      </c>
      <c r="F134" s="112">
        <v>0.5272</v>
      </c>
      <c r="G134" s="108">
        <f t="shared" si="7"/>
        <v>30.777200000000001</v>
      </c>
      <c r="H134" s="109">
        <v>8.76</v>
      </c>
      <c r="I134" s="110" t="s">
        <v>48</v>
      </c>
      <c r="J134" s="71">
        <f t="shared" si="11"/>
        <v>8.76</v>
      </c>
      <c r="K134" s="72">
        <v>3766</v>
      </c>
      <c r="L134" s="73" t="s">
        <v>46</v>
      </c>
      <c r="M134" s="69">
        <f t="shared" si="5"/>
        <v>0.37659999999999999</v>
      </c>
      <c r="N134" s="72">
        <v>4709</v>
      </c>
      <c r="O134" s="73" t="s">
        <v>46</v>
      </c>
      <c r="P134" s="69">
        <f t="shared" si="6"/>
        <v>0.47089999999999999</v>
      </c>
    </row>
    <row r="135" spans="1:16">
      <c r="A135" s="114"/>
      <c r="B135" s="109">
        <v>22.5</v>
      </c>
      <c r="C135" s="110" t="s">
        <v>47</v>
      </c>
      <c r="D135" s="69">
        <f t="shared" si="10"/>
        <v>0.26785714285714285</v>
      </c>
      <c r="E135" s="111">
        <v>32.75</v>
      </c>
      <c r="F135" s="112">
        <v>0.48089999999999999</v>
      </c>
      <c r="G135" s="108">
        <f t="shared" si="7"/>
        <v>33.230899999999998</v>
      </c>
      <c r="H135" s="109">
        <v>9.31</v>
      </c>
      <c r="I135" s="110" t="s">
        <v>48</v>
      </c>
      <c r="J135" s="71">
        <f t="shared" si="11"/>
        <v>9.31</v>
      </c>
      <c r="K135" s="72">
        <v>3875</v>
      </c>
      <c r="L135" s="73" t="s">
        <v>46</v>
      </c>
      <c r="M135" s="69">
        <f t="shared" si="5"/>
        <v>0.38750000000000001</v>
      </c>
      <c r="N135" s="72">
        <v>4809</v>
      </c>
      <c r="O135" s="73" t="s">
        <v>46</v>
      </c>
      <c r="P135" s="69">
        <f t="shared" si="6"/>
        <v>0.48089999999999999</v>
      </c>
    </row>
    <row r="136" spans="1:16">
      <c r="A136" s="114"/>
      <c r="B136" s="109">
        <v>25</v>
      </c>
      <c r="C136" s="110" t="s">
        <v>47</v>
      </c>
      <c r="D136" s="69">
        <f t="shared" si="10"/>
        <v>0.29761904761904762</v>
      </c>
      <c r="E136" s="111">
        <v>35</v>
      </c>
      <c r="F136" s="112">
        <v>0.44259999999999999</v>
      </c>
      <c r="G136" s="108">
        <f t="shared" si="7"/>
        <v>35.442599999999999</v>
      </c>
      <c r="H136" s="109">
        <v>9.82</v>
      </c>
      <c r="I136" s="110" t="s">
        <v>48</v>
      </c>
      <c r="J136" s="71">
        <f t="shared" si="11"/>
        <v>9.82</v>
      </c>
      <c r="K136" s="72">
        <v>3967</v>
      </c>
      <c r="L136" s="73" t="s">
        <v>46</v>
      </c>
      <c r="M136" s="69">
        <f t="shared" si="5"/>
        <v>0.3967</v>
      </c>
      <c r="N136" s="72">
        <v>4894</v>
      </c>
      <c r="O136" s="73" t="s">
        <v>46</v>
      </c>
      <c r="P136" s="69">
        <f t="shared" si="6"/>
        <v>0.4894</v>
      </c>
    </row>
    <row r="137" spans="1:16">
      <c r="A137" s="114"/>
      <c r="B137" s="109">
        <v>27.5</v>
      </c>
      <c r="C137" s="110" t="s">
        <v>47</v>
      </c>
      <c r="D137" s="69">
        <f t="shared" si="10"/>
        <v>0.32738095238095238</v>
      </c>
      <c r="E137" s="111">
        <v>37.04</v>
      </c>
      <c r="F137" s="112">
        <v>0.41049999999999998</v>
      </c>
      <c r="G137" s="108">
        <f t="shared" si="7"/>
        <v>37.450499999999998</v>
      </c>
      <c r="H137" s="109">
        <v>10.3</v>
      </c>
      <c r="I137" s="110" t="s">
        <v>48</v>
      </c>
      <c r="J137" s="71">
        <f t="shared" si="11"/>
        <v>10.3</v>
      </c>
      <c r="K137" s="72">
        <v>4046</v>
      </c>
      <c r="L137" s="73" t="s">
        <v>46</v>
      </c>
      <c r="M137" s="69">
        <f t="shared" si="5"/>
        <v>0.40460000000000002</v>
      </c>
      <c r="N137" s="72">
        <v>4967</v>
      </c>
      <c r="O137" s="73" t="s">
        <v>46</v>
      </c>
      <c r="P137" s="69">
        <f t="shared" si="6"/>
        <v>0.49669999999999997</v>
      </c>
    </row>
    <row r="138" spans="1:16">
      <c r="A138" s="114"/>
      <c r="B138" s="109">
        <v>30</v>
      </c>
      <c r="C138" s="110" t="s">
        <v>47</v>
      </c>
      <c r="D138" s="69">
        <f t="shared" si="10"/>
        <v>0.35714285714285715</v>
      </c>
      <c r="E138" s="111">
        <v>38.880000000000003</v>
      </c>
      <c r="F138" s="112">
        <v>0.3831</v>
      </c>
      <c r="G138" s="108">
        <f t="shared" si="7"/>
        <v>39.263100000000001</v>
      </c>
      <c r="H138" s="109">
        <v>10.76</v>
      </c>
      <c r="I138" s="110" t="s">
        <v>48</v>
      </c>
      <c r="J138" s="71">
        <f t="shared" si="11"/>
        <v>10.76</v>
      </c>
      <c r="K138" s="72">
        <v>4115</v>
      </c>
      <c r="L138" s="73" t="s">
        <v>46</v>
      </c>
      <c r="M138" s="69">
        <f t="shared" si="5"/>
        <v>0.41150000000000003</v>
      </c>
      <c r="N138" s="72">
        <v>5030</v>
      </c>
      <c r="O138" s="73" t="s">
        <v>46</v>
      </c>
      <c r="P138" s="69">
        <f t="shared" si="6"/>
        <v>0.503</v>
      </c>
    </row>
    <row r="139" spans="1:16">
      <c r="A139" s="114"/>
      <c r="B139" s="109">
        <v>32.5</v>
      </c>
      <c r="C139" s="110" t="s">
        <v>47</v>
      </c>
      <c r="D139" s="69">
        <f t="shared" si="10"/>
        <v>0.38690476190476192</v>
      </c>
      <c r="E139" s="111">
        <v>40.54</v>
      </c>
      <c r="F139" s="112">
        <v>0.3594</v>
      </c>
      <c r="G139" s="108">
        <f t="shared" si="7"/>
        <v>40.8994</v>
      </c>
      <c r="H139" s="109">
        <v>11.2</v>
      </c>
      <c r="I139" s="110" t="s">
        <v>48</v>
      </c>
      <c r="J139" s="71">
        <f t="shared" si="11"/>
        <v>11.2</v>
      </c>
      <c r="K139" s="72">
        <v>4176</v>
      </c>
      <c r="L139" s="73" t="s">
        <v>46</v>
      </c>
      <c r="M139" s="69">
        <f t="shared" si="5"/>
        <v>0.41760000000000003</v>
      </c>
      <c r="N139" s="72">
        <v>5086</v>
      </c>
      <c r="O139" s="73" t="s">
        <v>46</v>
      </c>
      <c r="P139" s="69">
        <f t="shared" si="6"/>
        <v>0.50860000000000005</v>
      </c>
    </row>
    <row r="140" spans="1:16">
      <c r="A140" s="114"/>
      <c r="B140" s="109">
        <v>35</v>
      </c>
      <c r="C140" s="115" t="s">
        <v>47</v>
      </c>
      <c r="D140" s="69">
        <f t="shared" si="10"/>
        <v>0.41666666666666669</v>
      </c>
      <c r="E140" s="111">
        <v>42.03</v>
      </c>
      <c r="F140" s="112">
        <v>0.3387</v>
      </c>
      <c r="G140" s="108">
        <f t="shared" si="7"/>
        <v>42.368700000000004</v>
      </c>
      <c r="H140" s="109">
        <v>11.62</v>
      </c>
      <c r="I140" s="110" t="s">
        <v>48</v>
      </c>
      <c r="J140" s="71">
        <f t="shared" si="11"/>
        <v>11.62</v>
      </c>
      <c r="K140" s="72">
        <v>4232</v>
      </c>
      <c r="L140" s="73" t="s">
        <v>46</v>
      </c>
      <c r="M140" s="69">
        <f t="shared" si="5"/>
        <v>0.42320000000000002</v>
      </c>
      <c r="N140" s="72">
        <v>5137</v>
      </c>
      <c r="O140" s="73" t="s">
        <v>46</v>
      </c>
      <c r="P140" s="69">
        <f t="shared" si="6"/>
        <v>0.51369999999999993</v>
      </c>
    </row>
    <row r="141" spans="1:16">
      <c r="B141" s="109">
        <v>37.5</v>
      </c>
      <c r="C141" s="73" t="s">
        <v>47</v>
      </c>
      <c r="D141" s="69">
        <f t="shared" si="10"/>
        <v>0.44642857142857145</v>
      </c>
      <c r="E141" s="111">
        <v>43.38</v>
      </c>
      <c r="F141" s="112">
        <v>0.32040000000000002</v>
      </c>
      <c r="G141" s="108">
        <f t="shared" si="7"/>
        <v>43.700400000000002</v>
      </c>
      <c r="H141" s="72">
        <v>12.03</v>
      </c>
      <c r="I141" s="73" t="s">
        <v>48</v>
      </c>
      <c r="J141" s="71">
        <f t="shared" si="11"/>
        <v>12.03</v>
      </c>
      <c r="K141" s="72">
        <v>4283</v>
      </c>
      <c r="L141" s="73" t="s">
        <v>46</v>
      </c>
      <c r="M141" s="69">
        <f t="shared" si="5"/>
        <v>0.42830000000000001</v>
      </c>
      <c r="N141" s="72">
        <v>5183</v>
      </c>
      <c r="O141" s="73" t="s">
        <v>46</v>
      </c>
      <c r="P141" s="69">
        <f t="shared" si="6"/>
        <v>0.51829999999999998</v>
      </c>
    </row>
    <row r="142" spans="1:16">
      <c r="B142" s="109">
        <v>40</v>
      </c>
      <c r="C142" s="73" t="s">
        <v>47</v>
      </c>
      <c r="D142" s="69">
        <f t="shared" si="10"/>
        <v>0.47619047619047616</v>
      </c>
      <c r="E142" s="111">
        <v>44.58</v>
      </c>
      <c r="F142" s="112">
        <v>0.30420000000000003</v>
      </c>
      <c r="G142" s="108">
        <f t="shared" si="7"/>
        <v>44.8842</v>
      </c>
      <c r="H142" s="72">
        <v>12.42</v>
      </c>
      <c r="I142" s="73" t="s">
        <v>48</v>
      </c>
      <c r="J142" s="71">
        <f t="shared" si="11"/>
        <v>12.42</v>
      </c>
      <c r="K142" s="72">
        <v>4330</v>
      </c>
      <c r="L142" s="73" t="s">
        <v>46</v>
      </c>
      <c r="M142" s="69">
        <f t="shared" si="5"/>
        <v>0.433</v>
      </c>
      <c r="N142" s="72">
        <v>5225</v>
      </c>
      <c r="O142" s="73" t="s">
        <v>46</v>
      </c>
      <c r="P142" s="69">
        <f t="shared" si="6"/>
        <v>0.52249999999999996</v>
      </c>
    </row>
    <row r="143" spans="1:16">
      <c r="B143" s="109">
        <v>45</v>
      </c>
      <c r="C143" s="73" t="s">
        <v>47</v>
      </c>
      <c r="D143" s="69">
        <f t="shared" si="10"/>
        <v>0.5357142857142857</v>
      </c>
      <c r="E143" s="111">
        <v>46.61</v>
      </c>
      <c r="F143" s="112">
        <v>0.27650000000000002</v>
      </c>
      <c r="G143" s="108">
        <f t="shared" si="7"/>
        <v>46.886499999999998</v>
      </c>
      <c r="H143" s="72">
        <v>13.19</v>
      </c>
      <c r="I143" s="73" t="s">
        <v>48</v>
      </c>
      <c r="J143" s="71">
        <f t="shared" si="11"/>
        <v>13.19</v>
      </c>
      <c r="K143" s="72">
        <v>4482</v>
      </c>
      <c r="L143" s="73" t="s">
        <v>46</v>
      </c>
      <c r="M143" s="69">
        <f t="shared" si="5"/>
        <v>0.44820000000000004</v>
      </c>
      <c r="N143" s="72">
        <v>5299</v>
      </c>
      <c r="O143" s="73" t="s">
        <v>46</v>
      </c>
      <c r="P143" s="69">
        <f t="shared" si="6"/>
        <v>0.52990000000000004</v>
      </c>
    </row>
    <row r="144" spans="1:16">
      <c r="B144" s="109">
        <v>50</v>
      </c>
      <c r="C144" s="73" t="s">
        <v>47</v>
      </c>
      <c r="D144" s="69">
        <f t="shared" si="10"/>
        <v>0.59523809523809523</v>
      </c>
      <c r="E144" s="111">
        <v>48.22</v>
      </c>
      <c r="F144" s="112">
        <v>0.25380000000000003</v>
      </c>
      <c r="G144" s="108">
        <f t="shared" si="7"/>
        <v>48.473799999999997</v>
      </c>
      <c r="H144" s="72">
        <v>13.93</v>
      </c>
      <c r="I144" s="73" t="s">
        <v>48</v>
      </c>
      <c r="J144" s="71">
        <f t="shared" si="11"/>
        <v>13.93</v>
      </c>
      <c r="K144" s="72">
        <v>4617</v>
      </c>
      <c r="L144" s="73" t="s">
        <v>46</v>
      </c>
      <c r="M144" s="69">
        <f t="shared" si="5"/>
        <v>0.4617</v>
      </c>
      <c r="N144" s="72">
        <v>5364</v>
      </c>
      <c r="O144" s="73" t="s">
        <v>46</v>
      </c>
      <c r="P144" s="69">
        <f t="shared" si="6"/>
        <v>0.53639999999999999</v>
      </c>
    </row>
    <row r="145" spans="2:16">
      <c r="B145" s="109">
        <v>55</v>
      </c>
      <c r="C145" s="73" t="s">
        <v>47</v>
      </c>
      <c r="D145" s="69">
        <f t="shared" si="10"/>
        <v>0.65476190476190477</v>
      </c>
      <c r="E145" s="111">
        <v>49.48</v>
      </c>
      <c r="F145" s="112">
        <v>0.23480000000000001</v>
      </c>
      <c r="G145" s="108">
        <f t="shared" si="7"/>
        <v>49.714799999999997</v>
      </c>
      <c r="H145" s="72">
        <v>14.65</v>
      </c>
      <c r="I145" s="73" t="s">
        <v>48</v>
      </c>
      <c r="J145" s="71">
        <f t="shared" si="11"/>
        <v>14.65</v>
      </c>
      <c r="K145" s="72">
        <v>4740</v>
      </c>
      <c r="L145" s="73" t="s">
        <v>46</v>
      </c>
      <c r="M145" s="69">
        <f t="shared" si="5"/>
        <v>0.47400000000000003</v>
      </c>
      <c r="N145" s="72">
        <v>5422</v>
      </c>
      <c r="O145" s="73" t="s">
        <v>46</v>
      </c>
      <c r="P145" s="69">
        <f t="shared" si="6"/>
        <v>0.54220000000000002</v>
      </c>
    </row>
    <row r="146" spans="2:16">
      <c r="B146" s="109">
        <v>60</v>
      </c>
      <c r="C146" s="73" t="s">
        <v>47</v>
      </c>
      <c r="D146" s="69">
        <f t="shared" si="10"/>
        <v>0.7142857142857143</v>
      </c>
      <c r="E146" s="111">
        <v>50.47</v>
      </c>
      <c r="F146" s="112">
        <v>0.21859999999999999</v>
      </c>
      <c r="G146" s="108">
        <f t="shared" si="7"/>
        <v>50.688600000000001</v>
      </c>
      <c r="H146" s="72">
        <v>15.35</v>
      </c>
      <c r="I146" s="73" t="s">
        <v>48</v>
      </c>
      <c r="J146" s="71">
        <f t="shared" si="11"/>
        <v>15.35</v>
      </c>
      <c r="K146" s="72">
        <v>4854</v>
      </c>
      <c r="L146" s="73" t="s">
        <v>46</v>
      </c>
      <c r="M146" s="69">
        <f t="shared" si="5"/>
        <v>0.4854</v>
      </c>
      <c r="N146" s="72">
        <v>5474</v>
      </c>
      <c r="O146" s="73" t="s">
        <v>46</v>
      </c>
      <c r="P146" s="69">
        <f t="shared" si="6"/>
        <v>0.5474</v>
      </c>
    </row>
    <row r="147" spans="2:16">
      <c r="B147" s="109">
        <v>65</v>
      </c>
      <c r="C147" s="73" t="s">
        <v>47</v>
      </c>
      <c r="D147" s="69">
        <f t="shared" si="10"/>
        <v>0.77380952380952384</v>
      </c>
      <c r="E147" s="111">
        <v>51.23</v>
      </c>
      <c r="F147" s="112">
        <v>0.20469999999999999</v>
      </c>
      <c r="G147" s="108">
        <f t="shared" si="7"/>
        <v>51.434699999999999</v>
      </c>
      <c r="H147" s="72">
        <v>16.04</v>
      </c>
      <c r="I147" s="73" t="s">
        <v>48</v>
      </c>
      <c r="J147" s="71">
        <f t="shared" si="11"/>
        <v>16.04</v>
      </c>
      <c r="K147" s="72">
        <v>4962</v>
      </c>
      <c r="L147" s="73" t="s">
        <v>46</v>
      </c>
      <c r="M147" s="69">
        <f t="shared" si="5"/>
        <v>0.49619999999999997</v>
      </c>
      <c r="N147" s="72">
        <v>5522</v>
      </c>
      <c r="O147" s="73" t="s">
        <v>46</v>
      </c>
      <c r="P147" s="69">
        <f t="shared" si="6"/>
        <v>0.55220000000000002</v>
      </c>
    </row>
    <row r="148" spans="2:16">
      <c r="B148" s="109">
        <v>70</v>
      </c>
      <c r="C148" s="73" t="s">
        <v>47</v>
      </c>
      <c r="D148" s="69">
        <f t="shared" si="10"/>
        <v>0.83333333333333337</v>
      </c>
      <c r="E148" s="111">
        <v>51.82</v>
      </c>
      <c r="F148" s="112">
        <v>0.1925</v>
      </c>
      <c r="G148" s="108">
        <f t="shared" si="7"/>
        <v>52.012500000000003</v>
      </c>
      <c r="H148" s="72">
        <v>16.72</v>
      </c>
      <c r="I148" s="73" t="s">
        <v>48</v>
      </c>
      <c r="J148" s="71">
        <f t="shared" si="11"/>
        <v>16.72</v>
      </c>
      <c r="K148" s="72">
        <v>5063</v>
      </c>
      <c r="L148" s="73" t="s">
        <v>46</v>
      </c>
      <c r="M148" s="69">
        <f t="shared" ref="M148:M160" si="12">K148/1000/10</f>
        <v>0.50629999999999997</v>
      </c>
      <c r="N148" s="72">
        <v>5566</v>
      </c>
      <c r="O148" s="73" t="s">
        <v>46</v>
      </c>
      <c r="P148" s="69">
        <f t="shared" ref="P148:P177" si="13">N148/1000/10</f>
        <v>0.55659999999999998</v>
      </c>
    </row>
    <row r="149" spans="2:16">
      <c r="B149" s="109">
        <v>80</v>
      </c>
      <c r="C149" s="73" t="s">
        <v>47</v>
      </c>
      <c r="D149" s="69">
        <f t="shared" si="10"/>
        <v>0.95238095238095233</v>
      </c>
      <c r="E149" s="111">
        <v>52.6</v>
      </c>
      <c r="F149" s="112">
        <v>0.1724</v>
      </c>
      <c r="G149" s="108">
        <f t="shared" ref="G149:G212" si="14">E149+F149</f>
        <v>52.772400000000005</v>
      </c>
      <c r="H149" s="72">
        <v>18.059999999999999</v>
      </c>
      <c r="I149" s="73" t="s">
        <v>48</v>
      </c>
      <c r="J149" s="71">
        <f t="shared" si="11"/>
        <v>18.059999999999999</v>
      </c>
      <c r="K149" s="72">
        <v>5424</v>
      </c>
      <c r="L149" s="73" t="s">
        <v>46</v>
      </c>
      <c r="M149" s="69">
        <f t="shared" si="12"/>
        <v>0.54239999999999999</v>
      </c>
      <c r="N149" s="72">
        <v>5647</v>
      </c>
      <c r="O149" s="73" t="s">
        <v>46</v>
      </c>
      <c r="P149" s="69">
        <f t="shared" si="13"/>
        <v>0.56469999999999998</v>
      </c>
    </row>
    <row r="150" spans="2:16">
      <c r="B150" s="109">
        <v>90</v>
      </c>
      <c r="C150" s="73" t="s">
        <v>47</v>
      </c>
      <c r="D150" s="69">
        <f t="shared" si="10"/>
        <v>1.0714285714285714</v>
      </c>
      <c r="E150" s="111">
        <v>53.02</v>
      </c>
      <c r="F150" s="112">
        <v>0.15629999999999999</v>
      </c>
      <c r="G150" s="108">
        <f t="shared" si="14"/>
        <v>53.176300000000005</v>
      </c>
      <c r="H150" s="72">
        <v>19.39</v>
      </c>
      <c r="I150" s="73" t="s">
        <v>48</v>
      </c>
      <c r="J150" s="71">
        <f t="shared" si="11"/>
        <v>19.39</v>
      </c>
      <c r="K150" s="72">
        <v>5754</v>
      </c>
      <c r="L150" s="73" t="s">
        <v>46</v>
      </c>
      <c r="M150" s="69">
        <f t="shared" si="12"/>
        <v>0.57539999999999991</v>
      </c>
      <c r="N150" s="72">
        <v>5719</v>
      </c>
      <c r="O150" s="73" t="s">
        <v>46</v>
      </c>
      <c r="P150" s="69">
        <f t="shared" si="13"/>
        <v>0.57190000000000007</v>
      </c>
    </row>
    <row r="151" spans="2:16">
      <c r="B151" s="109">
        <v>100</v>
      </c>
      <c r="C151" s="73" t="s">
        <v>47</v>
      </c>
      <c r="D151" s="69">
        <f t="shared" si="10"/>
        <v>1.1904761904761905</v>
      </c>
      <c r="E151" s="111">
        <v>53.21</v>
      </c>
      <c r="F151" s="112">
        <v>0.1431</v>
      </c>
      <c r="G151" s="108">
        <f t="shared" si="14"/>
        <v>53.353099999999998</v>
      </c>
      <c r="H151" s="72">
        <v>20.71</v>
      </c>
      <c r="I151" s="73" t="s">
        <v>48</v>
      </c>
      <c r="J151" s="71">
        <f t="shared" si="11"/>
        <v>20.71</v>
      </c>
      <c r="K151" s="72">
        <v>6061</v>
      </c>
      <c r="L151" s="73" t="s">
        <v>46</v>
      </c>
      <c r="M151" s="69">
        <f t="shared" si="12"/>
        <v>0.60609999999999997</v>
      </c>
      <c r="N151" s="72">
        <v>5786</v>
      </c>
      <c r="O151" s="73" t="s">
        <v>46</v>
      </c>
      <c r="P151" s="69">
        <f t="shared" si="13"/>
        <v>0.5786</v>
      </c>
    </row>
    <row r="152" spans="2:16">
      <c r="B152" s="109">
        <v>110</v>
      </c>
      <c r="C152" s="73" t="s">
        <v>47</v>
      </c>
      <c r="D152" s="69">
        <f t="shared" si="10"/>
        <v>1.3095238095238095</v>
      </c>
      <c r="E152" s="111">
        <v>53.24</v>
      </c>
      <c r="F152" s="112">
        <v>0.1321</v>
      </c>
      <c r="G152" s="108">
        <f t="shared" si="14"/>
        <v>53.372100000000003</v>
      </c>
      <c r="H152" s="72">
        <v>22.03</v>
      </c>
      <c r="I152" s="73" t="s">
        <v>48</v>
      </c>
      <c r="J152" s="71">
        <f t="shared" si="11"/>
        <v>22.03</v>
      </c>
      <c r="K152" s="72">
        <v>6353</v>
      </c>
      <c r="L152" s="73" t="s">
        <v>46</v>
      </c>
      <c r="M152" s="69">
        <f t="shared" si="12"/>
        <v>0.63529999999999998</v>
      </c>
      <c r="N152" s="72">
        <v>5848</v>
      </c>
      <c r="O152" s="73" t="s">
        <v>46</v>
      </c>
      <c r="P152" s="69">
        <f t="shared" si="13"/>
        <v>0.58479999999999999</v>
      </c>
    </row>
    <row r="153" spans="2:16">
      <c r="B153" s="109">
        <v>120</v>
      </c>
      <c r="C153" s="73" t="s">
        <v>47</v>
      </c>
      <c r="D153" s="69">
        <f t="shared" si="10"/>
        <v>1.4285714285714286</v>
      </c>
      <c r="E153" s="111">
        <v>53.18</v>
      </c>
      <c r="F153" s="112">
        <v>0.12280000000000001</v>
      </c>
      <c r="G153" s="108">
        <f t="shared" si="14"/>
        <v>53.302799999999998</v>
      </c>
      <c r="H153" s="72">
        <v>23.35</v>
      </c>
      <c r="I153" s="73" t="s">
        <v>48</v>
      </c>
      <c r="J153" s="71">
        <f t="shared" si="11"/>
        <v>23.35</v>
      </c>
      <c r="K153" s="72">
        <v>6631</v>
      </c>
      <c r="L153" s="73" t="s">
        <v>46</v>
      </c>
      <c r="M153" s="69">
        <f t="shared" si="12"/>
        <v>0.66310000000000002</v>
      </c>
      <c r="N153" s="72">
        <v>5907</v>
      </c>
      <c r="O153" s="73" t="s">
        <v>46</v>
      </c>
      <c r="P153" s="69">
        <f t="shared" si="13"/>
        <v>0.5907</v>
      </c>
    </row>
    <row r="154" spans="2:16">
      <c r="B154" s="109">
        <v>130</v>
      </c>
      <c r="C154" s="73" t="s">
        <v>47</v>
      </c>
      <c r="D154" s="69">
        <f t="shared" si="10"/>
        <v>1.5476190476190477</v>
      </c>
      <c r="E154" s="111">
        <v>53.04</v>
      </c>
      <c r="F154" s="112">
        <v>0.1148</v>
      </c>
      <c r="G154" s="108">
        <f t="shared" si="14"/>
        <v>53.154800000000002</v>
      </c>
      <c r="H154" s="72">
        <v>24.67</v>
      </c>
      <c r="I154" s="73" t="s">
        <v>48</v>
      </c>
      <c r="J154" s="71">
        <f t="shared" si="11"/>
        <v>24.67</v>
      </c>
      <c r="K154" s="72">
        <v>6898</v>
      </c>
      <c r="L154" s="73" t="s">
        <v>46</v>
      </c>
      <c r="M154" s="69">
        <f t="shared" si="12"/>
        <v>0.68979999999999997</v>
      </c>
      <c r="N154" s="72">
        <v>5962</v>
      </c>
      <c r="O154" s="73" t="s">
        <v>46</v>
      </c>
      <c r="P154" s="69">
        <f t="shared" si="13"/>
        <v>0.59619999999999995</v>
      </c>
    </row>
    <row r="155" spans="2:16">
      <c r="B155" s="109">
        <v>140</v>
      </c>
      <c r="C155" s="73" t="s">
        <v>47</v>
      </c>
      <c r="D155" s="69">
        <f t="shared" si="10"/>
        <v>1.6666666666666667</v>
      </c>
      <c r="E155" s="111">
        <v>52.86</v>
      </c>
      <c r="F155" s="112">
        <v>0.10780000000000001</v>
      </c>
      <c r="G155" s="108">
        <f t="shared" si="14"/>
        <v>52.967799999999997</v>
      </c>
      <c r="H155" s="72">
        <v>26</v>
      </c>
      <c r="I155" s="73" t="s">
        <v>48</v>
      </c>
      <c r="J155" s="71">
        <f t="shared" si="11"/>
        <v>26</v>
      </c>
      <c r="K155" s="72">
        <v>7157</v>
      </c>
      <c r="L155" s="73" t="s">
        <v>46</v>
      </c>
      <c r="M155" s="69">
        <f t="shared" si="12"/>
        <v>0.7157</v>
      </c>
      <c r="N155" s="72">
        <v>6016</v>
      </c>
      <c r="O155" s="73" t="s">
        <v>46</v>
      </c>
      <c r="P155" s="69">
        <f t="shared" si="13"/>
        <v>0.60160000000000002</v>
      </c>
    </row>
    <row r="156" spans="2:16">
      <c r="B156" s="109">
        <v>150</v>
      </c>
      <c r="C156" s="73" t="s">
        <v>47</v>
      </c>
      <c r="D156" s="69">
        <f t="shared" si="10"/>
        <v>1.7857142857142858</v>
      </c>
      <c r="E156" s="111">
        <v>52.64</v>
      </c>
      <c r="F156" s="112">
        <v>0.1017</v>
      </c>
      <c r="G156" s="108">
        <f t="shared" si="14"/>
        <v>52.741700000000002</v>
      </c>
      <c r="H156" s="72">
        <v>27.33</v>
      </c>
      <c r="I156" s="73" t="s">
        <v>48</v>
      </c>
      <c r="J156" s="71">
        <f t="shared" si="11"/>
        <v>27.33</v>
      </c>
      <c r="K156" s="72">
        <v>7409</v>
      </c>
      <c r="L156" s="73" t="s">
        <v>46</v>
      </c>
      <c r="M156" s="69">
        <f t="shared" si="12"/>
        <v>0.7409</v>
      </c>
      <c r="N156" s="72">
        <v>6068</v>
      </c>
      <c r="O156" s="73" t="s">
        <v>46</v>
      </c>
      <c r="P156" s="69">
        <f t="shared" si="13"/>
        <v>0.60680000000000001</v>
      </c>
    </row>
    <row r="157" spans="2:16">
      <c r="B157" s="109">
        <v>160</v>
      </c>
      <c r="C157" s="73" t="s">
        <v>47</v>
      </c>
      <c r="D157" s="69">
        <f t="shared" si="10"/>
        <v>1.9047619047619047</v>
      </c>
      <c r="E157" s="111">
        <v>52.4</v>
      </c>
      <c r="F157" s="112">
        <v>9.6310000000000007E-2</v>
      </c>
      <c r="G157" s="108">
        <f t="shared" si="14"/>
        <v>52.496310000000001</v>
      </c>
      <c r="H157" s="72">
        <v>28.67</v>
      </c>
      <c r="I157" s="73" t="s">
        <v>48</v>
      </c>
      <c r="J157" s="71">
        <f t="shared" si="11"/>
        <v>28.67</v>
      </c>
      <c r="K157" s="72">
        <v>7654</v>
      </c>
      <c r="L157" s="73" t="s">
        <v>46</v>
      </c>
      <c r="M157" s="69">
        <f t="shared" si="12"/>
        <v>0.76539999999999997</v>
      </c>
      <c r="N157" s="72">
        <v>6118</v>
      </c>
      <c r="O157" s="73" t="s">
        <v>46</v>
      </c>
      <c r="P157" s="69">
        <f t="shared" si="13"/>
        <v>0.61180000000000001</v>
      </c>
    </row>
    <row r="158" spans="2:16">
      <c r="B158" s="109">
        <v>170</v>
      </c>
      <c r="C158" s="73" t="s">
        <v>47</v>
      </c>
      <c r="D158" s="69">
        <f t="shared" si="10"/>
        <v>2.0238095238095237</v>
      </c>
      <c r="E158" s="111">
        <v>52.25</v>
      </c>
      <c r="F158" s="112">
        <v>9.1480000000000006E-2</v>
      </c>
      <c r="G158" s="108">
        <f t="shared" si="14"/>
        <v>52.341479999999997</v>
      </c>
      <c r="H158" s="72">
        <v>30.01</v>
      </c>
      <c r="I158" s="73" t="s">
        <v>48</v>
      </c>
      <c r="J158" s="71">
        <f t="shared" si="11"/>
        <v>30.01</v>
      </c>
      <c r="K158" s="72">
        <v>7893</v>
      </c>
      <c r="L158" s="73" t="s">
        <v>46</v>
      </c>
      <c r="M158" s="69">
        <f t="shared" si="12"/>
        <v>0.7893</v>
      </c>
      <c r="N158" s="72">
        <v>6167</v>
      </c>
      <c r="O158" s="73" t="s">
        <v>46</v>
      </c>
      <c r="P158" s="69">
        <f t="shared" si="13"/>
        <v>0.61670000000000003</v>
      </c>
    </row>
    <row r="159" spans="2:16">
      <c r="B159" s="109">
        <v>180</v>
      </c>
      <c r="C159" s="73" t="s">
        <v>47</v>
      </c>
      <c r="D159" s="69">
        <f t="shared" si="10"/>
        <v>2.1428571428571428</v>
      </c>
      <c r="E159" s="111">
        <v>52.37</v>
      </c>
      <c r="F159" s="112">
        <v>8.7139999999999995E-2</v>
      </c>
      <c r="G159" s="108">
        <f t="shared" si="14"/>
        <v>52.457139999999995</v>
      </c>
      <c r="H159" s="72">
        <v>31.36</v>
      </c>
      <c r="I159" s="73" t="s">
        <v>48</v>
      </c>
      <c r="J159" s="71">
        <f t="shared" si="11"/>
        <v>31.36</v>
      </c>
      <c r="K159" s="72">
        <v>8125</v>
      </c>
      <c r="L159" s="73" t="s">
        <v>46</v>
      </c>
      <c r="M159" s="69">
        <f t="shared" si="12"/>
        <v>0.8125</v>
      </c>
      <c r="N159" s="72">
        <v>6215</v>
      </c>
      <c r="O159" s="73" t="s">
        <v>46</v>
      </c>
      <c r="P159" s="69">
        <f t="shared" si="13"/>
        <v>0.62149999999999994</v>
      </c>
    </row>
    <row r="160" spans="2:16">
      <c r="B160" s="109">
        <v>200</v>
      </c>
      <c r="C160" s="73" t="s">
        <v>47</v>
      </c>
      <c r="D160" s="69">
        <f t="shared" si="10"/>
        <v>2.3809523809523809</v>
      </c>
      <c r="E160" s="111">
        <v>52.06</v>
      </c>
      <c r="F160" s="112">
        <v>7.9649999999999999E-2</v>
      </c>
      <c r="G160" s="108">
        <f t="shared" si="14"/>
        <v>52.139650000000003</v>
      </c>
      <c r="H160" s="72">
        <v>34.049999999999997</v>
      </c>
      <c r="I160" s="73" t="s">
        <v>48</v>
      </c>
      <c r="J160" s="71">
        <f t="shared" si="11"/>
        <v>34.049999999999997</v>
      </c>
      <c r="K160" s="72">
        <v>8984</v>
      </c>
      <c r="L160" s="73" t="s">
        <v>46</v>
      </c>
      <c r="M160" s="69">
        <f t="shared" si="12"/>
        <v>0.89839999999999998</v>
      </c>
      <c r="N160" s="72">
        <v>6307</v>
      </c>
      <c r="O160" s="73" t="s">
        <v>46</v>
      </c>
      <c r="P160" s="69">
        <f t="shared" si="13"/>
        <v>0.63070000000000004</v>
      </c>
    </row>
    <row r="161" spans="2:16">
      <c r="B161" s="109">
        <v>225</v>
      </c>
      <c r="C161" s="73" t="s">
        <v>47</v>
      </c>
      <c r="D161" s="69">
        <f t="shared" si="10"/>
        <v>2.6785714285714284</v>
      </c>
      <c r="E161" s="111">
        <v>51.42</v>
      </c>
      <c r="F161" s="112">
        <v>7.2020000000000001E-2</v>
      </c>
      <c r="G161" s="108">
        <f t="shared" si="14"/>
        <v>51.492020000000004</v>
      </c>
      <c r="H161" s="72">
        <v>37.450000000000003</v>
      </c>
      <c r="I161" s="73" t="s">
        <v>48</v>
      </c>
      <c r="J161" s="71">
        <f t="shared" si="11"/>
        <v>37.450000000000003</v>
      </c>
      <c r="K161" s="72">
        <v>1.02</v>
      </c>
      <c r="L161" s="116" t="s">
        <v>48</v>
      </c>
      <c r="M161" s="71">
        <f t="shared" ref="M161:M213" si="15">K161</f>
        <v>1.02</v>
      </c>
      <c r="N161" s="72">
        <v>6418</v>
      </c>
      <c r="O161" s="73" t="s">
        <v>46</v>
      </c>
      <c r="P161" s="69">
        <f t="shared" si="13"/>
        <v>0.64180000000000004</v>
      </c>
    </row>
    <row r="162" spans="2:16">
      <c r="B162" s="109">
        <v>250</v>
      </c>
      <c r="C162" s="73" t="s">
        <v>47</v>
      </c>
      <c r="D162" s="69">
        <f t="shared" si="10"/>
        <v>2.9761904761904763</v>
      </c>
      <c r="E162" s="111">
        <v>50.8</v>
      </c>
      <c r="F162" s="112">
        <v>6.5799999999999997E-2</v>
      </c>
      <c r="G162" s="108">
        <f t="shared" si="14"/>
        <v>50.8658</v>
      </c>
      <c r="H162" s="72">
        <v>40.89</v>
      </c>
      <c r="I162" s="73" t="s">
        <v>48</v>
      </c>
      <c r="J162" s="71">
        <f t="shared" si="11"/>
        <v>40.89</v>
      </c>
      <c r="K162" s="72">
        <v>1.1299999999999999</v>
      </c>
      <c r="L162" s="73" t="s">
        <v>48</v>
      </c>
      <c r="M162" s="71">
        <f t="shared" si="15"/>
        <v>1.1299999999999999</v>
      </c>
      <c r="N162" s="72">
        <v>6526</v>
      </c>
      <c r="O162" s="73" t="s">
        <v>46</v>
      </c>
      <c r="P162" s="69">
        <f t="shared" si="13"/>
        <v>0.65259999999999996</v>
      </c>
    </row>
    <row r="163" spans="2:16">
      <c r="B163" s="109">
        <v>275</v>
      </c>
      <c r="C163" s="73" t="s">
        <v>47</v>
      </c>
      <c r="D163" s="69">
        <f t="shared" ref="D163:D176" si="16">B163/$C$5</f>
        <v>3.2738095238095237</v>
      </c>
      <c r="E163" s="111">
        <v>50.19</v>
      </c>
      <c r="F163" s="112">
        <v>6.0630000000000003E-2</v>
      </c>
      <c r="G163" s="108">
        <f t="shared" si="14"/>
        <v>50.250630000000001</v>
      </c>
      <c r="H163" s="72">
        <v>44.37</v>
      </c>
      <c r="I163" s="73" t="s">
        <v>48</v>
      </c>
      <c r="J163" s="71">
        <f t="shared" si="11"/>
        <v>44.37</v>
      </c>
      <c r="K163" s="72">
        <v>1.23</v>
      </c>
      <c r="L163" s="73" t="s">
        <v>48</v>
      </c>
      <c r="M163" s="71">
        <f t="shared" si="15"/>
        <v>1.23</v>
      </c>
      <c r="N163" s="72">
        <v>6632</v>
      </c>
      <c r="O163" s="73" t="s">
        <v>46</v>
      </c>
      <c r="P163" s="69">
        <f t="shared" si="13"/>
        <v>0.66320000000000001</v>
      </c>
    </row>
    <row r="164" spans="2:16">
      <c r="B164" s="109">
        <v>300</v>
      </c>
      <c r="C164" s="73" t="s">
        <v>47</v>
      </c>
      <c r="D164" s="69">
        <f t="shared" si="16"/>
        <v>3.5714285714285716</v>
      </c>
      <c r="E164" s="111">
        <v>49.59</v>
      </c>
      <c r="F164" s="112">
        <v>5.6250000000000001E-2</v>
      </c>
      <c r="G164" s="108">
        <f t="shared" si="14"/>
        <v>49.646250000000002</v>
      </c>
      <c r="H164" s="72">
        <v>47.89</v>
      </c>
      <c r="I164" s="73" t="s">
        <v>48</v>
      </c>
      <c r="J164" s="71">
        <f t="shared" si="11"/>
        <v>47.89</v>
      </c>
      <c r="K164" s="72">
        <v>1.33</v>
      </c>
      <c r="L164" s="73" t="s">
        <v>48</v>
      </c>
      <c r="M164" s="71">
        <f t="shared" si="15"/>
        <v>1.33</v>
      </c>
      <c r="N164" s="72">
        <v>6736</v>
      </c>
      <c r="O164" s="73" t="s">
        <v>46</v>
      </c>
      <c r="P164" s="69">
        <f t="shared" si="13"/>
        <v>0.67359999999999998</v>
      </c>
    </row>
    <row r="165" spans="2:16">
      <c r="B165" s="109">
        <v>325</v>
      </c>
      <c r="C165" s="73" t="s">
        <v>47</v>
      </c>
      <c r="D165" s="69">
        <f t="shared" si="16"/>
        <v>3.8690476190476191</v>
      </c>
      <c r="E165" s="111">
        <v>48.99</v>
      </c>
      <c r="F165" s="112">
        <v>5.2499999999999998E-2</v>
      </c>
      <c r="G165" s="108">
        <f t="shared" si="14"/>
        <v>49.042500000000004</v>
      </c>
      <c r="H165" s="72">
        <v>51.46</v>
      </c>
      <c r="I165" s="73" t="s">
        <v>48</v>
      </c>
      <c r="J165" s="71">
        <f t="shared" si="11"/>
        <v>51.46</v>
      </c>
      <c r="K165" s="72">
        <v>1.43</v>
      </c>
      <c r="L165" s="73" t="s">
        <v>48</v>
      </c>
      <c r="M165" s="71">
        <f t="shared" si="15"/>
        <v>1.43</v>
      </c>
      <c r="N165" s="72">
        <v>6839</v>
      </c>
      <c r="O165" s="73" t="s">
        <v>46</v>
      </c>
      <c r="P165" s="69">
        <f t="shared" si="13"/>
        <v>0.68390000000000006</v>
      </c>
    </row>
    <row r="166" spans="2:16">
      <c r="B166" s="109">
        <v>350</v>
      </c>
      <c r="C166" s="73" t="s">
        <v>47</v>
      </c>
      <c r="D166" s="69">
        <f t="shared" si="16"/>
        <v>4.166666666666667</v>
      </c>
      <c r="E166" s="111">
        <v>48.39</v>
      </c>
      <c r="F166" s="112">
        <v>4.9239999999999999E-2</v>
      </c>
      <c r="G166" s="108">
        <f t="shared" si="14"/>
        <v>48.439239999999998</v>
      </c>
      <c r="H166" s="72">
        <v>55.07</v>
      </c>
      <c r="I166" s="73" t="s">
        <v>48</v>
      </c>
      <c r="J166" s="71">
        <f t="shared" ref="J166:J192" si="17">H166</f>
        <v>55.07</v>
      </c>
      <c r="K166" s="72">
        <v>1.52</v>
      </c>
      <c r="L166" s="73" t="s">
        <v>48</v>
      </c>
      <c r="M166" s="71">
        <f t="shared" si="15"/>
        <v>1.52</v>
      </c>
      <c r="N166" s="72">
        <v>6942</v>
      </c>
      <c r="O166" s="73" t="s">
        <v>46</v>
      </c>
      <c r="P166" s="69">
        <f t="shared" si="13"/>
        <v>0.69420000000000004</v>
      </c>
    </row>
    <row r="167" spans="2:16">
      <c r="B167" s="109">
        <v>375</v>
      </c>
      <c r="C167" s="73" t="s">
        <v>47</v>
      </c>
      <c r="D167" s="69">
        <f t="shared" si="16"/>
        <v>4.4642857142857144</v>
      </c>
      <c r="E167" s="111">
        <v>47.8</v>
      </c>
      <c r="F167" s="112">
        <v>4.6390000000000001E-2</v>
      </c>
      <c r="G167" s="108">
        <f t="shared" si="14"/>
        <v>47.84639</v>
      </c>
      <c r="H167" s="72">
        <v>58.73</v>
      </c>
      <c r="I167" s="73" t="s">
        <v>48</v>
      </c>
      <c r="J167" s="71">
        <f t="shared" si="17"/>
        <v>58.73</v>
      </c>
      <c r="K167" s="72">
        <v>1.6</v>
      </c>
      <c r="L167" s="73" t="s">
        <v>48</v>
      </c>
      <c r="M167" s="71">
        <f t="shared" si="15"/>
        <v>1.6</v>
      </c>
      <c r="N167" s="72">
        <v>7044</v>
      </c>
      <c r="O167" s="73" t="s">
        <v>46</v>
      </c>
      <c r="P167" s="69">
        <f t="shared" si="13"/>
        <v>0.70439999999999992</v>
      </c>
    </row>
    <row r="168" spans="2:16">
      <c r="B168" s="109">
        <v>400</v>
      </c>
      <c r="C168" s="73" t="s">
        <v>47</v>
      </c>
      <c r="D168" s="69">
        <f t="shared" si="16"/>
        <v>4.7619047619047619</v>
      </c>
      <c r="E168" s="111">
        <v>47.21</v>
      </c>
      <c r="F168" s="112">
        <v>4.3860000000000003E-2</v>
      </c>
      <c r="G168" s="108">
        <f t="shared" si="14"/>
        <v>47.253860000000003</v>
      </c>
      <c r="H168" s="72">
        <v>62.43</v>
      </c>
      <c r="I168" s="73" t="s">
        <v>48</v>
      </c>
      <c r="J168" s="71">
        <f t="shared" si="17"/>
        <v>62.43</v>
      </c>
      <c r="K168" s="72">
        <v>1.69</v>
      </c>
      <c r="L168" s="73" t="s">
        <v>48</v>
      </c>
      <c r="M168" s="71">
        <f t="shared" si="15"/>
        <v>1.69</v>
      </c>
      <c r="N168" s="72">
        <v>7145</v>
      </c>
      <c r="O168" s="73" t="s">
        <v>46</v>
      </c>
      <c r="P168" s="69">
        <f t="shared" si="13"/>
        <v>0.71449999999999991</v>
      </c>
    </row>
    <row r="169" spans="2:16">
      <c r="B169" s="109">
        <v>450</v>
      </c>
      <c r="C169" s="73" t="s">
        <v>47</v>
      </c>
      <c r="D169" s="69">
        <f t="shared" si="16"/>
        <v>5.3571428571428568</v>
      </c>
      <c r="E169" s="111">
        <v>46.04</v>
      </c>
      <c r="F169" s="112">
        <v>3.9600000000000003E-2</v>
      </c>
      <c r="G169" s="108">
        <f t="shared" si="14"/>
        <v>46.079599999999999</v>
      </c>
      <c r="H169" s="72">
        <v>69.98</v>
      </c>
      <c r="I169" s="73" t="s">
        <v>48</v>
      </c>
      <c r="J169" s="71">
        <f t="shared" si="17"/>
        <v>69.98</v>
      </c>
      <c r="K169" s="72">
        <v>2</v>
      </c>
      <c r="L169" s="73" t="s">
        <v>48</v>
      </c>
      <c r="M169" s="71">
        <f t="shared" si="15"/>
        <v>2</v>
      </c>
      <c r="N169" s="72">
        <v>7350</v>
      </c>
      <c r="O169" s="73" t="s">
        <v>46</v>
      </c>
      <c r="P169" s="69">
        <f t="shared" si="13"/>
        <v>0.73499999999999999</v>
      </c>
    </row>
    <row r="170" spans="2:16">
      <c r="B170" s="109">
        <v>500</v>
      </c>
      <c r="C170" s="73" t="s">
        <v>47</v>
      </c>
      <c r="D170" s="69">
        <f t="shared" si="16"/>
        <v>5.9523809523809526</v>
      </c>
      <c r="E170" s="111">
        <v>44.88</v>
      </c>
      <c r="F170" s="112">
        <v>3.6130000000000002E-2</v>
      </c>
      <c r="G170" s="108">
        <f t="shared" si="14"/>
        <v>44.916130000000003</v>
      </c>
      <c r="H170" s="72">
        <v>77.72</v>
      </c>
      <c r="I170" s="73" t="s">
        <v>48</v>
      </c>
      <c r="J170" s="71">
        <f t="shared" si="17"/>
        <v>77.72</v>
      </c>
      <c r="K170" s="72">
        <v>2.2799999999999998</v>
      </c>
      <c r="L170" s="73" t="s">
        <v>48</v>
      </c>
      <c r="M170" s="71">
        <f t="shared" si="15"/>
        <v>2.2799999999999998</v>
      </c>
      <c r="N170" s="72">
        <v>7555</v>
      </c>
      <c r="O170" s="73" t="s">
        <v>46</v>
      </c>
      <c r="P170" s="69">
        <f t="shared" si="13"/>
        <v>0.75549999999999995</v>
      </c>
    </row>
    <row r="171" spans="2:16">
      <c r="B171" s="109">
        <v>550</v>
      </c>
      <c r="C171" s="73" t="s">
        <v>47</v>
      </c>
      <c r="D171" s="69">
        <f t="shared" si="16"/>
        <v>6.5476190476190474</v>
      </c>
      <c r="E171" s="111">
        <v>43.73</v>
      </c>
      <c r="F171" s="112">
        <v>3.3250000000000002E-2</v>
      </c>
      <c r="G171" s="108">
        <f t="shared" si="14"/>
        <v>43.763249999999999</v>
      </c>
      <c r="H171" s="72">
        <v>85.67</v>
      </c>
      <c r="I171" s="73" t="s">
        <v>48</v>
      </c>
      <c r="J171" s="71">
        <f t="shared" si="17"/>
        <v>85.67</v>
      </c>
      <c r="K171" s="72">
        <v>2.54</v>
      </c>
      <c r="L171" s="73" t="s">
        <v>48</v>
      </c>
      <c r="M171" s="71">
        <f t="shared" si="15"/>
        <v>2.54</v>
      </c>
      <c r="N171" s="72">
        <v>7764</v>
      </c>
      <c r="O171" s="73" t="s">
        <v>46</v>
      </c>
      <c r="P171" s="69">
        <f t="shared" si="13"/>
        <v>0.77639999999999998</v>
      </c>
    </row>
    <row r="172" spans="2:16">
      <c r="B172" s="109">
        <v>600</v>
      </c>
      <c r="C172" s="73" t="s">
        <v>47</v>
      </c>
      <c r="D172" s="69">
        <f t="shared" si="16"/>
        <v>7.1428571428571432</v>
      </c>
      <c r="E172" s="111">
        <v>42.61</v>
      </c>
      <c r="F172" s="112">
        <v>3.0810000000000001E-2</v>
      </c>
      <c r="G172" s="108">
        <f t="shared" si="14"/>
        <v>42.640810000000002</v>
      </c>
      <c r="H172" s="72">
        <v>93.82</v>
      </c>
      <c r="I172" s="73" t="s">
        <v>48</v>
      </c>
      <c r="J172" s="71">
        <f t="shared" si="17"/>
        <v>93.82</v>
      </c>
      <c r="K172" s="72">
        <v>2.79</v>
      </c>
      <c r="L172" s="73" t="s">
        <v>48</v>
      </c>
      <c r="M172" s="71">
        <f t="shared" si="15"/>
        <v>2.79</v>
      </c>
      <c r="N172" s="72">
        <v>7976</v>
      </c>
      <c r="O172" s="73" t="s">
        <v>46</v>
      </c>
      <c r="P172" s="69">
        <f t="shared" si="13"/>
        <v>0.79759999999999998</v>
      </c>
    </row>
    <row r="173" spans="2:16">
      <c r="B173" s="109">
        <v>650</v>
      </c>
      <c r="C173" s="73" t="s">
        <v>47</v>
      </c>
      <c r="D173" s="69">
        <f t="shared" si="16"/>
        <v>7.7380952380952381</v>
      </c>
      <c r="E173" s="111">
        <v>41.52</v>
      </c>
      <c r="F173" s="112">
        <v>2.8729999999999999E-2</v>
      </c>
      <c r="G173" s="108">
        <f t="shared" si="14"/>
        <v>41.548730000000006</v>
      </c>
      <c r="H173" s="72">
        <v>102.19</v>
      </c>
      <c r="I173" s="73" t="s">
        <v>48</v>
      </c>
      <c r="J173" s="71">
        <f t="shared" si="17"/>
        <v>102.19</v>
      </c>
      <c r="K173" s="72">
        <v>3.03</v>
      </c>
      <c r="L173" s="73" t="s">
        <v>48</v>
      </c>
      <c r="M173" s="71">
        <f t="shared" si="15"/>
        <v>3.03</v>
      </c>
      <c r="N173" s="72">
        <v>8191</v>
      </c>
      <c r="O173" s="73" t="s">
        <v>199</v>
      </c>
      <c r="P173" s="69">
        <f t="shared" si="13"/>
        <v>0.81910000000000005</v>
      </c>
    </row>
    <row r="174" spans="2:16">
      <c r="B174" s="109">
        <v>700</v>
      </c>
      <c r="C174" s="73" t="s">
        <v>47</v>
      </c>
      <c r="D174" s="69">
        <f t="shared" si="16"/>
        <v>8.3333333333333339</v>
      </c>
      <c r="E174" s="111">
        <v>40.450000000000003</v>
      </c>
      <c r="F174" s="112">
        <v>2.6919999999999999E-2</v>
      </c>
      <c r="G174" s="108">
        <f t="shared" si="14"/>
        <v>40.47692</v>
      </c>
      <c r="H174" s="72">
        <v>110.77</v>
      </c>
      <c r="I174" s="73" t="s">
        <v>48</v>
      </c>
      <c r="J174" s="71">
        <f t="shared" si="17"/>
        <v>110.77</v>
      </c>
      <c r="K174" s="72">
        <v>3.27</v>
      </c>
      <c r="L174" s="73" t="s">
        <v>48</v>
      </c>
      <c r="M174" s="71">
        <f t="shared" si="15"/>
        <v>3.27</v>
      </c>
      <c r="N174" s="72">
        <v>8412</v>
      </c>
      <c r="O174" s="73" t="s">
        <v>46</v>
      </c>
      <c r="P174" s="69">
        <f t="shared" si="13"/>
        <v>0.84120000000000006</v>
      </c>
    </row>
    <row r="175" spans="2:16">
      <c r="B175" s="109">
        <v>800</v>
      </c>
      <c r="C175" s="73" t="s">
        <v>47</v>
      </c>
      <c r="D175" s="69">
        <f t="shared" si="16"/>
        <v>9.5238095238095237</v>
      </c>
      <c r="E175" s="111">
        <v>38.4</v>
      </c>
      <c r="F175" s="112">
        <v>2.3939999999999999E-2</v>
      </c>
      <c r="G175" s="108">
        <f t="shared" si="14"/>
        <v>38.423940000000002</v>
      </c>
      <c r="H175" s="72">
        <v>128.63999999999999</v>
      </c>
      <c r="I175" s="73" t="s">
        <v>48</v>
      </c>
      <c r="J175" s="71">
        <f t="shared" si="17"/>
        <v>128.63999999999999</v>
      </c>
      <c r="K175" s="72">
        <v>4.13</v>
      </c>
      <c r="L175" s="73" t="s">
        <v>48</v>
      </c>
      <c r="M175" s="71">
        <f t="shared" si="15"/>
        <v>4.13</v>
      </c>
      <c r="N175" s="72">
        <v>8868</v>
      </c>
      <c r="O175" s="73" t="s">
        <v>46</v>
      </c>
      <c r="P175" s="69">
        <f t="shared" si="13"/>
        <v>0.88680000000000003</v>
      </c>
    </row>
    <row r="176" spans="2:16">
      <c r="B176" s="109">
        <v>900</v>
      </c>
      <c r="C176" s="73" t="s">
        <v>47</v>
      </c>
      <c r="D176" s="69">
        <f t="shared" si="16"/>
        <v>10.714285714285714</v>
      </c>
      <c r="E176" s="111">
        <v>36.49</v>
      </c>
      <c r="F176" s="112">
        <v>2.1590000000000002E-2</v>
      </c>
      <c r="G176" s="108">
        <f t="shared" si="14"/>
        <v>36.511590000000005</v>
      </c>
      <c r="H176" s="72">
        <v>147.44</v>
      </c>
      <c r="I176" s="73" t="s">
        <v>48</v>
      </c>
      <c r="J176" s="71">
        <f t="shared" si="17"/>
        <v>147.44</v>
      </c>
      <c r="K176" s="72">
        <v>4.92</v>
      </c>
      <c r="L176" s="73" t="s">
        <v>48</v>
      </c>
      <c r="M176" s="71">
        <f t="shared" si="15"/>
        <v>4.92</v>
      </c>
      <c r="N176" s="72">
        <v>9346</v>
      </c>
      <c r="O176" s="73" t="s">
        <v>46</v>
      </c>
      <c r="P176" s="69">
        <f t="shared" si="13"/>
        <v>0.93459999999999999</v>
      </c>
    </row>
    <row r="177" spans="1:16">
      <c r="A177" s="4"/>
      <c r="B177" s="109">
        <v>1</v>
      </c>
      <c r="C177" s="116" t="s">
        <v>49</v>
      </c>
      <c r="D177" s="69">
        <f>B177*1000/$C$5</f>
        <v>11.904761904761905</v>
      </c>
      <c r="E177" s="111">
        <v>34.700000000000003</v>
      </c>
      <c r="F177" s="112">
        <v>1.967E-2</v>
      </c>
      <c r="G177" s="108">
        <f t="shared" si="14"/>
        <v>34.719670000000001</v>
      </c>
      <c r="H177" s="72">
        <v>167.23</v>
      </c>
      <c r="I177" s="73" t="s">
        <v>48</v>
      </c>
      <c r="J177" s="71">
        <f t="shared" si="17"/>
        <v>167.23</v>
      </c>
      <c r="K177" s="72">
        <v>5.66</v>
      </c>
      <c r="L177" s="73" t="s">
        <v>48</v>
      </c>
      <c r="M177" s="71">
        <f t="shared" si="15"/>
        <v>5.66</v>
      </c>
      <c r="N177" s="72">
        <v>9849</v>
      </c>
      <c r="O177" s="73" t="s">
        <v>46</v>
      </c>
      <c r="P177" s="69">
        <f t="shared" si="13"/>
        <v>0.9849</v>
      </c>
    </row>
    <row r="178" spans="1:16">
      <c r="B178" s="72">
        <v>1.1000000000000001</v>
      </c>
      <c r="C178" s="73" t="s">
        <v>49</v>
      </c>
      <c r="D178" s="69">
        <f t="shared" ref="D178:D228" si="18">B178*1000/$C$5</f>
        <v>13.095238095238095</v>
      </c>
      <c r="E178" s="111">
        <v>33.04</v>
      </c>
      <c r="F178" s="112">
        <v>1.8089999999999998E-2</v>
      </c>
      <c r="G178" s="108">
        <f t="shared" si="14"/>
        <v>33.05809</v>
      </c>
      <c r="H178" s="72">
        <v>188.02</v>
      </c>
      <c r="I178" s="73" t="s">
        <v>48</v>
      </c>
      <c r="J178" s="71">
        <f t="shared" si="17"/>
        <v>188.02</v>
      </c>
      <c r="K178" s="72">
        <v>6.38</v>
      </c>
      <c r="L178" s="73" t="s">
        <v>48</v>
      </c>
      <c r="M178" s="71">
        <f t="shared" si="15"/>
        <v>6.38</v>
      </c>
      <c r="N178" s="72">
        <v>1.04</v>
      </c>
      <c r="O178" s="116" t="s">
        <v>48</v>
      </c>
      <c r="P178" s="71">
        <f t="shared" ref="P178:P228" si="19">N178</f>
        <v>1.04</v>
      </c>
    </row>
    <row r="179" spans="1:16">
      <c r="B179" s="109">
        <v>1.2</v>
      </c>
      <c r="C179" s="110" t="s">
        <v>49</v>
      </c>
      <c r="D179" s="69">
        <f t="shared" si="18"/>
        <v>14.285714285714286</v>
      </c>
      <c r="E179" s="111">
        <v>31.51</v>
      </c>
      <c r="F179" s="112">
        <v>1.6750000000000001E-2</v>
      </c>
      <c r="G179" s="108">
        <f t="shared" si="14"/>
        <v>31.52675</v>
      </c>
      <c r="H179" s="72">
        <v>209.85</v>
      </c>
      <c r="I179" s="73" t="s">
        <v>48</v>
      </c>
      <c r="J179" s="71">
        <f t="shared" si="17"/>
        <v>209.85</v>
      </c>
      <c r="K179" s="72">
        <v>7.09</v>
      </c>
      <c r="L179" s="73" t="s">
        <v>48</v>
      </c>
      <c r="M179" s="71">
        <f t="shared" si="15"/>
        <v>7.09</v>
      </c>
      <c r="N179" s="72">
        <v>1.0900000000000001</v>
      </c>
      <c r="O179" s="73" t="s">
        <v>48</v>
      </c>
      <c r="P179" s="71">
        <f t="shared" si="19"/>
        <v>1.0900000000000001</v>
      </c>
    </row>
    <row r="180" spans="1:16">
      <c r="B180" s="109">
        <v>1.3</v>
      </c>
      <c r="C180" s="110" t="s">
        <v>49</v>
      </c>
      <c r="D180" s="69">
        <f t="shared" si="18"/>
        <v>15.476190476190476</v>
      </c>
      <c r="E180" s="111">
        <v>30.09</v>
      </c>
      <c r="F180" s="112">
        <v>1.5599999999999999E-2</v>
      </c>
      <c r="G180" s="108">
        <f t="shared" si="14"/>
        <v>30.105599999999999</v>
      </c>
      <c r="H180" s="72">
        <v>232.72</v>
      </c>
      <c r="I180" s="73" t="s">
        <v>48</v>
      </c>
      <c r="J180" s="71">
        <f t="shared" si="17"/>
        <v>232.72</v>
      </c>
      <c r="K180" s="72">
        <v>7.79</v>
      </c>
      <c r="L180" s="73" t="s">
        <v>48</v>
      </c>
      <c r="M180" s="71">
        <f t="shared" si="15"/>
        <v>7.79</v>
      </c>
      <c r="N180" s="72">
        <v>1.1499999999999999</v>
      </c>
      <c r="O180" s="73" t="s">
        <v>48</v>
      </c>
      <c r="P180" s="71">
        <f t="shared" si="19"/>
        <v>1.1499999999999999</v>
      </c>
    </row>
    <row r="181" spans="1:16">
      <c r="B181" s="109">
        <v>1.4</v>
      </c>
      <c r="C181" s="110" t="s">
        <v>49</v>
      </c>
      <c r="D181" s="69">
        <f t="shared" si="18"/>
        <v>16.666666666666668</v>
      </c>
      <c r="E181" s="111">
        <v>28.78</v>
      </c>
      <c r="F181" s="112">
        <v>1.461E-2</v>
      </c>
      <c r="G181" s="108">
        <f t="shared" si="14"/>
        <v>28.794610000000002</v>
      </c>
      <c r="H181" s="72">
        <v>256.64999999999998</v>
      </c>
      <c r="I181" s="73" t="s">
        <v>48</v>
      </c>
      <c r="J181" s="71">
        <f t="shared" si="17"/>
        <v>256.64999999999998</v>
      </c>
      <c r="K181" s="72">
        <v>8.5</v>
      </c>
      <c r="L181" s="73" t="s">
        <v>48</v>
      </c>
      <c r="M181" s="71">
        <f t="shared" si="15"/>
        <v>8.5</v>
      </c>
      <c r="N181" s="72">
        <v>1.21</v>
      </c>
      <c r="O181" s="73" t="s">
        <v>48</v>
      </c>
      <c r="P181" s="71">
        <f t="shared" si="19"/>
        <v>1.21</v>
      </c>
    </row>
    <row r="182" spans="1:16">
      <c r="B182" s="109">
        <v>1.5</v>
      </c>
      <c r="C182" s="110" t="s">
        <v>49</v>
      </c>
      <c r="D182" s="69">
        <f t="shared" si="18"/>
        <v>17.857142857142858</v>
      </c>
      <c r="E182" s="111">
        <v>27.57</v>
      </c>
      <c r="F182" s="112">
        <v>1.374E-2</v>
      </c>
      <c r="G182" s="108">
        <f t="shared" si="14"/>
        <v>27.583739999999999</v>
      </c>
      <c r="H182" s="72">
        <v>281.64</v>
      </c>
      <c r="I182" s="73" t="s">
        <v>48</v>
      </c>
      <c r="J182" s="71">
        <f t="shared" si="17"/>
        <v>281.64</v>
      </c>
      <c r="K182" s="72">
        <v>9.1999999999999993</v>
      </c>
      <c r="L182" s="73" t="s">
        <v>48</v>
      </c>
      <c r="M182" s="71">
        <f t="shared" si="15"/>
        <v>9.1999999999999993</v>
      </c>
      <c r="N182" s="72">
        <v>1.28</v>
      </c>
      <c r="O182" s="73" t="s">
        <v>48</v>
      </c>
      <c r="P182" s="71">
        <f t="shared" si="19"/>
        <v>1.28</v>
      </c>
    </row>
    <row r="183" spans="1:16">
      <c r="B183" s="109">
        <v>1.6</v>
      </c>
      <c r="C183" s="110" t="s">
        <v>49</v>
      </c>
      <c r="D183" s="69">
        <f t="shared" si="18"/>
        <v>19.047619047619047</v>
      </c>
      <c r="E183" s="111">
        <v>26.46</v>
      </c>
      <c r="F183" s="112">
        <v>1.298E-2</v>
      </c>
      <c r="G183" s="108">
        <f t="shared" si="14"/>
        <v>26.47298</v>
      </c>
      <c r="H183" s="72">
        <v>307.70999999999998</v>
      </c>
      <c r="I183" s="73" t="s">
        <v>48</v>
      </c>
      <c r="J183" s="71">
        <f t="shared" si="17"/>
        <v>307.70999999999998</v>
      </c>
      <c r="K183" s="72">
        <v>9.92</v>
      </c>
      <c r="L183" s="73" t="s">
        <v>48</v>
      </c>
      <c r="M183" s="71">
        <f t="shared" si="15"/>
        <v>9.92</v>
      </c>
      <c r="N183" s="72">
        <v>1.35</v>
      </c>
      <c r="O183" s="73" t="s">
        <v>48</v>
      </c>
      <c r="P183" s="71">
        <f t="shared" si="19"/>
        <v>1.35</v>
      </c>
    </row>
    <row r="184" spans="1:16">
      <c r="B184" s="109">
        <v>1.7</v>
      </c>
      <c r="C184" s="110" t="s">
        <v>49</v>
      </c>
      <c r="D184" s="69">
        <f t="shared" si="18"/>
        <v>20.238095238095237</v>
      </c>
      <c r="E184" s="111">
        <v>25.44</v>
      </c>
      <c r="F184" s="112">
        <v>1.23E-2</v>
      </c>
      <c r="G184" s="108">
        <f t="shared" si="14"/>
        <v>25.452300000000001</v>
      </c>
      <c r="H184" s="72">
        <v>334.85</v>
      </c>
      <c r="I184" s="73" t="s">
        <v>48</v>
      </c>
      <c r="J184" s="71">
        <f t="shared" si="17"/>
        <v>334.85</v>
      </c>
      <c r="K184" s="72">
        <v>10.64</v>
      </c>
      <c r="L184" s="73" t="s">
        <v>48</v>
      </c>
      <c r="M184" s="71">
        <f t="shared" si="15"/>
        <v>10.64</v>
      </c>
      <c r="N184" s="72">
        <v>1.42</v>
      </c>
      <c r="O184" s="73" t="s">
        <v>48</v>
      </c>
      <c r="P184" s="71">
        <f t="shared" si="19"/>
        <v>1.42</v>
      </c>
    </row>
    <row r="185" spans="1:16">
      <c r="B185" s="109">
        <v>1.8</v>
      </c>
      <c r="C185" s="110" t="s">
        <v>49</v>
      </c>
      <c r="D185" s="69">
        <f t="shared" si="18"/>
        <v>21.428571428571427</v>
      </c>
      <c r="E185" s="111">
        <v>24.5</v>
      </c>
      <c r="F185" s="112">
        <v>1.1690000000000001E-2</v>
      </c>
      <c r="G185" s="108">
        <f t="shared" si="14"/>
        <v>24.511690000000002</v>
      </c>
      <c r="H185" s="72">
        <v>363.06</v>
      </c>
      <c r="I185" s="73" t="s">
        <v>48</v>
      </c>
      <c r="J185" s="71">
        <f t="shared" si="17"/>
        <v>363.06</v>
      </c>
      <c r="K185" s="72">
        <v>11.36</v>
      </c>
      <c r="L185" s="73" t="s">
        <v>48</v>
      </c>
      <c r="M185" s="71">
        <f t="shared" si="15"/>
        <v>11.36</v>
      </c>
      <c r="N185" s="72">
        <v>1.49</v>
      </c>
      <c r="O185" s="73" t="s">
        <v>48</v>
      </c>
      <c r="P185" s="71">
        <f t="shared" si="19"/>
        <v>1.49</v>
      </c>
    </row>
    <row r="186" spans="1:16">
      <c r="B186" s="109">
        <v>2</v>
      </c>
      <c r="C186" s="110" t="s">
        <v>49</v>
      </c>
      <c r="D186" s="69">
        <f t="shared" si="18"/>
        <v>23.80952380952381</v>
      </c>
      <c r="E186" s="111">
        <v>22.85</v>
      </c>
      <c r="F186" s="112">
        <v>1.064E-2</v>
      </c>
      <c r="G186" s="108">
        <f t="shared" si="14"/>
        <v>22.86064</v>
      </c>
      <c r="H186" s="72">
        <v>422.59</v>
      </c>
      <c r="I186" s="73" t="s">
        <v>48</v>
      </c>
      <c r="J186" s="71">
        <f t="shared" si="17"/>
        <v>422.59</v>
      </c>
      <c r="K186" s="72">
        <v>14.14</v>
      </c>
      <c r="L186" s="73" t="s">
        <v>48</v>
      </c>
      <c r="M186" s="71">
        <f t="shared" si="15"/>
        <v>14.14</v>
      </c>
      <c r="N186" s="72">
        <v>1.64</v>
      </c>
      <c r="O186" s="73" t="s">
        <v>48</v>
      </c>
      <c r="P186" s="71">
        <f t="shared" si="19"/>
        <v>1.64</v>
      </c>
    </row>
    <row r="187" spans="1:16">
      <c r="B187" s="109">
        <v>2.25</v>
      </c>
      <c r="C187" s="110" t="s">
        <v>49</v>
      </c>
      <c r="D187" s="69">
        <f t="shared" si="18"/>
        <v>26.785714285714285</v>
      </c>
      <c r="E187" s="111">
        <v>21.17</v>
      </c>
      <c r="F187" s="112">
        <v>9.5790000000000007E-3</v>
      </c>
      <c r="G187" s="108">
        <f t="shared" si="14"/>
        <v>21.179579</v>
      </c>
      <c r="H187" s="72">
        <v>502.64</v>
      </c>
      <c r="I187" s="73" t="s">
        <v>48</v>
      </c>
      <c r="J187" s="71">
        <f t="shared" si="17"/>
        <v>502.64</v>
      </c>
      <c r="K187" s="72">
        <v>18.12</v>
      </c>
      <c r="L187" s="73" t="s">
        <v>48</v>
      </c>
      <c r="M187" s="71">
        <f t="shared" si="15"/>
        <v>18.12</v>
      </c>
      <c r="N187" s="72">
        <v>1.85</v>
      </c>
      <c r="O187" s="73" t="s">
        <v>48</v>
      </c>
      <c r="P187" s="71">
        <f t="shared" si="19"/>
        <v>1.85</v>
      </c>
    </row>
    <row r="188" spans="1:16">
      <c r="B188" s="109">
        <v>2.5</v>
      </c>
      <c r="C188" s="110" t="s">
        <v>49</v>
      </c>
      <c r="D188" s="69">
        <f t="shared" si="18"/>
        <v>29.761904761904763</v>
      </c>
      <c r="E188" s="111">
        <v>19.84</v>
      </c>
      <c r="F188" s="112">
        <v>8.7180000000000001E-3</v>
      </c>
      <c r="G188" s="108">
        <f t="shared" si="14"/>
        <v>19.848717999999998</v>
      </c>
      <c r="H188" s="72">
        <v>588.53</v>
      </c>
      <c r="I188" s="73" t="s">
        <v>48</v>
      </c>
      <c r="J188" s="71">
        <f t="shared" si="17"/>
        <v>588.53</v>
      </c>
      <c r="K188" s="72">
        <v>21.82</v>
      </c>
      <c r="L188" s="73" t="s">
        <v>48</v>
      </c>
      <c r="M188" s="71">
        <f t="shared" si="15"/>
        <v>21.82</v>
      </c>
      <c r="N188" s="72">
        <v>2.08</v>
      </c>
      <c r="O188" s="73" t="s">
        <v>48</v>
      </c>
      <c r="P188" s="71">
        <f t="shared" si="19"/>
        <v>2.08</v>
      </c>
    </row>
    <row r="189" spans="1:16">
      <c r="B189" s="109">
        <v>2.75</v>
      </c>
      <c r="C189" s="110" t="s">
        <v>49</v>
      </c>
      <c r="D189" s="69">
        <f t="shared" si="18"/>
        <v>32.738095238095241</v>
      </c>
      <c r="E189" s="111">
        <v>18.62</v>
      </c>
      <c r="F189" s="112">
        <v>8.0059999999999992E-3</v>
      </c>
      <c r="G189" s="108">
        <f t="shared" si="14"/>
        <v>18.628006000000003</v>
      </c>
      <c r="H189" s="72">
        <v>680.11</v>
      </c>
      <c r="I189" s="73" t="s">
        <v>48</v>
      </c>
      <c r="J189" s="71">
        <f t="shared" si="17"/>
        <v>680.11</v>
      </c>
      <c r="K189" s="72">
        <v>25.38</v>
      </c>
      <c r="L189" s="73" t="s">
        <v>48</v>
      </c>
      <c r="M189" s="71">
        <f t="shared" si="15"/>
        <v>25.38</v>
      </c>
      <c r="N189" s="72">
        <v>2.3199999999999998</v>
      </c>
      <c r="O189" s="73" t="s">
        <v>48</v>
      </c>
      <c r="P189" s="71">
        <f t="shared" si="19"/>
        <v>2.3199999999999998</v>
      </c>
    </row>
    <row r="190" spans="1:16">
      <c r="B190" s="109">
        <v>3</v>
      </c>
      <c r="C190" s="110" t="s">
        <v>49</v>
      </c>
      <c r="D190" s="69">
        <f t="shared" si="18"/>
        <v>35.714285714285715</v>
      </c>
      <c r="E190" s="111">
        <v>17.55</v>
      </c>
      <c r="F190" s="112">
        <v>7.4060000000000003E-3</v>
      </c>
      <c r="G190" s="108">
        <f t="shared" si="14"/>
        <v>17.557406</v>
      </c>
      <c r="H190" s="72">
        <v>777.5</v>
      </c>
      <c r="I190" s="73" t="s">
        <v>48</v>
      </c>
      <c r="J190" s="71">
        <f t="shared" si="17"/>
        <v>777.5</v>
      </c>
      <c r="K190" s="72">
        <v>28.88</v>
      </c>
      <c r="L190" s="73" t="s">
        <v>48</v>
      </c>
      <c r="M190" s="71">
        <f t="shared" si="15"/>
        <v>28.88</v>
      </c>
      <c r="N190" s="72">
        <v>2.58</v>
      </c>
      <c r="O190" s="73" t="s">
        <v>48</v>
      </c>
      <c r="P190" s="71">
        <f t="shared" si="19"/>
        <v>2.58</v>
      </c>
    </row>
    <row r="191" spans="1:16">
      <c r="B191" s="109">
        <v>3.25</v>
      </c>
      <c r="C191" s="110" t="s">
        <v>49</v>
      </c>
      <c r="D191" s="69">
        <f t="shared" si="18"/>
        <v>38.69047619047619</v>
      </c>
      <c r="E191" s="111">
        <v>16.61</v>
      </c>
      <c r="F191" s="112">
        <v>6.8929999999999998E-3</v>
      </c>
      <c r="G191" s="108">
        <f t="shared" si="14"/>
        <v>16.616893000000001</v>
      </c>
      <c r="H191" s="72">
        <v>880.63</v>
      </c>
      <c r="I191" s="73" t="s">
        <v>48</v>
      </c>
      <c r="J191" s="71">
        <f t="shared" si="17"/>
        <v>880.63</v>
      </c>
      <c r="K191" s="72">
        <v>32.36</v>
      </c>
      <c r="L191" s="73" t="s">
        <v>48</v>
      </c>
      <c r="M191" s="71">
        <f t="shared" si="15"/>
        <v>32.36</v>
      </c>
      <c r="N191" s="72">
        <v>2.85</v>
      </c>
      <c r="O191" s="73" t="s">
        <v>48</v>
      </c>
      <c r="P191" s="71">
        <f t="shared" si="19"/>
        <v>2.85</v>
      </c>
    </row>
    <row r="192" spans="1:16">
      <c r="B192" s="109">
        <v>3.5</v>
      </c>
      <c r="C192" s="110" t="s">
        <v>49</v>
      </c>
      <c r="D192" s="69">
        <f t="shared" si="18"/>
        <v>41.666666666666664</v>
      </c>
      <c r="E192" s="111">
        <v>15.77</v>
      </c>
      <c r="F192" s="112">
        <v>6.45E-3</v>
      </c>
      <c r="G192" s="108">
        <f t="shared" si="14"/>
        <v>15.776449999999999</v>
      </c>
      <c r="H192" s="72">
        <v>989.4</v>
      </c>
      <c r="I192" s="73" t="s">
        <v>48</v>
      </c>
      <c r="J192" s="71">
        <f t="shared" si="17"/>
        <v>989.4</v>
      </c>
      <c r="K192" s="72">
        <v>35.83</v>
      </c>
      <c r="L192" s="73" t="s">
        <v>48</v>
      </c>
      <c r="M192" s="71">
        <f t="shared" si="15"/>
        <v>35.83</v>
      </c>
      <c r="N192" s="72">
        <v>3.13</v>
      </c>
      <c r="O192" s="73" t="s">
        <v>48</v>
      </c>
      <c r="P192" s="71">
        <f t="shared" si="19"/>
        <v>3.13</v>
      </c>
    </row>
    <row r="193" spans="2:16">
      <c r="B193" s="109">
        <v>3.75</v>
      </c>
      <c r="C193" s="110" t="s">
        <v>49</v>
      </c>
      <c r="D193" s="69">
        <f t="shared" si="18"/>
        <v>44.642857142857146</v>
      </c>
      <c r="E193" s="111">
        <v>15.03</v>
      </c>
      <c r="F193" s="112">
        <v>6.0619999999999997E-3</v>
      </c>
      <c r="G193" s="108">
        <f t="shared" si="14"/>
        <v>15.036061999999999</v>
      </c>
      <c r="H193" s="72">
        <v>1.1000000000000001</v>
      </c>
      <c r="I193" s="116" t="s">
        <v>12</v>
      </c>
      <c r="J193" s="74">
        <f t="shared" ref="J193:J228" si="20">H193*1000</f>
        <v>1100</v>
      </c>
      <c r="K193" s="72">
        <v>39.32</v>
      </c>
      <c r="L193" s="73" t="s">
        <v>48</v>
      </c>
      <c r="M193" s="71">
        <f t="shared" si="15"/>
        <v>39.32</v>
      </c>
      <c r="N193" s="72">
        <v>3.43</v>
      </c>
      <c r="O193" s="73" t="s">
        <v>48</v>
      </c>
      <c r="P193" s="71">
        <f t="shared" si="19"/>
        <v>3.43</v>
      </c>
    </row>
    <row r="194" spans="2:16">
      <c r="B194" s="109">
        <v>4</v>
      </c>
      <c r="C194" s="110" t="s">
        <v>49</v>
      </c>
      <c r="D194" s="69">
        <f t="shared" si="18"/>
        <v>47.61904761904762</v>
      </c>
      <c r="E194" s="111">
        <v>14.36</v>
      </c>
      <c r="F194" s="112">
        <v>5.7210000000000004E-3</v>
      </c>
      <c r="G194" s="108">
        <f t="shared" si="14"/>
        <v>14.365720999999999</v>
      </c>
      <c r="H194" s="72">
        <v>1.22</v>
      </c>
      <c r="I194" s="73" t="s">
        <v>12</v>
      </c>
      <c r="J194" s="74">
        <f t="shared" si="20"/>
        <v>1220</v>
      </c>
      <c r="K194" s="72">
        <v>42.82</v>
      </c>
      <c r="L194" s="73" t="s">
        <v>48</v>
      </c>
      <c r="M194" s="71">
        <f t="shared" si="15"/>
        <v>42.82</v>
      </c>
      <c r="N194" s="72">
        <v>3.74</v>
      </c>
      <c r="O194" s="73" t="s">
        <v>48</v>
      </c>
      <c r="P194" s="71">
        <f t="shared" si="19"/>
        <v>3.74</v>
      </c>
    </row>
    <row r="195" spans="2:16">
      <c r="B195" s="109">
        <v>4.5</v>
      </c>
      <c r="C195" s="110" t="s">
        <v>49</v>
      </c>
      <c r="D195" s="69">
        <f t="shared" si="18"/>
        <v>53.571428571428569</v>
      </c>
      <c r="E195" s="111">
        <v>13.22</v>
      </c>
      <c r="F195" s="112">
        <v>5.1460000000000004E-3</v>
      </c>
      <c r="G195" s="108">
        <f t="shared" si="14"/>
        <v>13.225146000000001</v>
      </c>
      <c r="H195" s="72">
        <v>1.48</v>
      </c>
      <c r="I195" s="73" t="s">
        <v>12</v>
      </c>
      <c r="J195" s="74">
        <f t="shared" si="20"/>
        <v>1480</v>
      </c>
      <c r="K195" s="72">
        <v>56.05</v>
      </c>
      <c r="L195" s="73" t="s">
        <v>48</v>
      </c>
      <c r="M195" s="71">
        <f t="shared" si="15"/>
        <v>56.05</v>
      </c>
      <c r="N195" s="72">
        <v>4.4000000000000004</v>
      </c>
      <c r="O195" s="73" t="s">
        <v>48</v>
      </c>
      <c r="P195" s="71">
        <f t="shared" si="19"/>
        <v>4.4000000000000004</v>
      </c>
    </row>
    <row r="196" spans="2:16">
      <c r="B196" s="109">
        <v>5</v>
      </c>
      <c r="C196" s="110" t="s">
        <v>49</v>
      </c>
      <c r="D196" s="69">
        <f t="shared" si="18"/>
        <v>59.523809523809526</v>
      </c>
      <c r="E196" s="111">
        <v>12.26</v>
      </c>
      <c r="F196" s="112">
        <v>4.6800000000000001E-3</v>
      </c>
      <c r="G196" s="108">
        <f t="shared" si="14"/>
        <v>12.26468</v>
      </c>
      <c r="H196" s="72">
        <v>1.76</v>
      </c>
      <c r="I196" s="73" t="s">
        <v>12</v>
      </c>
      <c r="J196" s="74">
        <f t="shared" si="20"/>
        <v>1760</v>
      </c>
      <c r="K196" s="72">
        <v>68.36</v>
      </c>
      <c r="L196" s="73" t="s">
        <v>48</v>
      </c>
      <c r="M196" s="71">
        <f t="shared" si="15"/>
        <v>68.36</v>
      </c>
      <c r="N196" s="72">
        <v>5.1100000000000003</v>
      </c>
      <c r="O196" s="73" t="s">
        <v>48</v>
      </c>
      <c r="P196" s="71">
        <f t="shared" si="19"/>
        <v>5.1100000000000003</v>
      </c>
    </row>
    <row r="197" spans="2:16">
      <c r="B197" s="109">
        <v>5.5</v>
      </c>
      <c r="C197" s="110" t="s">
        <v>49</v>
      </c>
      <c r="D197" s="69">
        <f t="shared" si="18"/>
        <v>65.476190476190482</v>
      </c>
      <c r="E197" s="111">
        <v>11.46</v>
      </c>
      <c r="F197" s="112">
        <v>4.2940000000000001E-3</v>
      </c>
      <c r="G197" s="108">
        <f t="shared" si="14"/>
        <v>11.464294000000001</v>
      </c>
      <c r="H197" s="72">
        <v>2.0499999999999998</v>
      </c>
      <c r="I197" s="73" t="s">
        <v>12</v>
      </c>
      <c r="J197" s="74">
        <f t="shared" si="20"/>
        <v>2050</v>
      </c>
      <c r="K197" s="72">
        <v>80.25</v>
      </c>
      <c r="L197" s="73" t="s">
        <v>48</v>
      </c>
      <c r="M197" s="71">
        <f t="shared" si="15"/>
        <v>80.25</v>
      </c>
      <c r="N197" s="72">
        <v>5.87</v>
      </c>
      <c r="O197" s="73" t="s">
        <v>48</v>
      </c>
      <c r="P197" s="71">
        <f t="shared" si="19"/>
        <v>5.87</v>
      </c>
    </row>
    <row r="198" spans="2:16">
      <c r="B198" s="109">
        <v>6</v>
      </c>
      <c r="C198" s="110" t="s">
        <v>49</v>
      </c>
      <c r="D198" s="69">
        <f t="shared" si="18"/>
        <v>71.428571428571431</v>
      </c>
      <c r="E198" s="111">
        <v>10.77</v>
      </c>
      <c r="F198" s="112">
        <v>3.9699999999999996E-3</v>
      </c>
      <c r="G198" s="108">
        <f t="shared" si="14"/>
        <v>10.77397</v>
      </c>
      <c r="H198" s="72">
        <v>2.37</v>
      </c>
      <c r="I198" s="73" t="s">
        <v>12</v>
      </c>
      <c r="J198" s="74">
        <f t="shared" si="20"/>
        <v>2370</v>
      </c>
      <c r="K198" s="72">
        <v>91.92</v>
      </c>
      <c r="L198" s="73" t="s">
        <v>48</v>
      </c>
      <c r="M198" s="71">
        <f t="shared" si="15"/>
        <v>91.92</v>
      </c>
      <c r="N198" s="72">
        <v>6.67</v>
      </c>
      <c r="O198" s="73" t="s">
        <v>48</v>
      </c>
      <c r="P198" s="71">
        <f t="shared" si="19"/>
        <v>6.67</v>
      </c>
    </row>
    <row r="199" spans="2:16">
      <c r="B199" s="109">
        <v>6.5</v>
      </c>
      <c r="C199" s="110" t="s">
        <v>49</v>
      </c>
      <c r="D199" s="69">
        <f t="shared" si="18"/>
        <v>77.38095238095238</v>
      </c>
      <c r="E199" s="111">
        <v>10.18</v>
      </c>
      <c r="F199" s="112">
        <v>3.6930000000000001E-3</v>
      </c>
      <c r="G199" s="108">
        <f t="shared" si="14"/>
        <v>10.183693</v>
      </c>
      <c r="H199" s="72">
        <v>2.71</v>
      </c>
      <c r="I199" s="73" t="s">
        <v>12</v>
      </c>
      <c r="J199" s="74">
        <f t="shared" si="20"/>
        <v>2710</v>
      </c>
      <c r="K199" s="72">
        <v>103.5</v>
      </c>
      <c r="L199" s="73" t="s">
        <v>48</v>
      </c>
      <c r="M199" s="71">
        <f t="shared" si="15"/>
        <v>103.5</v>
      </c>
      <c r="N199" s="72">
        <v>7.52</v>
      </c>
      <c r="O199" s="73" t="s">
        <v>48</v>
      </c>
      <c r="P199" s="71">
        <f t="shared" si="19"/>
        <v>7.52</v>
      </c>
    </row>
    <row r="200" spans="2:16">
      <c r="B200" s="109">
        <v>7</v>
      </c>
      <c r="C200" s="110" t="s">
        <v>49</v>
      </c>
      <c r="D200" s="69">
        <f t="shared" si="18"/>
        <v>83.333333333333329</v>
      </c>
      <c r="E200" s="111">
        <v>9.6609999999999996</v>
      </c>
      <c r="F200" s="112">
        <v>3.454E-3</v>
      </c>
      <c r="G200" s="108">
        <f t="shared" si="14"/>
        <v>9.6644539999999992</v>
      </c>
      <c r="H200" s="72">
        <v>3.06</v>
      </c>
      <c r="I200" s="73" t="s">
        <v>12</v>
      </c>
      <c r="J200" s="74">
        <f t="shared" si="20"/>
        <v>3060</v>
      </c>
      <c r="K200" s="72">
        <v>115.05</v>
      </c>
      <c r="L200" s="73" t="s">
        <v>48</v>
      </c>
      <c r="M200" s="71">
        <f t="shared" si="15"/>
        <v>115.05</v>
      </c>
      <c r="N200" s="72">
        <v>8.41</v>
      </c>
      <c r="O200" s="73" t="s">
        <v>48</v>
      </c>
      <c r="P200" s="71">
        <f t="shared" si="19"/>
        <v>8.41</v>
      </c>
    </row>
    <row r="201" spans="2:16">
      <c r="B201" s="109">
        <v>8</v>
      </c>
      <c r="C201" s="110" t="s">
        <v>49</v>
      </c>
      <c r="D201" s="69">
        <f t="shared" si="18"/>
        <v>95.238095238095241</v>
      </c>
      <c r="E201" s="111">
        <v>8.7970000000000006</v>
      </c>
      <c r="F201" s="112">
        <v>3.0609999999999999E-3</v>
      </c>
      <c r="G201" s="108">
        <f t="shared" si="14"/>
        <v>8.8000610000000012</v>
      </c>
      <c r="H201" s="72">
        <v>3.82</v>
      </c>
      <c r="I201" s="73" t="s">
        <v>12</v>
      </c>
      <c r="J201" s="74">
        <f t="shared" si="20"/>
        <v>3820</v>
      </c>
      <c r="K201" s="72">
        <v>157.88</v>
      </c>
      <c r="L201" s="73" t="s">
        <v>48</v>
      </c>
      <c r="M201" s="71">
        <f t="shared" si="15"/>
        <v>157.88</v>
      </c>
      <c r="N201" s="72">
        <v>10.31</v>
      </c>
      <c r="O201" s="73" t="s">
        <v>48</v>
      </c>
      <c r="P201" s="71">
        <f t="shared" si="19"/>
        <v>10.31</v>
      </c>
    </row>
    <row r="202" spans="2:16">
      <c r="B202" s="109">
        <v>9</v>
      </c>
      <c r="C202" s="110" t="s">
        <v>49</v>
      </c>
      <c r="D202" s="69">
        <f t="shared" si="18"/>
        <v>107.14285714285714</v>
      </c>
      <c r="E202" s="111">
        <v>8.1010000000000009</v>
      </c>
      <c r="F202" s="112">
        <v>2.751E-3</v>
      </c>
      <c r="G202" s="108">
        <f t="shared" si="14"/>
        <v>8.1037510000000008</v>
      </c>
      <c r="H202" s="72">
        <v>4.66</v>
      </c>
      <c r="I202" s="73" t="s">
        <v>12</v>
      </c>
      <c r="J202" s="74">
        <f t="shared" si="20"/>
        <v>4660</v>
      </c>
      <c r="K202" s="72">
        <v>197.14</v>
      </c>
      <c r="L202" s="73" t="s">
        <v>48</v>
      </c>
      <c r="M202" s="71">
        <f t="shared" si="15"/>
        <v>197.14</v>
      </c>
      <c r="N202" s="72">
        <v>12.36</v>
      </c>
      <c r="O202" s="73" t="s">
        <v>48</v>
      </c>
      <c r="P202" s="71">
        <f t="shared" si="19"/>
        <v>12.36</v>
      </c>
    </row>
    <row r="203" spans="2:16">
      <c r="B203" s="109">
        <v>10</v>
      </c>
      <c r="C203" s="110" t="s">
        <v>49</v>
      </c>
      <c r="D203" s="69">
        <f t="shared" si="18"/>
        <v>119.04761904761905</v>
      </c>
      <c r="E203" s="111">
        <v>7.5220000000000002</v>
      </c>
      <c r="F203" s="112">
        <v>2.5000000000000001E-3</v>
      </c>
      <c r="G203" s="108">
        <f t="shared" si="14"/>
        <v>7.5245000000000006</v>
      </c>
      <c r="H203" s="72">
        <v>5.56</v>
      </c>
      <c r="I203" s="73" t="s">
        <v>12</v>
      </c>
      <c r="J203" s="74">
        <f t="shared" si="20"/>
        <v>5560</v>
      </c>
      <c r="K203" s="72">
        <v>234.87</v>
      </c>
      <c r="L203" s="73" t="s">
        <v>48</v>
      </c>
      <c r="M203" s="71">
        <f t="shared" si="15"/>
        <v>234.87</v>
      </c>
      <c r="N203" s="72">
        <v>14.56</v>
      </c>
      <c r="O203" s="73" t="s">
        <v>48</v>
      </c>
      <c r="P203" s="71">
        <f t="shared" si="19"/>
        <v>14.56</v>
      </c>
    </row>
    <row r="204" spans="2:16">
      <c r="B204" s="109">
        <v>11</v>
      </c>
      <c r="C204" s="110" t="s">
        <v>49</v>
      </c>
      <c r="D204" s="69">
        <f t="shared" si="18"/>
        <v>130.95238095238096</v>
      </c>
      <c r="E204" s="111">
        <v>7.04</v>
      </c>
      <c r="F204" s="112">
        <v>2.2929999999999999E-3</v>
      </c>
      <c r="G204" s="108">
        <f t="shared" si="14"/>
        <v>7.0422929999999999</v>
      </c>
      <c r="H204" s="72">
        <v>6.53</v>
      </c>
      <c r="I204" s="73" t="s">
        <v>12</v>
      </c>
      <c r="J204" s="74">
        <f t="shared" si="20"/>
        <v>6530</v>
      </c>
      <c r="K204" s="72">
        <v>271.88</v>
      </c>
      <c r="L204" s="73" t="s">
        <v>48</v>
      </c>
      <c r="M204" s="71">
        <f t="shared" si="15"/>
        <v>271.88</v>
      </c>
      <c r="N204" s="72">
        <v>16.89</v>
      </c>
      <c r="O204" s="73" t="s">
        <v>48</v>
      </c>
      <c r="P204" s="71">
        <f t="shared" si="19"/>
        <v>16.89</v>
      </c>
    </row>
    <row r="205" spans="2:16">
      <c r="B205" s="109">
        <v>12</v>
      </c>
      <c r="C205" s="110" t="s">
        <v>49</v>
      </c>
      <c r="D205" s="69">
        <f t="shared" si="18"/>
        <v>142.85714285714286</v>
      </c>
      <c r="E205" s="111">
        <v>6.6319999999999997</v>
      </c>
      <c r="F205" s="112">
        <v>2.1180000000000001E-3</v>
      </c>
      <c r="G205" s="108">
        <f t="shared" si="14"/>
        <v>6.634118</v>
      </c>
      <c r="H205" s="72">
        <v>7.56</v>
      </c>
      <c r="I205" s="73" t="s">
        <v>12</v>
      </c>
      <c r="J205" s="74">
        <f t="shared" si="20"/>
        <v>7560</v>
      </c>
      <c r="K205" s="72">
        <v>308.52</v>
      </c>
      <c r="L205" s="73" t="s">
        <v>48</v>
      </c>
      <c r="M205" s="71">
        <f t="shared" si="15"/>
        <v>308.52</v>
      </c>
      <c r="N205" s="72">
        <v>19.350000000000001</v>
      </c>
      <c r="O205" s="73" t="s">
        <v>48</v>
      </c>
      <c r="P205" s="71">
        <f t="shared" si="19"/>
        <v>19.350000000000001</v>
      </c>
    </row>
    <row r="206" spans="2:16">
      <c r="B206" s="109">
        <v>13</v>
      </c>
      <c r="C206" s="110" t="s">
        <v>49</v>
      </c>
      <c r="D206" s="69">
        <f t="shared" si="18"/>
        <v>154.76190476190476</v>
      </c>
      <c r="E206" s="111">
        <v>6.2830000000000004</v>
      </c>
      <c r="F206" s="112">
        <v>1.97E-3</v>
      </c>
      <c r="G206" s="108">
        <f t="shared" si="14"/>
        <v>6.2849700000000004</v>
      </c>
      <c r="H206" s="72">
        <v>8.65</v>
      </c>
      <c r="I206" s="73" t="s">
        <v>12</v>
      </c>
      <c r="J206" s="74">
        <f t="shared" si="20"/>
        <v>8650</v>
      </c>
      <c r="K206" s="72">
        <v>344.99</v>
      </c>
      <c r="L206" s="73" t="s">
        <v>48</v>
      </c>
      <c r="M206" s="71">
        <f t="shared" si="15"/>
        <v>344.99</v>
      </c>
      <c r="N206" s="72">
        <v>21.94</v>
      </c>
      <c r="O206" s="73" t="s">
        <v>48</v>
      </c>
      <c r="P206" s="71">
        <f t="shared" si="19"/>
        <v>21.94</v>
      </c>
    </row>
    <row r="207" spans="2:16">
      <c r="B207" s="109">
        <v>14</v>
      </c>
      <c r="C207" s="110" t="s">
        <v>49</v>
      </c>
      <c r="D207" s="69">
        <f t="shared" si="18"/>
        <v>166.66666666666666</v>
      </c>
      <c r="E207" s="111">
        <v>5.9809999999999999</v>
      </c>
      <c r="F207" s="112">
        <v>1.841E-3</v>
      </c>
      <c r="G207" s="108">
        <f t="shared" si="14"/>
        <v>5.9828409999999996</v>
      </c>
      <c r="H207" s="72">
        <v>9.8000000000000007</v>
      </c>
      <c r="I207" s="73" t="s">
        <v>12</v>
      </c>
      <c r="J207" s="74">
        <f t="shared" si="20"/>
        <v>9800</v>
      </c>
      <c r="K207" s="72">
        <v>381.36</v>
      </c>
      <c r="L207" s="73" t="s">
        <v>48</v>
      </c>
      <c r="M207" s="71">
        <f t="shared" si="15"/>
        <v>381.36</v>
      </c>
      <c r="N207" s="72">
        <v>24.64</v>
      </c>
      <c r="O207" s="73" t="s">
        <v>48</v>
      </c>
      <c r="P207" s="71">
        <f t="shared" si="19"/>
        <v>24.64</v>
      </c>
    </row>
    <row r="208" spans="2:16">
      <c r="B208" s="109">
        <v>15</v>
      </c>
      <c r="C208" s="110" t="s">
        <v>49</v>
      </c>
      <c r="D208" s="69">
        <f t="shared" si="18"/>
        <v>178.57142857142858</v>
      </c>
      <c r="E208" s="111">
        <v>5.7160000000000002</v>
      </c>
      <c r="F208" s="112">
        <v>1.7290000000000001E-3</v>
      </c>
      <c r="G208" s="108">
        <f t="shared" si="14"/>
        <v>5.7177290000000003</v>
      </c>
      <c r="H208" s="72">
        <v>11</v>
      </c>
      <c r="I208" s="73" t="s">
        <v>12</v>
      </c>
      <c r="J208" s="74">
        <f t="shared" si="20"/>
        <v>11000</v>
      </c>
      <c r="K208" s="72">
        <v>417.7</v>
      </c>
      <c r="L208" s="73" t="s">
        <v>48</v>
      </c>
      <c r="M208" s="71">
        <f t="shared" si="15"/>
        <v>417.7</v>
      </c>
      <c r="N208" s="72">
        <v>27.45</v>
      </c>
      <c r="O208" s="73" t="s">
        <v>48</v>
      </c>
      <c r="P208" s="71">
        <f t="shared" si="19"/>
        <v>27.45</v>
      </c>
    </row>
    <row r="209" spans="2:16">
      <c r="B209" s="109">
        <v>16</v>
      </c>
      <c r="C209" s="110" t="s">
        <v>49</v>
      </c>
      <c r="D209" s="69">
        <f t="shared" si="18"/>
        <v>190.47619047619048</v>
      </c>
      <c r="E209" s="111">
        <v>5.4829999999999997</v>
      </c>
      <c r="F209" s="112">
        <v>1.6299999999999999E-3</v>
      </c>
      <c r="G209" s="108">
        <f t="shared" si="14"/>
        <v>5.4846299999999992</v>
      </c>
      <c r="H209" s="72">
        <v>12.26</v>
      </c>
      <c r="I209" s="73" t="s">
        <v>12</v>
      </c>
      <c r="J209" s="74">
        <f t="shared" si="20"/>
        <v>12260</v>
      </c>
      <c r="K209" s="72">
        <v>454.04</v>
      </c>
      <c r="L209" s="73" t="s">
        <v>48</v>
      </c>
      <c r="M209" s="71">
        <f t="shared" si="15"/>
        <v>454.04</v>
      </c>
      <c r="N209" s="72">
        <v>30.37</v>
      </c>
      <c r="O209" s="73" t="s">
        <v>48</v>
      </c>
      <c r="P209" s="71">
        <f t="shared" si="19"/>
        <v>30.37</v>
      </c>
    </row>
    <row r="210" spans="2:16">
      <c r="B210" s="109">
        <v>17</v>
      </c>
      <c r="C210" s="110" t="s">
        <v>49</v>
      </c>
      <c r="D210" s="69">
        <f t="shared" si="18"/>
        <v>202.38095238095238</v>
      </c>
      <c r="E210" s="111">
        <v>5.2759999999999998</v>
      </c>
      <c r="F210" s="112">
        <v>1.5430000000000001E-3</v>
      </c>
      <c r="G210" s="108">
        <f t="shared" si="14"/>
        <v>5.2775429999999997</v>
      </c>
      <c r="H210" s="72">
        <v>13.57</v>
      </c>
      <c r="I210" s="73" t="s">
        <v>12</v>
      </c>
      <c r="J210" s="74">
        <f t="shared" si="20"/>
        <v>13570</v>
      </c>
      <c r="K210" s="72">
        <v>490.38</v>
      </c>
      <c r="L210" s="73" t="s">
        <v>48</v>
      </c>
      <c r="M210" s="71">
        <f t="shared" si="15"/>
        <v>490.38</v>
      </c>
      <c r="N210" s="72">
        <v>33.380000000000003</v>
      </c>
      <c r="O210" s="73" t="s">
        <v>48</v>
      </c>
      <c r="P210" s="71">
        <f t="shared" si="19"/>
        <v>33.380000000000003</v>
      </c>
    </row>
    <row r="211" spans="2:16">
      <c r="B211" s="109">
        <v>18</v>
      </c>
      <c r="C211" s="110" t="s">
        <v>49</v>
      </c>
      <c r="D211" s="69">
        <f t="shared" si="18"/>
        <v>214.28571428571428</v>
      </c>
      <c r="E211" s="111">
        <v>5.0910000000000002</v>
      </c>
      <c r="F211" s="112">
        <v>1.464E-3</v>
      </c>
      <c r="G211" s="108">
        <f t="shared" si="14"/>
        <v>5.0924640000000005</v>
      </c>
      <c r="H211" s="72">
        <v>14.93</v>
      </c>
      <c r="I211" s="73" t="s">
        <v>12</v>
      </c>
      <c r="J211" s="74">
        <f t="shared" si="20"/>
        <v>14930</v>
      </c>
      <c r="K211" s="72">
        <v>526.71</v>
      </c>
      <c r="L211" s="73" t="s">
        <v>48</v>
      </c>
      <c r="M211" s="71">
        <f t="shared" si="15"/>
        <v>526.71</v>
      </c>
      <c r="N211" s="72">
        <v>36.479999999999997</v>
      </c>
      <c r="O211" s="73" t="s">
        <v>48</v>
      </c>
      <c r="P211" s="71">
        <f t="shared" si="19"/>
        <v>36.479999999999997</v>
      </c>
    </row>
    <row r="212" spans="2:16">
      <c r="B212" s="109">
        <v>20</v>
      </c>
      <c r="C212" s="110" t="s">
        <v>49</v>
      </c>
      <c r="D212" s="69">
        <f t="shared" si="18"/>
        <v>238.0952380952381</v>
      </c>
      <c r="E212" s="111">
        <v>4.774</v>
      </c>
      <c r="F212" s="112">
        <v>1.33E-3</v>
      </c>
      <c r="G212" s="108">
        <f t="shared" si="14"/>
        <v>4.7753300000000003</v>
      </c>
      <c r="H212" s="72">
        <v>17.79</v>
      </c>
      <c r="I212" s="73" t="s">
        <v>12</v>
      </c>
      <c r="J212" s="74">
        <f t="shared" si="20"/>
        <v>17790</v>
      </c>
      <c r="K212" s="72">
        <v>663.97</v>
      </c>
      <c r="L212" s="73" t="s">
        <v>48</v>
      </c>
      <c r="M212" s="71">
        <f t="shared" si="15"/>
        <v>663.97</v>
      </c>
      <c r="N212" s="72">
        <v>42.95</v>
      </c>
      <c r="O212" s="73" t="s">
        <v>48</v>
      </c>
      <c r="P212" s="71">
        <f t="shared" si="19"/>
        <v>42.95</v>
      </c>
    </row>
    <row r="213" spans="2:16">
      <c r="B213" s="109">
        <v>22.5</v>
      </c>
      <c r="C213" s="110" t="s">
        <v>49</v>
      </c>
      <c r="D213" s="69">
        <f t="shared" si="18"/>
        <v>267.85714285714283</v>
      </c>
      <c r="E213" s="111">
        <v>4.4539999999999997</v>
      </c>
      <c r="F213" s="112">
        <v>1.194E-3</v>
      </c>
      <c r="G213" s="108">
        <f t="shared" ref="G213:G228" si="21">E213+F213</f>
        <v>4.4551939999999997</v>
      </c>
      <c r="H213" s="72">
        <v>21.61</v>
      </c>
      <c r="I213" s="73" t="s">
        <v>12</v>
      </c>
      <c r="J213" s="74">
        <f t="shared" si="20"/>
        <v>21610</v>
      </c>
      <c r="K213" s="72">
        <v>855.99</v>
      </c>
      <c r="L213" s="73" t="s">
        <v>48</v>
      </c>
      <c r="M213" s="71">
        <f t="shared" si="15"/>
        <v>855.99</v>
      </c>
      <c r="N213" s="72">
        <v>51.47</v>
      </c>
      <c r="O213" s="73" t="s">
        <v>48</v>
      </c>
      <c r="P213" s="71">
        <f t="shared" si="19"/>
        <v>51.47</v>
      </c>
    </row>
    <row r="214" spans="2:16">
      <c r="B214" s="109">
        <v>25</v>
      </c>
      <c r="C214" s="110" t="s">
        <v>49</v>
      </c>
      <c r="D214" s="69">
        <f t="shared" si="18"/>
        <v>297.61904761904759</v>
      </c>
      <c r="E214" s="111">
        <v>4.1970000000000001</v>
      </c>
      <c r="F214" s="112">
        <v>1.0839999999999999E-3</v>
      </c>
      <c r="G214" s="108">
        <f t="shared" si="21"/>
        <v>4.1980839999999997</v>
      </c>
      <c r="H214" s="72">
        <v>25.68</v>
      </c>
      <c r="I214" s="73" t="s">
        <v>12</v>
      </c>
      <c r="J214" s="74">
        <f t="shared" si="20"/>
        <v>25680</v>
      </c>
      <c r="K214" s="72">
        <v>1.03</v>
      </c>
      <c r="L214" s="116" t="s">
        <v>12</v>
      </c>
      <c r="M214" s="71">
        <f t="shared" ref="M214:M216" si="22">K214*1000</f>
        <v>1030</v>
      </c>
      <c r="N214" s="72">
        <v>60.42</v>
      </c>
      <c r="O214" s="73" t="s">
        <v>48</v>
      </c>
      <c r="P214" s="71">
        <f t="shared" si="19"/>
        <v>60.42</v>
      </c>
    </row>
    <row r="215" spans="2:16">
      <c r="B215" s="109">
        <v>27.5</v>
      </c>
      <c r="C215" s="110" t="s">
        <v>49</v>
      </c>
      <c r="D215" s="69">
        <f t="shared" si="18"/>
        <v>327.38095238095241</v>
      </c>
      <c r="E215" s="111">
        <v>3.9860000000000002</v>
      </c>
      <c r="F215" s="112">
        <v>9.9390000000000004E-4</v>
      </c>
      <c r="G215" s="108">
        <f t="shared" si="21"/>
        <v>3.9869939000000003</v>
      </c>
      <c r="H215" s="72">
        <v>29.98</v>
      </c>
      <c r="I215" s="73" t="s">
        <v>12</v>
      </c>
      <c r="J215" s="74">
        <f t="shared" si="20"/>
        <v>29980</v>
      </c>
      <c r="K215" s="72">
        <v>1.2</v>
      </c>
      <c r="L215" s="73" t="s">
        <v>12</v>
      </c>
      <c r="M215" s="71">
        <f t="shared" si="22"/>
        <v>1200</v>
      </c>
      <c r="N215" s="72">
        <v>69.73</v>
      </c>
      <c r="O215" s="73" t="s">
        <v>48</v>
      </c>
      <c r="P215" s="71">
        <f t="shared" si="19"/>
        <v>69.73</v>
      </c>
    </row>
    <row r="216" spans="2:16">
      <c r="B216" s="109">
        <v>30</v>
      </c>
      <c r="C216" s="110" t="s">
        <v>49</v>
      </c>
      <c r="D216" s="69">
        <f t="shared" si="18"/>
        <v>357.14285714285717</v>
      </c>
      <c r="E216" s="111">
        <v>3.8090000000000002</v>
      </c>
      <c r="F216" s="112">
        <v>9.1770000000000003E-4</v>
      </c>
      <c r="G216" s="108">
        <f t="shared" si="21"/>
        <v>3.8099177000000002</v>
      </c>
      <c r="H216" s="72">
        <v>34.5</v>
      </c>
      <c r="I216" s="73" t="s">
        <v>12</v>
      </c>
      <c r="J216" s="74">
        <f t="shared" si="20"/>
        <v>34500</v>
      </c>
      <c r="K216" s="72">
        <v>1.36</v>
      </c>
      <c r="L216" s="73" t="s">
        <v>12</v>
      </c>
      <c r="M216" s="71">
        <f t="shared" si="22"/>
        <v>1360</v>
      </c>
      <c r="N216" s="72">
        <v>79.37</v>
      </c>
      <c r="O216" s="73" t="s">
        <v>48</v>
      </c>
      <c r="P216" s="71">
        <f t="shared" si="19"/>
        <v>79.37</v>
      </c>
    </row>
    <row r="217" spans="2:16">
      <c r="B217" s="109">
        <v>32.5</v>
      </c>
      <c r="C217" s="110" t="s">
        <v>49</v>
      </c>
      <c r="D217" s="69">
        <f t="shared" si="18"/>
        <v>386.90476190476193</v>
      </c>
      <c r="E217" s="111">
        <v>3.66</v>
      </c>
      <c r="F217" s="112">
        <v>8.5280000000000002E-4</v>
      </c>
      <c r="G217" s="108">
        <f t="shared" si="21"/>
        <v>3.6608528000000002</v>
      </c>
      <c r="H217" s="72">
        <v>39.22</v>
      </c>
      <c r="I217" s="73" t="s">
        <v>12</v>
      </c>
      <c r="J217" s="74">
        <f t="shared" si="20"/>
        <v>39220</v>
      </c>
      <c r="K217" s="72">
        <v>1.51</v>
      </c>
      <c r="L217" s="73" t="s">
        <v>12</v>
      </c>
      <c r="M217" s="71">
        <f>K217*1000</f>
        <v>1510</v>
      </c>
      <c r="N217" s="72">
        <v>89.28</v>
      </c>
      <c r="O217" s="73" t="s">
        <v>48</v>
      </c>
      <c r="P217" s="71">
        <f t="shared" si="19"/>
        <v>89.28</v>
      </c>
    </row>
    <row r="218" spans="2:16">
      <c r="B218" s="109">
        <v>35</v>
      </c>
      <c r="C218" s="110" t="s">
        <v>49</v>
      </c>
      <c r="D218" s="69">
        <f t="shared" si="18"/>
        <v>416.66666666666669</v>
      </c>
      <c r="E218" s="111">
        <v>3.532</v>
      </c>
      <c r="F218" s="112">
        <v>7.9679999999999996E-4</v>
      </c>
      <c r="G218" s="108">
        <f t="shared" si="21"/>
        <v>3.5327967999999998</v>
      </c>
      <c r="H218" s="72">
        <v>44.12</v>
      </c>
      <c r="I218" s="73" t="s">
        <v>12</v>
      </c>
      <c r="J218" s="74">
        <f t="shared" si="20"/>
        <v>44120</v>
      </c>
      <c r="K218" s="72">
        <v>1.66</v>
      </c>
      <c r="L218" s="73" t="s">
        <v>12</v>
      </c>
      <c r="M218" s="71">
        <f t="shared" ref="M218:M228" si="23">K218*1000</f>
        <v>1660</v>
      </c>
      <c r="N218" s="72">
        <v>99.44</v>
      </c>
      <c r="O218" s="73" t="s">
        <v>48</v>
      </c>
      <c r="P218" s="71">
        <f t="shared" si="19"/>
        <v>99.44</v>
      </c>
    </row>
    <row r="219" spans="2:16">
      <c r="B219" s="109">
        <v>37.5</v>
      </c>
      <c r="C219" s="110" t="s">
        <v>49</v>
      </c>
      <c r="D219" s="69">
        <f t="shared" si="18"/>
        <v>446.42857142857144</v>
      </c>
      <c r="E219" s="111">
        <v>3.4220000000000002</v>
      </c>
      <c r="F219" s="112">
        <v>7.4790000000000002E-4</v>
      </c>
      <c r="G219" s="108">
        <f t="shared" si="21"/>
        <v>3.4227479000000001</v>
      </c>
      <c r="H219" s="72">
        <v>49.18</v>
      </c>
      <c r="I219" s="73" t="s">
        <v>12</v>
      </c>
      <c r="J219" s="74">
        <f t="shared" si="20"/>
        <v>49180</v>
      </c>
      <c r="K219" s="72">
        <v>1.81</v>
      </c>
      <c r="L219" s="73" t="s">
        <v>12</v>
      </c>
      <c r="M219" s="71">
        <f t="shared" si="23"/>
        <v>1810</v>
      </c>
      <c r="N219" s="72">
        <v>109.8</v>
      </c>
      <c r="O219" s="73" t="s">
        <v>48</v>
      </c>
      <c r="P219" s="71">
        <f t="shared" si="19"/>
        <v>109.8</v>
      </c>
    </row>
    <row r="220" spans="2:16">
      <c r="B220" s="109">
        <v>40</v>
      </c>
      <c r="C220" s="110" t="s">
        <v>49</v>
      </c>
      <c r="D220" s="69">
        <f t="shared" si="18"/>
        <v>476.1904761904762</v>
      </c>
      <c r="E220" s="111">
        <v>3.3260000000000001</v>
      </c>
      <c r="F220" s="112">
        <v>7.0489999999999995E-4</v>
      </c>
      <c r="G220" s="108">
        <f t="shared" si="21"/>
        <v>3.3267049000000002</v>
      </c>
      <c r="H220" s="72">
        <v>54.4</v>
      </c>
      <c r="I220" s="73" t="s">
        <v>12</v>
      </c>
      <c r="J220" s="74">
        <f t="shared" si="20"/>
        <v>54400</v>
      </c>
      <c r="K220" s="72">
        <v>1.96</v>
      </c>
      <c r="L220" s="73" t="s">
        <v>12</v>
      </c>
      <c r="M220" s="71">
        <f t="shared" si="23"/>
        <v>1960</v>
      </c>
      <c r="N220" s="72">
        <v>120.34</v>
      </c>
      <c r="O220" s="73" t="s">
        <v>48</v>
      </c>
      <c r="P220" s="71">
        <f t="shared" si="19"/>
        <v>120.34</v>
      </c>
    </row>
    <row r="221" spans="2:16">
      <c r="B221" s="109">
        <v>45</v>
      </c>
      <c r="C221" s="110" t="s">
        <v>49</v>
      </c>
      <c r="D221" s="69">
        <f t="shared" si="18"/>
        <v>535.71428571428567</v>
      </c>
      <c r="E221" s="111">
        <v>3.1669999999999998</v>
      </c>
      <c r="F221" s="112">
        <v>6.3259999999999998E-4</v>
      </c>
      <c r="G221" s="108">
        <f t="shared" si="21"/>
        <v>3.1676325999999997</v>
      </c>
      <c r="H221" s="72">
        <v>65.25</v>
      </c>
      <c r="I221" s="73" t="s">
        <v>12</v>
      </c>
      <c r="J221" s="74">
        <f t="shared" si="20"/>
        <v>65250</v>
      </c>
      <c r="K221" s="72">
        <v>2.4900000000000002</v>
      </c>
      <c r="L221" s="73" t="s">
        <v>12</v>
      </c>
      <c r="M221" s="71">
        <f t="shared" si="23"/>
        <v>2490</v>
      </c>
      <c r="N221" s="72">
        <v>141.86000000000001</v>
      </c>
      <c r="O221" s="73" t="s">
        <v>48</v>
      </c>
      <c r="P221" s="71">
        <f t="shared" si="19"/>
        <v>141.86000000000001</v>
      </c>
    </row>
    <row r="222" spans="2:16">
      <c r="B222" s="109">
        <v>50</v>
      </c>
      <c r="C222" s="110" t="s">
        <v>49</v>
      </c>
      <c r="D222" s="69">
        <f t="shared" si="18"/>
        <v>595.23809523809518</v>
      </c>
      <c r="E222" s="111">
        <v>3.0409999999999999</v>
      </c>
      <c r="F222" s="112">
        <v>5.7419999999999997E-4</v>
      </c>
      <c r="G222" s="108">
        <f t="shared" si="21"/>
        <v>3.0415741999999999</v>
      </c>
      <c r="H222" s="72">
        <v>76.599999999999994</v>
      </c>
      <c r="I222" s="73" t="s">
        <v>12</v>
      </c>
      <c r="J222" s="74">
        <f t="shared" si="20"/>
        <v>76600</v>
      </c>
      <c r="K222" s="72">
        <v>2.96</v>
      </c>
      <c r="L222" s="73" t="s">
        <v>12</v>
      </c>
      <c r="M222" s="71">
        <f t="shared" si="23"/>
        <v>2960</v>
      </c>
      <c r="N222" s="72">
        <v>163.81</v>
      </c>
      <c r="O222" s="73" t="s">
        <v>48</v>
      </c>
      <c r="P222" s="71">
        <f t="shared" si="19"/>
        <v>163.81</v>
      </c>
    </row>
    <row r="223" spans="2:16">
      <c r="B223" s="109">
        <v>55</v>
      </c>
      <c r="C223" s="110" t="s">
        <v>49</v>
      </c>
      <c r="D223" s="69">
        <f t="shared" si="18"/>
        <v>654.76190476190482</v>
      </c>
      <c r="E223" s="111">
        <v>2.94</v>
      </c>
      <c r="F223" s="112">
        <v>5.2599999999999999E-4</v>
      </c>
      <c r="G223" s="108">
        <f t="shared" si="21"/>
        <v>2.9405259999999998</v>
      </c>
      <c r="H223" s="72">
        <v>88.37</v>
      </c>
      <c r="I223" s="73" t="s">
        <v>12</v>
      </c>
      <c r="J223" s="74">
        <f t="shared" si="20"/>
        <v>88370</v>
      </c>
      <c r="K223" s="72">
        <v>3.4</v>
      </c>
      <c r="L223" s="73" t="s">
        <v>12</v>
      </c>
      <c r="M223" s="71">
        <f t="shared" si="23"/>
        <v>3400</v>
      </c>
      <c r="N223" s="72">
        <v>186.07</v>
      </c>
      <c r="O223" s="73" t="s">
        <v>48</v>
      </c>
      <c r="P223" s="71">
        <f t="shared" si="19"/>
        <v>186.07</v>
      </c>
    </row>
    <row r="224" spans="2:16">
      <c r="B224" s="109">
        <v>60</v>
      </c>
      <c r="C224" s="110" t="s">
        <v>49</v>
      </c>
      <c r="D224" s="69">
        <f t="shared" si="18"/>
        <v>714.28571428571433</v>
      </c>
      <c r="E224" s="111">
        <v>2.8580000000000001</v>
      </c>
      <c r="F224" s="112">
        <v>4.8549999999999998E-4</v>
      </c>
      <c r="G224" s="108">
        <f t="shared" si="21"/>
        <v>2.8584855</v>
      </c>
      <c r="H224" s="72">
        <v>100.52</v>
      </c>
      <c r="I224" s="73" t="s">
        <v>12</v>
      </c>
      <c r="J224" s="74">
        <f t="shared" si="20"/>
        <v>100520</v>
      </c>
      <c r="K224" s="72">
        <v>3.81</v>
      </c>
      <c r="L224" s="73" t="s">
        <v>12</v>
      </c>
      <c r="M224" s="71">
        <f t="shared" si="23"/>
        <v>3810</v>
      </c>
      <c r="N224" s="72">
        <v>208.51</v>
      </c>
      <c r="O224" s="73" t="s">
        <v>48</v>
      </c>
      <c r="P224" s="71">
        <f t="shared" si="19"/>
        <v>208.51</v>
      </c>
    </row>
    <row r="225" spans="1:16">
      <c r="B225" s="109">
        <v>65</v>
      </c>
      <c r="C225" s="110" t="s">
        <v>49</v>
      </c>
      <c r="D225" s="69">
        <f t="shared" si="18"/>
        <v>773.80952380952385</v>
      </c>
      <c r="E225" s="111">
        <v>2.7890000000000001</v>
      </c>
      <c r="F225" s="112">
        <v>4.5100000000000001E-4</v>
      </c>
      <c r="G225" s="108">
        <f t="shared" si="21"/>
        <v>2.7894510000000001</v>
      </c>
      <c r="H225" s="72">
        <v>112.99</v>
      </c>
      <c r="I225" s="73" t="s">
        <v>12</v>
      </c>
      <c r="J225" s="74">
        <f t="shared" si="20"/>
        <v>112990</v>
      </c>
      <c r="K225" s="72">
        <v>4.2</v>
      </c>
      <c r="L225" s="73" t="s">
        <v>12</v>
      </c>
      <c r="M225" s="71">
        <f t="shared" si="23"/>
        <v>4200</v>
      </c>
      <c r="N225" s="72">
        <v>231.06</v>
      </c>
      <c r="O225" s="73" t="s">
        <v>48</v>
      </c>
      <c r="P225" s="71">
        <f t="shared" si="19"/>
        <v>231.06</v>
      </c>
    </row>
    <row r="226" spans="1:16">
      <c r="B226" s="109">
        <v>70</v>
      </c>
      <c r="C226" s="110" t="s">
        <v>49</v>
      </c>
      <c r="D226" s="69">
        <f t="shared" si="18"/>
        <v>833.33333333333337</v>
      </c>
      <c r="E226" s="111">
        <v>2.7320000000000002</v>
      </c>
      <c r="F226" s="112">
        <v>4.2119999999999999E-4</v>
      </c>
      <c r="G226" s="108">
        <f t="shared" si="21"/>
        <v>2.7324212000000001</v>
      </c>
      <c r="H226" s="72">
        <v>125.75</v>
      </c>
      <c r="I226" s="73" t="s">
        <v>12</v>
      </c>
      <c r="J226" s="74">
        <f t="shared" si="20"/>
        <v>125750</v>
      </c>
      <c r="K226" s="72">
        <v>4.57</v>
      </c>
      <c r="L226" s="73" t="s">
        <v>12</v>
      </c>
      <c r="M226" s="71">
        <f t="shared" si="23"/>
        <v>4570</v>
      </c>
      <c r="N226" s="72">
        <v>253.63</v>
      </c>
      <c r="O226" s="73" t="s">
        <v>48</v>
      </c>
      <c r="P226" s="71">
        <f t="shared" si="19"/>
        <v>253.63</v>
      </c>
    </row>
    <row r="227" spans="1:16">
      <c r="B227" s="109">
        <v>80</v>
      </c>
      <c r="C227" s="110" t="s">
        <v>49</v>
      </c>
      <c r="D227" s="69">
        <f t="shared" si="18"/>
        <v>952.38095238095241</v>
      </c>
      <c r="E227" s="111">
        <v>2.6429999999999998</v>
      </c>
      <c r="F227" s="112">
        <v>3.724E-4</v>
      </c>
      <c r="G227" s="108">
        <f t="shared" si="21"/>
        <v>2.6433723999999996</v>
      </c>
      <c r="H227" s="72">
        <v>151.96</v>
      </c>
      <c r="I227" s="73" t="s">
        <v>12</v>
      </c>
      <c r="J227" s="74">
        <f t="shared" si="20"/>
        <v>151960</v>
      </c>
      <c r="K227" s="72">
        <v>5.88</v>
      </c>
      <c r="L227" s="73" t="s">
        <v>12</v>
      </c>
      <c r="M227" s="71">
        <f t="shared" si="23"/>
        <v>5880</v>
      </c>
      <c r="N227" s="72">
        <v>298.67</v>
      </c>
      <c r="O227" s="73" t="s">
        <v>48</v>
      </c>
      <c r="P227" s="71">
        <f t="shared" si="19"/>
        <v>298.67</v>
      </c>
    </row>
    <row r="228" spans="1:16">
      <c r="A228" s="4">
        <v>228</v>
      </c>
      <c r="B228" s="109">
        <v>84</v>
      </c>
      <c r="C228" s="110" t="s">
        <v>49</v>
      </c>
      <c r="D228" s="69">
        <f t="shared" si="18"/>
        <v>1000</v>
      </c>
      <c r="E228" s="111">
        <v>2.617</v>
      </c>
      <c r="F228" s="112">
        <v>3.5599999999999998E-4</v>
      </c>
      <c r="G228" s="108">
        <f t="shared" si="21"/>
        <v>2.617356</v>
      </c>
      <c r="H228" s="72">
        <v>162.66999999999999</v>
      </c>
      <c r="I228" s="73" t="s">
        <v>12</v>
      </c>
      <c r="J228" s="74">
        <f t="shared" si="20"/>
        <v>162670</v>
      </c>
      <c r="K228" s="72">
        <v>6.07</v>
      </c>
      <c r="L228" s="73" t="s">
        <v>12</v>
      </c>
      <c r="M228" s="71">
        <f t="shared" si="23"/>
        <v>6070</v>
      </c>
      <c r="N228" s="72">
        <v>316.57</v>
      </c>
      <c r="O228" s="73" t="s">
        <v>48</v>
      </c>
      <c r="P228" s="71">
        <f t="shared" si="19"/>
        <v>316.57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158</v>
      </c>
      <c r="F2" s="7"/>
      <c r="G2" s="7"/>
      <c r="L2" s="5" t="s">
        <v>159</v>
      </c>
      <c r="M2" s="8"/>
      <c r="N2" s="9" t="s">
        <v>160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161</v>
      </c>
      <c r="C3" s="13" t="s">
        <v>13</v>
      </c>
      <c r="E3" s="12" t="s">
        <v>245</v>
      </c>
      <c r="F3" s="186"/>
      <c r="G3" s="14" t="s">
        <v>14</v>
      </c>
      <c r="H3" s="14"/>
      <c r="I3" s="14"/>
      <c r="K3" s="15"/>
      <c r="L3" s="5" t="s">
        <v>162</v>
      </c>
      <c r="M3" s="16"/>
      <c r="N3" s="9" t="s">
        <v>163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164</v>
      </c>
      <c r="C4" s="20">
        <v>36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165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166</v>
      </c>
      <c r="C5" s="20">
        <v>84</v>
      </c>
      <c r="D5" s="21" t="s">
        <v>167</v>
      </c>
      <c r="F5" s="14" t="s">
        <v>0</v>
      </c>
      <c r="G5" s="14" t="s">
        <v>16</v>
      </c>
      <c r="H5" s="14" t="s">
        <v>168</v>
      </c>
      <c r="I5" s="14" t="s">
        <v>168</v>
      </c>
      <c r="J5" s="24" t="s">
        <v>169</v>
      </c>
      <c r="K5" s="5" t="s">
        <v>170</v>
      </c>
      <c r="L5" s="14"/>
      <c r="M5" s="14"/>
      <c r="N5" s="9"/>
      <c r="O5" s="15" t="s">
        <v>240</v>
      </c>
      <c r="P5" s="1" t="str">
        <f ca="1">RIGHT(CELL("filename",A1),LEN(CELL("filename",A1))-FIND("]",CELL("filename",A1)))</f>
        <v>srim84Kr_Mylar</v>
      </c>
      <c r="R5" s="45"/>
      <c r="S5" s="23"/>
      <c r="T5" s="123"/>
      <c r="U5" s="120"/>
      <c r="V5" s="99"/>
      <c r="W5" s="25"/>
      <c r="X5" s="25"/>
      <c r="Y5" s="25"/>
    </row>
    <row r="6" spans="1:25">
      <c r="A6" s="4">
        <v>6</v>
      </c>
      <c r="B6" s="12" t="s">
        <v>171</v>
      </c>
      <c r="C6" s="26" t="s">
        <v>200</v>
      </c>
      <c r="D6" s="21" t="s">
        <v>172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173</v>
      </c>
      <c r="M6" s="9"/>
      <c r="N6" s="9"/>
      <c r="O6" s="15" t="s">
        <v>239</v>
      </c>
      <c r="P6" s="130" t="s">
        <v>241</v>
      </c>
      <c r="R6" s="45"/>
      <c r="S6" s="23"/>
      <c r="T6" s="57"/>
      <c r="U6" s="120"/>
      <c r="V6" s="99"/>
      <c r="W6" s="25"/>
      <c r="X6" s="25"/>
      <c r="Y6" s="25"/>
    </row>
    <row r="7" spans="1:25">
      <c r="A7" s="1">
        <v>7</v>
      </c>
      <c r="B7" s="31"/>
      <c r="C7" s="26" t="s">
        <v>201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175</v>
      </c>
      <c r="M7" s="9"/>
      <c r="N7" s="9"/>
      <c r="O7" s="9"/>
      <c r="R7" s="45"/>
      <c r="S7" s="23"/>
      <c r="T7" s="25"/>
      <c r="U7" s="120"/>
      <c r="V7" s="99"/>
      <c r="W7" s="25"/>
      <c r="X7" s="36"/>
      <c r="Y7" s="25"/>
    </row>
    <row r="8" spans="1:25">
      <c r="A8" s="1">
        <v>8</v>
      </c>
      <c r="B8" s="12" t="s">
        <v>176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177</v>
      </c>
      <c r="M8" s="9"/>
      <c r="N8" s="9"/>
      <c r="O8" s="9"/>
      <c r="R8" s="45"/>
      <c r="S8" s="23"/>
      <c r="T8" s="25"/>
      <c r="U8" s="120"/>
      <c r="V8" s="100"/>
      <c r="W8" s="25"/>
      <c r="X8" s="39"/>
      <c r="Y8" s="124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178</v>
      </c>
      <c r="M9" s="9"/>
      <c r="N9" s="9"/>
      <c r="O9" s="9"/>
      <c r="R9" s="45"/>
      <c r="S9" s="40"/>
      <c r="T9" s="125"/>
      <c r="U9" s="120"/>
      <c r="V9" s="100"/>
      <c r="W9" s="25"/>
      <c r="X9" s="39"/>
      <c r="Y9" s="124"/>
    </row>
    <row r="10" spans="1:25">
      <c r="A10" s="1">
        <v>10</v>
      </c>
      <c r="B10" s="12" t="s">
        <v>179</v>
      </c>
      <c r="C10" s="41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180</v>
      </c>
      <c r="M10" s="9"/>
      <c r="N10" s="9"/>
      <c r="O10" s="9"/>
      <c r="R10" s="45"/>
      <c r="S10" s="40"/>
      <c r="T10" s="57"/>
      <c r="U10" s="120"/>
      <c r="V10" s="100"/>
      <c r="W10" s="25"/>
      <c r="X10" s="39"/>
      <c r="Y10" s="124"/>
    </row>
    <row r="11" spans="1:25">
      <c r="A11" s="1">
        <v>11</v>
      </c>
      <c r="C11" s="42" t="s">
        <v>181</v>
      </c>
      <c r="D11" s="7" t="s">
        <v>182</v>
      </c>
      <c r="F11" s="32"/>
      <c r="G11" s="33"/>
      <c r="H11" s="33"/>
      <c r="I11" s="34"/>
      <c r="J11" s="4">
        <v>6</v>
      </c>
      <c r="K11" s="35">
        <v>1000</v>
      </c>
      <c r="L11" s="22" t="s">
        <v>183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184</v>
      </c>
      <c r="C12" s="43">
        <v>20</v>
      </c>
      <c r="D12" s="44">
        <f>$C$5/100</f>
        <v>0.84</v>
      </c>
      <c r="E12" s="21" t="s">
        <v>202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203</v>
      </c>
      <c r="M12" s="9"/>
      <c r="R12" s="45"/>
      <c r="S12" s="46"/>
      <c r="T12" s="25"/>
      <c r="U12" s="25"/>
      <c r="V12" s="99"/>
      <c r="W12" s="99"/>
      <c r="X12" s="99"/>
      <c r="Y12" s="25"/>
    </row>
    <row r="13" spans="1:25">
      <c r="A13" s="1">
        <v>13</v>
      </c>
      <c r="B13" s="5" t="s">
        <v>187</v>
      </c>
      <c r="C13" s="47">
        <v>228</v>
      </c>
      <c r="D13" s="44">
        <f>$C$5*1000000</f>
        <v>84000000</v>
      </c>
      <c r="E13" s="21" t="s">
        <v>188</v>
      </c>
      <c r="F13" s="48"/>
      <c r="G13" s="49"/>
      <c r="H13" s="49"/>
      <c r="I13" s="50"/>
      <c r="J13" s="4">
        <v>8</v>
      </c>
      <c r="K13" s="51">
        <v>4.2722000000000003E-2</v>
      </c>
      <c r="L13" s="22" t="s">
        <v>189</v>
      </c>
      <c r="R13" s="45"/>
      <c r="S13" s="46"/>
      <c r="T13" s="25"/>
      <c r="U13" s="45"/>
      <c r="V13" s="99"/>
      <c r="W13" s="99"/>
      <c r="X13" s="100"/>
      <c r="Y13" s="25"/>
    </row>
    <row r="14" spans="1:25" ht="13.5">
      <c r="A14" s="1">
        <v>14</v>
      </c>
      <c r="B14" s="5" t="s">
        <v>363</v>
      </c>
      <c r="C14" s="80"/>
      <c r="D14" s="21" t="s">
        <v>362</v>
      </c>
      <c r="E14" s="25"/>
      <c r="F14" s="25"/>
      <c r="G14" s="25"/>
      <c r="H14" s="84">
        <f>SUM(H6:H13)</f>
        <v>99.990000000000009</v>
      </c>
      <c r="I14" s="84">
        <f>SUM(I6:I13)</f>
        <v>100</v>
      </c>
      <c r="J14" s="4">
        <v>0</v>
      </c>
      <c r="K14" s="52" t="s">
        <v>30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364</v>
      </c>
      <c r="C15" s="81"/>
      <c r="D15" s="79" t="s">
        <v>365</v>
      </c>
      <c r="E15" s="101"/>
      <c r="F15" s="101"/>
      <c r="G15" s="101"/>
      <c r="H15" s="57"/>
      <c r="I15" s="57"/>
      <c r="J15" s="102"/>
      <c r="K15" s="58"/>
      <c r="L15" s="59"/>
      <c r="M15" s="102"/>
      <c r="N15" s="21"/>
      <c r="O15" s="21"/>
      <c r="P15" s="102"/>
      <c r="R15" s="45"/>
      <c r="S15" s="46"/>
      <c r="T15" s="25"/>
      <c r="U15" s="25"/>
      <c r="V15" s="97"/>
      <c r="W15" s="97"/>
      <c r="X15" s="39"/>
      <c r="Y15" s="25"/>
    </row>
    <row r="16" spans="1:25" ht="13.5">
      <c r="A16" s="1">
        <v>16</v>
      </c>
      <c r="B16" s="21"/>
      <c r="C16" s="55"/>
      <c r="D16" s="56"/>
      <c r="F16" s="60" t="s">
        <v>31</v>
      </c>
      <c r="G16" s="101"/>
      <c r="H16" s="61"/>
      <c r="I16" s="57"/>
      <c r="J16" s="92" t="s">
        <v>204</v>
      </c>
      <c r="K16" s="58"/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32</v>
      </c>
      <c r="C17" s="11"/>
      <c r="D17" s="10"/>
      <c r="E17" s="62" t="s">
        <v>33</v>
      </c>
      <c r="F17" s="63" t="s">
        <v>34</v>
      </c>
      <c r="G17" s="64" t="s">
        <v>35</v>
      </c>
      <c r="H17" s="62" t="s">
        <v>36</v>
      </c>
      <c r="I17" s="11"/>
      <c r="J17" s="10"/>
      <c r="K17" s="62" t="s">
        <v>37</v>
      </c>
      <c r="L17" s="65"/>
      <c r="M17" s="66"/>
      <c r="N17" s="62" t="s">
        <v>38</v>
      </c>
      <c r="O17" s="11"/>
      <c r="P17" s="10"/>
    </row>
    <row r="18" spans="1:16">
      <c r="A18" s="1">
        <v>18</v>
      </c>
      <c r="B18" s="67" t="s">
        <v>39</v>
      </c>
      <c r="C18" s="25"/>
      <c r="D18" s="98" t="s">
        <v>40</v>
      </c>
      <c r="E18" s="183" t="s">
        <v>41</v>
      </c>
      <c r="F18" s="184"/>
      <c r="G18" s="185"/>
      <c r="H18" s="67" t="s">
        <v>42</v>
      </c>
      <c r="I18" s="25"/>
      <c r="J18" s="98" t="s">
        <v>43</v>
      </c>
      <c r="K18" s="67" t="s">
        <v>44</v>
      </c>
      <c r="L18" s="68"/>
      <c r="M18" s="98" t="s">
        <v>43</v>
      </c>
      <c r="N18" s="67" t="s">
        <v>44</v>
      </c>
      <c r="O18" s="25"/>
      <c r="P18" s="98" t="s">
        <v>43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4">
        <v>899.99900000000002</v>
      </c>
      <c r="C20" s="105" t="s">
        <v>55</v>
      </c>
      <c r="D20" s="94">
        <f>B20/1000000/$C$5</f>
        <v>1.071427380952381E-5</v>
      </c>
      <c r="E20" s="106">
        <v>0.19</v>
      </c>
      <c r="F20" s="107">
        <v>2.5139999999999998</v>
      </c>
      <c r="G20" s="108">
        <f>E20+F20</f>
        <v>2.7039999999999997</v>
      </c>
      <c r="H20" s="104">
        <v>45</v>
      </c>
      <c r="I20" s="105" t="s">
        <v>46</v>
      </c>
      <c r="J20" s="75">
        <f>H20/1000/10</f>
        <v>4.4999999999999997E-3</v>
      </c>
      <c r="K20" s="104">
        <v>13</v>
      </c>
      <c r="L20" s="105" t="s">
        <v>46</v>
      </c>
      <c r="M20" s="75">
        <f t="shared" ref="M20:M83" si="0">K20/1000/10</f>
        <v>1.2999999999999999E-3</v>
      </c>
      <c r="N20" s="104">
        <v>9</v>
      </c>
      <c r="O20" s="105" t="s">
        <v>46</v>
      </c>
      <c r="P20" s="75">
        <f t="shared" ref="P20:P83" si="1">N20/1000/10</f>
        <v>8.9999999999999998E-4</v>
      </c>
    </row>
    <row r="21" spans="1:16">
      <c r="B21" s="109">
        <v>999.99900000000002</v>
      </c>
      <c r="C21" s="110" t="s">
        <v>55</v>
      </c>
      <c r="D21" s="95">
        <f>B21/1000000/$C$5</f>
        <v>1.1904750000000002E-5</v>
      </c>
      <c r="E21" s="111">
        <v>0.20019999999999999</v>
      </c>
      <c r="F21" s="112">
        <v>2.6360000000000001</v>
      </c>
      <c r="G21" s="108">
        <f t="shared" ref="G21:G84" si="2">E21+F21</f>
        <v>2.8362000000000003</v>
      </c>
      <c r="H21" s="109">
        <v>47</v>
      </c>
      <c r="I21" s="110" t="s">
        <v>46</v>
      </c>
      <c r="J21" s="69">
        <f t="shared" ref="J21:J84" si="3">H21/1000/10</f>
        <v>4.7000000000000002E-3</v>
      </c>
      <c r="K21" s="109">
        <v>13</v>
      </c>
      <c r="L21" s="110" t="s">
        <v>46</v>
      </c>
      <c r="M21" s="69">
        <f t="shared" si="0"/>
        <v>1.2999999999999999E-3</v>
      </c>
      <c r="N21" s="109">
        <v>9</v>
      </c>
      <c r="O21" s="110" t="s">
        <v>46</v>
      </c>
      <c r="P21" s="69">
        <f t="shared" si="1"/>
        <v>8.9999999999999998E-4</v>
      </c>
    </row>
    <row r="22" spans="1:16">
      <c r="B22" s="109">
        <v>1.1000000000000001</v>
      </c>
      <c r="C22" s="113" t="s">
        <v>45</v>
      </c>
      <c r="D22" s="93">
        <f t="shared" ref="D22:D85" si="4">B22/1000/$C$5</f>
        <v>1.3095238095238096E-5</v>
      </c>
      <c r="E22" s="111">
        <v>0.21</v>
      </c>
      <c r="F22" s="112">
        <v>2.75</v>
      </c>
      <c r="G22" s="108">
        <f t="shared" si="2"/>
        <v>2.96</v>
      </c>
      <c r="H22" s="109">
        <v>49</v>
      </c>
      <c r="I22" s="110" t="s">
        <v>46</v>
      </c>
      <c r="J22" s="69">
        <f t="shared" si="3"/>
        <v>4.8999999999999998E-3</v>
      </c>
      <c r="K22" s="109">
        <v>14</v>
      </c>
      <c r="L22" s="110" t="s">
        <v>46</v>
      </c>
      <c r="M22" s="69">
        <f t="shared" si="0"/>
        <v>1.4E-3</v>
      </c>
      <c r="N22" s="109">
        <v>10</v>
      </c>
      <c r="O22" s="110" t="s">
        <v>46</v>
      </c>
      <c r="P22" s="69">
        <f t="shared" si="1"/>
        <v>1E-3</v>
      </c>
    </row>
    <row r="23" spans="1:16">
      <c r="B23" s="109">
        <v>1.2</v>
      </c>
      <c r="C23" s="110" t="s">
        <v>45</v>
      </c>
      <c r="D23" s="93">
        <f t="shared" si="4"/>
        <v>1.4285714285714284E-5</v>
      </c>
      <c r="E23" s="111">
        <v>0.21940000000000001</v>
      </c>
      <c r="F23" s="112">
        <v>2.8570000000000002</v>
      </c>
      <c r="G23" s="108">
        <f t="shared" si="2"/>
        <v>3.0764</v>
      </c>
      <c r="H23" s="109">
        <v>51</v>
      </c>
      <c r="I23" s="110" t="s">
        <v>46</v>
      </c>
      <c r="J23" s="69">
        <f t="shared" si="3"/>
        <v>5.0999999999999995E-3</v>
      </c>
      <c r="K23" s="109">
        <v>14</v>
      </c>
      <c r="L23" s="110" t="s">
        <v>46</v>
      </c>
      <c r="M23" s="69">
        <f t="shared" si="0"/>
        <v>1.4E-3</v>
      </c>
      <c r="N23" s="109">
        <v>10</v>
      </c>
      <c r="O23" s="110" t="s">
        <v>46</v>
      </c>
      <c r="P23" s="69">
        <f t="shared" si="1"/>
        <v>1E-3</v>
      </c>
    </row>
    <row r="24" spans="1:16">
      <c r="B24" s="109">
        <v>1.3</v>
      </c>
      <c r="C24" s="110" t="s">
        <v>45</v>
      </c>
      <c r="D24" s="93">
        <f t="shared" si="4"/>
        <v>1.5476190476190476E-5</v>
      </c>
      <c r="E24" s="111">
        <v>0.2283</v>
      </c>
      <c r="F24" s="112">
        <v>2.9569999999999999</v>
      </c>
      <c r="G24" s="108">
        <f t="shared" si="2"/>
        <v>3.1852999999999998</v>
      </c>
      <c r="H24" s="109">
        <v>53</v>
      </c>
      <c r="I24" s="110" t="s">
        <v>46</v>
      </c>
      <c r="J24" s="69">
        <f t="shared" si="3"/>
        <v>5.3E-3</v>
      </c>
      <c r="K24" s="109">
        <v>15</v>
      </c>
      <c r="L24" s="110" t="s">
        <v>46</v>
      </c>
      <c r="M24" s="69">
        <f t="shared" si="0"/>
        <v>1.5E-3</v>
      </c>
      <c r="N24" s="109">
        <v>11</v>
      </c>
      <c r="O24" s="110" t="s">
        <v>46</v>
      </c>
      <c r="P24" s="69">
        <f t="shared" si="1"/>
        <v>1.0999999999999998E-3</v>
      </c>
    </row>
    <row r="25" spans="1:16">
      <c r="B25" s="109">
        <v>1.4</v>
      </c>
      <c r="C25" s="110" t="s">
        <v>45</v>
      </c>
      <c r="D25" s="93">
        <f t="shared" si="4"/>
        <v>1.6666666666666667E-5</v>
      </c>
      <c r="E25" s="111">
        <v>0.2369</v>
      </c>
      <c r="F25" s="112">
        <v>3.052</v>
      </c>
      <c r="G25" s="108">
        <f t="shared" si="2"/>
        <v>3.2888999999999999</v>
      </c>
      <c r="H25" s="109">
        <v>55</v>
      </c>
      <c r="I25" s="110" t="s">
        <v>46</v>
      </c>
      <c r="J25" s="69">
        <f t="shared" si="3"/>
        <v>5.4999999999999997E-3</v>
      </c>
      <c r="K25" s="109">
        <v>15</v>
      </c>
      <c r="L25" s="110" t="s">
        <v>46</v>
      </c>
      <c r="M25" s="69">
        <f t="shared" si="0"/>
        <v>1.5E-3</v>
      </c>
      <c r="N25" s="109">
        <v>11</v>
      </c>
      <c r="O25" s="110" t="s">
        <v>46</v>
      </c>
      <c r="P25" s="69">
        <f t="shared" si="1"/>
        <v>1.0999999999999998E-3</v>
      </c>
    </row>
    <row r="26" spans="1:16">
      <c r="B26" s="109">
        <v>1.5</v>
      </c>
      <c r="C26" s="110" t="s">
        <v>45</v>
      </c>
      <c r="D26" s="93">
        <f t="shared" si="4"/>
        <v>1.7857142857142858E-5</v>
      </c>
      <c r="E26" s="111">
        <v>0.2452</v>
      </c>
      <c r="F26" s="112">
        <v>3.1419999999999999</v>
      </c>
      <c r="G26" s="108">
        <f t="shared" si="2"/>
        <v>3.3872</v>
      </c>
      <c r="H26" s="109">
        <v>57</v>
      </c>
      <c r="I26" s="110" t="s">
        <v>46</v>
      </c>
      <c r="J26" s="69">
        <f t="shared" si="3"/>
        <v>5.7000000000000002E-3</v>
      </c>
      <c r="K26" s="109">
        <v>16</v>
      </c>
      <c r="L26" s="110" t="s">
        <v>46</v>
      </c>
      <c r="M26" s="69">
        <f t="shared" si="0"/>
        <v>1.6000000000000001E-3</v>
      </c>
      <c r="N26" s="109">
        <v>11</v>
      </c>
      <c r="O26" s="110" t="s">
        <v>46</v>
      </c>
      <c r="P26" s="69">
        <f t="shared" si="1"/>
        <v>1.0999999999999998E-3</v>
      </c>
    </row>
    <row r="27" spans="1:16">
      <c r="B27" s="109">
        <v>1.6</v>
      </c>
      <c r="C27" s="110" t="s">
        <v>45</v>
      </c>
      <c r="D27" s="93">
        <f t="shared" si="4"/>
        <v>1.9047619047619049E-5</v>
      </c>
      <c r="E27" s="111">
        <v>0.25330000000000003</v>
      </c>
      <c r="F27" s="112">
        <v>3.2269999999999999</v>
      </c>
      <c r="G27" s="108">
        <f t="shared" si="2"/>
        <v>3.4802999999999997</v>
      </c>
      <c r="H27" s="109">
        <v>59</v>
      </c>
      <c r="I27" s="110" t="s">
        <v>46</v>
      </c>
      <c r="J27" s="69">
        <f t="shared" si="3"/>
        <v>5.8999999999999999E-3</v>
      </c>
      <c r="K27" s="109">
        <v>16</v>
      </c>
      <c r="L27" s="110" t="s">
        <v>46</v>
      </c>
      <c r="M27" s="69">
        <f t="shared" si="0"/>
        <v>1.6000000000000001E-3</v>
      </c>
      <c r="N27" s="109">
        <v>12</v>
      </c>
      <c r="O27" s="110" t="s">
        <v>46</v>
      </c>
      <c r="P27" s="69">
        <f t="shared" si="1"/>
        <v>1.2000000000000001E-3</v>
      </c>
    </row>
    <row r="28" spans="1:16">
      <c r="B28" s="109">
        <v>1.7</v>
      </c>
      <c r="C28" s="110" t="s">
        <v>45</v>
      </c>
      <c r="D28" s="93">
        <f t="shared" si="4"/>
        <v>2.0238095238095237E-5</v>
      </c>
      <c r="E28" s="111">
        <v>0.2611</v>
      </c>
      <c r="F28" s="112">
        <v>3.3079999999999998</v>
      </c>
      <c r="G28" s="108">
        <f t="shared" si="2"/>
        <v>3.5690999999999997</v>
      </c>
      <c r="H28" s="109">
        <v>61</v>
      </c>
      <c r="I28" s="110" t="s">
        <v>46</v>
      </c>
      <c r="J28" s="69">
        <f t="shared" si="3"/>
        <v>6.0999999999999995E-3</v>
      </c>
      <c r="K28" s="109">
        <v>16</v>
      </c>
      <c r="L28" s="110" t="s">
        <v>46</v>
      </c>
      <c r="M28" s="69">
        <f t="shared" si="0"/>
        <v>1.6000000000000001E-3</v>
      </c>
      <c r="N28" s="109">
        <v>12</v>
      </c>
      <c r="O28" s="110" t="s">
        <v>46</v>
      </c>
      <c r="P28" s="69">
        <f t="shared" si="1"/>
        <v>1.2000000000000001E-3</v>
      </c>
    </row>
    <row r="29" spans="1:16">
      <c r="B29" s="109">
        <v>1.8</v>
      </c>
      <c r="C29" s="110" t="s">
        <v>45</v>
      </c>
      <c r="D29" s="93">
        <f t="shared" si="4"/>
        <v>2.1428571428571428E-5</v>
      </c>
      <c r="E29" s="111">
        <v>0.26869999999999999</v>
      </c>
      <c r="F29" s="112">
        <v>3.3860000000000001</v>
      </c>
      <c r="G29" s="108">
        <f t="shared" si="2"/>
        <v>3.6547000000000001</v>
      </c>
      <c r="H29" s="109">
        <v>62</v>
      </c>
      <c r="I29" s="110" t="s">
        <v>46</v>
      </c>
      <c r="J29" s="69">
        <f t="shared" si="3"/>
        <v>6.1999999999999998E-3</v>
      </c>
      <c r="K29" s="109">
        <v>17</v>
      </c>
      <c r="L29" s="110" t="s">
        <v>46</v>
      </c>
      <c r="M29" s="69">
        <f t="shared" si="0"/>
        <v>1.7000000000000001E-3</v>
      </c>
      <c r="N29" s="109">
        <v>12</v>
      </c>
      <c r="O29" s="110" t="s">
        <v>46</v>
      </c>
      <c r="P29" s="69">
        <f t="shared" si="1"/>
        <v>1.2000000000000001E-3</v>
      </c>
    </row>
    <row r="30" spans="1:16">
      <c r="B30" s="109">
        <v>2</v>
      </c>
      <c r="C30" s="110" t="s">
        <v>45</v>
      </c>
      <c r="D30" s="93">
        <f t="shared" si="4"/>
        <v>2.380952380952381E-5</v>
      </c>
      <c r="E30" s="111">
        <v>0.28320000000000001</v>
      </c>
      <c r="F30" s="112">
        <v>3.532</v>
      </c>
      <c r="G30" s="108">
        <f t="shared" si="2"/>
        <v>3.8151999999999999</v>
      </c>
      <c r="H30" s="109">
        <v>66</v>
      </c>
      <c r="I30" s="110" t="s">
        <v>46</v>
      </c>
      <c r="J30" s="69">
        <f t="shared" si="3"/>
        <v>6.6E-3</v>
      </c>
      <c r="K30" s="109">
        <v>18</v>
      </c>
      <c r="L30" s="110" t="s">
        <v>46</v>
      </c>
      <c r="M30" s="69">
        <f t="shared" si="0"/>
        <v>1.8E-3</v>
      </c>
      <c r="N30" s="109">
        <v>13</v>
      </c>
      <c r="O30" s="110" t="s">
        <v>46</v>
      </c>
      <c r="P30" s="69">
        <f t="shared" si="1"/>
        <v>1.2999999999999999E-3</v>
      </c>
    </row>
    <row r="31" spans="1:16">
      <c r="B31" s="109">
        <v>2.25</v>
      </c>
      <c r="C31" s="110" t="s">
        <v>45</v>
      </c>
      <c r="D31" s="93">
        <f t="shared" si="4"/>
        <v>2.6785714285714284E-5</v>
      </c>
      <c r="E31" s="111">
        <v>0.3004</v>
      </c>
      <c r="F31" s="112">
        <v>3.6989999999999998</v>
      </c>
      <c r="G31" s="108">
        <f t="shared" si="2"/>
        <v>3.9993999999999996</v>
      </c>
      <c r="H31" s="109">
        <v>70</v>
      </c>
      <c r="I31" s="110" t="s">
        <v>46</v>
      </c>
      <c r="J31" s="69">
        <f t="shared" si="3"/>
        <v>7.000000000000001E-3</v>
      </c>
      <c r="K31" s="109">
        <v>19</v>
      </c>
      <c r="L31" s="110" t="s">
        <v>46</v>
      </c>
      <c r="M31" s="69">
        <f t="shared" si="0"/>
        <v>1.9E-3</v>
      </c>
      <c r="N31" s="109">
        <v>14</v>
      </c>
      <c r="O31" s="110" t="s">
        <v>46</v>
      </c>
      <c r="P31" s="69">
        <f t="shared" si="1"/>
        <v>1.4E-3</v>
      </c>
    </row>
    <row r="32" spans="1:16">
      <c r="B32" s="109">
        <v>2.5</v>
      </c>
      <c r="C32" s="110" t="s">
        <v>45</v>
      </c>
      <c r="D32" s="93">
        <f t="shared" si="4"/>
        <v>2.9761904761904762E-5</v>
      </c>
      <c r="E32" s="111">
        <v>0.31659999999999999</v>
      </c>
      <c r="F32" s="112">
        <v>3.851</v>
      </c>
      <c r="G32" s="108">
        <f t="shared" si="2"/>
        <v>4.1676000000000002</v>
      </c>
      <c r="H32" s="109">
        <v>74</v>
      </c>
      <c r="I32" s="110" t="s">
        <v>46</v>
      </c>
      <c r="J32" s="69">
        <f t="shared" si="3"/>
        <v>7.3999999999999995E-3</v>
      </c>
      <c r="K32" s="109">
        <v>19</v>
      </c>
      <c r="L32" s="110" t="s">
        <v>46</v>
      </c>
      <c r="M32" s="69">
        <f t="shared" si="0"/>
        <v>1.9E-3</v>
      </c>
      <c r="N32" s="109">
        <v>14</v>
      </c>
      <c r="O32" s="110" t="s">
        <v>46</v>
      </c>
      <c r="P32" s="69">
        <f t="shared" si="1"/>
        <v>1.4E-3</v>
      </c>
    </row>
    <row r="33" spans="2:16">
      <c r="B33" s="109">
        <v>2.75</v>
      </c>
      <c r="C33" s="110" t="s">
        <v>45</v>
      </c>
      <c r="D33" s="93">
        <f t="shared" si="4"/>
        <v>3.2738095238095239E-5</v>
      </c>
      <c r="E33" s="111">
        <v>0.33210000000000001</v>
      </c>
      <c r="F33" s="112">
        <v>3.99</v>
      </c>
      <c r="G33" s="108">
        <f t="shared" si="2"/>
        <v>4.3220999999999998</v>
      </c>
      <c r="H33" s="109">
        <v>77</v>
      </c>
      <c r="I33" s="110" t="s">
        <v>46</v>
      </c>
      <c r="J33" s="69">
        <f t="shared" si="3"/>
        <v>7.7000000000000002E-3</v>
      </c>
      <c r="K33" s="109">
        <v>20</v>
      </c>
      <c r="L33" s="110" t="s">
        <v>46</v>
      </c>
      <c r="M33" s="69">
        <f t="shared" si="0"/>
        <v>2E-3</v>
      </c>
      <c r="N33" s="109">
        <v>15</v>
      </c>
      <c r="O33" s="110" t="s">
        <v>46</v>
      </c>
      <c r="P33" s="69">
        <f t="shared" si="1"/>
        <v>1.5E-3</v>
      </c>
    </row>
    <row r="34" spans="2:16">
      <c r="B34" s="109">
        <v>3</v>
      </c>
      <c r="C34" s="110" t="s">
        <v>45</v>
      </c>
      <c r="D34" s="93">
        <f t="shared" si="4"/>
        <v>3.5714285714285717E-5</v>
      </c>
      <c r="E34" s="111">
        <v>0.3468</v>
      </c>
      <c r="F34" s="112">
        <v>4.12</v>
      </c>
      <c r="G34" s="108">
        <f t="shared" si="2"/>
        <v>4.4668000000000001</v>
      </c>
      <c r="H34" s="109">
        <v>81</v>
      </c>
      <c r="I34" s="110" t="s">
        <v>46</v>
      </c>
      <c r="J34" s="69">
        <f t="shared" si="3"/>
        <v>8.0999999999999996E-3</v>
      </c>
      <c r="K34" s="109">
        <v>21</v>
      </c>
      <c r="L34" s="110" t="s">
        <v>46</v>
      </c>
      <c r="M34" s="69">
        <f t="shared" si="0"/>
        <v>2.1000000000000003E-3</v>
      </c>
      <c r="N34" s="109">
        <v>16</v>
      </c>
      <c r="O34" s="110" t="s">
        <v>46</v>
      </c>
      <c r="P34" s="69">
        <f t="shared" si="1"/>
        <v>1.6000000000000001E-3</v>
      </c>
    </row>
    <row r="35" spans="2:16">
      <c r="B35" s="109">
        <v>3.25</v>
      </c>
      <c r="C35" s="110" t="s">
        <v>45</v>
      </c>
      <c r="D35" s="93">
        <f t="shared" si="4"/>
        <v>3.8690476190476188E-5</v>
      </c>
      <c r="E35" s="111">
        <v>0.36099999999999999</v>
      </c>
      <c r="F35" s="112">
        <v>4.24</v>
      </c>
      <c r="G35" s="108">
        <f t="shared" si="2"/>
        <v>4.601</v>
      </c>
      <c r="H35" s="109">
        <v>85</v>
      </c>
      <c r="I35" s="110" t="s">
        <v>46</v>
      </c>
      <c r="J35" s="69">
        <f t="shared" si="3"/>
        <v>8.5000000000000006E-3</v>
      </c>
      <c r="K35" s="109">
        <v>22</v>
      </c>
      <c r="L35" s="110" t="s">
        <v>46</v>
      </c>
      <c r="M35" s="69">
        <f t="shared" si="0"/>
        <v>2.1999999999999997E-3</v>
      </c>
      <c r="N35" s="109">
        <v>16</v>
      </c>
      <c r="O35" s="110" t="s">
        <v>46</v>
      </c>
      <c r="P35" s="69">
        <f t="shared" si="1"/>
        <v>1.6000000000000001E-3</v>
      </c>
    </row>
    <row r="36" spans="2:16">
      <c r="B36" s="109">
        <v>3.5</v>
      </c>
      <c r="C36" s="110" t="s">
        <v>45</v>
      </c>
      <c r="D36" s="93">
        <f t="shared" si="4"/>
        <v>4.1666666666666665E-5</v>
      </c>
      <c r="E36" s="111">
        <v>0.37459999999999999</v>
      </c>
      <c r="F36" s="112">
        <v>4.3529999999999998</v>
      </c>
      <c r="G36" s="108">
        <f t="shared" si="2"/>
        <v>4.7275999999999998</v>
      </c>
      <c r="H36" s="109">
        <v>88</v>
      </c>
      <c r="I36" s="110" t="s">
        <v>46</v>
      </c>
      <c r="J36" s="69">
        <f t="shared" si="3"/>
        <v>8.7999999999999988E-3</v>
      </c>
      <c r="K36" s="109">
        <v>23</v>
      </c>
      <c r="L36" s="110" t="s">
        <v>46</v>
      </c>
      <c r="M36" s="69">
        <f t="shared" si="0"/>
        <v>2.3E-3</v>
      </c>
      <c r="N36" s="109">
        <v>17</v>
      </c>
      <c r="O36" s="110" t="s">
        <v>46</v>
      </c>
      <c r="P36" s="69">
        <f t="shared" si="1"/>
        <v>1.7000000000000001E-3</v>
      </c>
    </row>
    <row r="37" spans="2:16">
      <c r="B37" s="109">
        <v>3.75</v>
      </c>
      <c r="C37" s="110" t="s">
        <v>45</v>
      </c>
      <c r="D37" s="93">
        <f t="shared" si="4"/>
        <v>4.4642857142857143E-5</v>
      </c>
      <c r="E37" s="111">
        <v>0.38779999999999998</v>
      </c>
      <c r="F37" s="112">
        <v>4.4580000000000002</v>
      </c>
      <c r="G37" s="108">
        <f t="shared" si="2"/>
        <v>4.8458000000000006</v>
      </c>
      <c r="H37" s="109">
        <v>91</v>
      </c>
      <c r="I37" s="110" t="s">
        <v>46</v>
      </c>
      <c r="J37" s="69">
        <f t="shared" si="3"/>
        <v>9.1000000000000004E-3</v>
      </c>
      <c r="K37" s="109">
        <v>23</v>
      </c>
      <c r="L37" s="110" t="s">
        <v>46</v>
      </c>
      <c r="M37" s="69">
        <f t="shared" si="0"/>
        <v>2.3E-3</v>
      </c>
      <c r="N37" s="109">
        <v>18</v>
      </c>
      <c r="O37" s="110" t="s">
        <v>46</v>
      </c>
      <c r="P37" s="69">
        <f t="shared" si="1"/>
        <v>1.8E-3</v>
      </c>
    </row>
    <row r="38" spans="2:16">
      <c r="B38" s="109">
        <v>4</v>
      </c>
      <c r="C38" s="110" t="s">
        <v>45</v>
      </c>
      <c r="D38" s="93">
        <f t="shared" si="4"/>
        <v>4.761904761904762E-5</v>
      </c>
      <c r="E38" s="111">
        <v>0.40050000000000002</v>
      </c>
      <c r="F38" s="112">
        <v>4.5570000000000004</v>
      </c>
      <c r="G38" s="108">
        <f t="shared" si="2"/>
        <v>4.9575000000000005</v>
      </c>
      <c r="H38" s="109">
        <v>95</v>
      </c>
      <c r="I38" s="110" t="s">
        <v>46</v>
      </c>
      <c r="J38" s="69">
        <f t="shared" si="3"/>
        <v>9.4999999999999998E-3</v>
      </c>
      <c r="K38" s="109">
        <v>24</v>
      </c>
      <c r="L38" s="110" t="s">
        <v>46</v>
      </c>
      <c r="M38" s="69">
        <f t="shared" si="0"/>
        <v>2.4000000000000002E-3</v>
      </c>
      <c r="N38" s="109">
        <v>18</v>
      </c>
      <c r="O38" s="110" t="s">
        <v>46</v>
      </c>
      <c r="P38" s="69">
        <f t="shared" si="1"/>
        <v>1.8E-3</v>
      </c>
    </row>
    <row r="39" spans="2:16">
      <c r="B39" s="109">
        <v>4.5</v>
      </c>
      <c r="C39" s="110" t="s">
        <v>45</v>
      </c>
      <c r="D39" s="93">
        <f t="shared" si="4"/>
        <v>5.3571428571428569E-5</v>
      </c>
      <c r="E39" s="111">
        <v>0.42480000000000001</v>
      </c>
      <c r="F39" s="112">
        <v>4.74</v>
      </c>
      <c r="G39" s="108">
        <f t="shared" si="2"/>
        <v>5.1648000000000005</v>
      </c>
      <c r="H39" s="109">
        <v>101</v>
      </c>
      <c r="I39" s="110" t="s">
        <v>46</v>
      </c>
      <c r="J39" s="69">
        <f t="shared" si="3"/>
        <v>1.0100000000000001E-2</v>
      </c>
      <c r="K39" s="109">
        <v>25</v>
      </c>
      <c r="L39" s="110" t="s">
        <v>46</v>
      </c>
      <c r="M39" s="69">
        <f t="shared" si="0"/>
        <v>2.5000000000000001E-3</v>
      </c>
      <c r="N39" s="109">
        <v>19</v>
      </c>
      <c r="O39" s="110" t="s">
        <v>46</v>
      </c>
      <c r="P39" s="69">
        <f t="shared" si="1"/>
        <v>1.9E-3</v>
      </c>
    </row>
    <row r="40" spans="2:16">
      <c r="B40" s="109">
        <v>5</v>
      </c>
      <c r="C40" s="110" t="s">
        <v>45</v>
      </c>
      <c r="D40" s="93">
        <f t="shared" si="4"/>
        <v>5.9523809523809524E-5</v>
      </c>
      <c r="E40" s="111">
        <v>0.44779999999999998</v>
      </c>
      <c r="F40" s="112">
        <v>4.9039999999999999</v>
      </c>
      <c r="G40" s="108">
        <f t="shared" si="2"/>
        <v>5.3517999999999999</v>
      </c>
      <c r="H40" s="109">
        <v>107</v>
      </c>
      <c r="I40" s="110" t="s">
        <v>46</v>
      </c>
      <c r="J40" s="69">
        <f t="shared" si="3"/>
        <v>1.0699999999999999E-2</v>
      </c>
      <c r="K40" s="109">
        <v>27</v>
      </c>
      <c r="L40" s="110" t="s">
        <v>46</v>
      </c>
      <c r="M40" s="69">
        <f t="shared" si="0"/>
        <v>2.7000000000000001E-3</v>
      </c>
      <c r="N40" s="109">
        <v>20</v>
      </c>
      <c r="O40" s="110" t="s">
        <v>46</v>
      </c>
      <c r="P40" s="69">
        <f t="shared" si="1"/>
        <v>2E-3</v>
      </c>
    </row>
    <row r="41" spans="2:16">
      <c r="B41" s="109">
        <v>5.5</v>
      </c>
      <c r="C41" s="110" t="s">
        <v>45</v>
      </c>
      <c r="D41" s="93">
        <f t="shared" si="4"/>
        <v>6.5476190476190479E-5</v>
      </c>
      <c r="E41" s="111">
        <v>0.46960000000000002</v>
      </c>
      <c r="F41" s="112">
        <v>5.0529999999999999</v>
      </c>
      <c r="G41" s="108">
        <f t="shared" si="2"/>
        <v>5.5225999999999997</v>
      </c>
      <c r="H41" s="109">
        <v>113</v>
      </c>
      <c r="I41" s="110" t="s">
        <v>46</v>
      </c>
      <c r="J41" s="69">
        <f t="shared" si="3"/>
        <v>1.1300000000000001E-2</v>
      </c>
      <c r="K41" s="109">
        <v>28</v>
      </c>
      <c r="L41" s="110" t="s">
        <v>46</v>
      </c>
      <c r="M41" s="69">
        <f t="shared" si="0"/>
        <v>2.8E-3</v>
      </c>
      <c r="N41" s="109">
        <v>21</v>
      </c>
      <c r="O41" s="110" t="s">
        <v>46</v>
      </c>
      <c r="P41" s="69">
        <f t="shared" si="1"/>
        <v>2.1000000000000003E-3</v>
      </c>
    </row>
    <row r="42" spans="2:16">
      <c r="B42" s="109">
        <v>6</v>
      </c>
      <c r="C42" s="110" t="s">
        <v>45</v>
      </c>
      <c r="D42" s="93">
        <f t="shared" si="4"/>
        <v>7.1428571428571434E-5</v>
      </c>
      <c r="E42" s="111">
        <v>0.49049999999999999</v>
      </c>
      <c r="F42" s="112">
        <v>5.1890000000000001</v>
      </c>
      <c r="G42" s="108">
        <f t="shared" si="2"/>
        <v>5.6795</v>
      </c>
      <c r="H42" s="109">
        <v>119</v>
      </c>
      <c r="I42" s="110" t="s">
        <v>46</v>
      </c>
      <c r="J42" s="69">
        <f t="shared" si="3"/>
        <v>1.1899999999999999E-2</v>
      </c>
      <c r="K42" s="109">
        <v>29</v>
      </c>
      <c r="L42" s="110" t="s">
        <v>46</v>
      </c>
      <c r="M42" s="69">
        <f t="shared" si="0"/>
        <v>2.9000000000000002E-3</v>
      </c>
      <c r="N42" s="109">
        <v>22</v>
      </c>
      <c r="O42" s="110" t="s">
        <v>46</v>
      </c>
      <c r="P42" s="69">
        <f t="shared" si="1"/>
        <v>2.1999999999999997E-3</v>
      </c>
    </row>
    <row r="43" spans="2:16">
      <c r="B43" s="109">
        <v>6.5</v>
      </c>
      <c r="C43" s="110" t="s">
        <v>45</v>
      </c>
      <c r="D43" s="93">
        <f t="shared" si="4"/>
        <v>7.7380952380952375E-5</v>
      </c>
      <c r="E43" s="111">
        <v>0.51049999999999995</v>
      </c>
      <c r="F43" s="112">
        <v>5.3140000000000001</v>
      </c>
      <c r="G43" s="108">
        <f t="shared" si="2"/>
        <v>5.8245000000000005</v>
      </c>
      <c r="H43" s="109">
        <v>124</v>
      </c>
      <c r="I43" s="110" t="s">
        <v>46</v>
      </c>
      <c r="J43" s="69">
        <f t="shared" si="3"/>
        <v>1.24E-2</v>
      </c>
      <c r="K43" s="109">
        <v>30</v>
      </c>
      <c r="L43" s="110" t="s">
        <v>46</v>
      </c>
      <c r="M43" s="69">
        <f t="shared" si="0"/>
        <v>3.0000000000000001E-3</v>
      </c>
      <c r="N43" s="109">
        <v>23</v>
      </c>
      <c r="O43" s="110" t="s">
        <v>46</v>
      </c>
      <c r="P43" s="69">
        <f t="shared" si="1"/>
        <v>2.3E-3</v>
      </c>
    </row>
    <row r="44" spans="2:16">
      <c r="B44" s="109">
        <v>7</v>
      </c>
      <c r="C44" s="110" t="s">
        <v>45</v>
      </c>
      <c r="D44" s="93">
        <f t="shared" si="4"/>
        <v>8.3333333333333331E-5</v>
      </c>
      <c r="E44" s="111">
        <v>0.52980000000000005</v>
      </c>
      <c r="F44" s="112">
        <v>5.43</v>
      </c>
      <c r="G44" s="108">
        <f t="shared" si="2"/>
        <v>5.9597999999999995</v>
      </c>
      <c r="H44" s="109">
        <v>130</v>
      </c>
      <c r="I44" s="110" t="s">
        <v>46</v>
      </c>
      <c r="J44" s="69">
        <f t="shared" si="3"/>
        <v>1.3000000000000001E-2</v>
      </c>
      <c r="K44" s="109">
        <v>31</v>
      </c>
      <c r="L44" s="110" t="s">
        <v>46</v>
      </c>
      <c r="M44" s="69">
        <f t="shared" si="0"/>
        <v>3.0999999999999999E-3</v>
      </c>
      <c r="N44" s="109">
        <v>24</v>
      </c>
      <c r="O44" s="110" t="s">
        <v>46</v>
      </c>
      <c r="P44" s="69">
        <f t="shared" si="1"/>
        <v>2.4000000000000002E-3</v>
      </c>
    </row>
    <row r="45" spans="2:16">
      <c r="B45" s="109">
        <v>8</v>
      </c>
      <c r="C45" s="110" t="s">
        <v>45</v>
      </c>
      <c r="D45" s="93">
        <f t="shared" si="4"/>
        <v>9.5238095238095241E-5</v>
      </c>
      <c r="E45" s="111">
        <v>0.56640000000000001</v>
      </c>
      <c r="F45" s="112">
        <v>5.6369999999999996</v>
      </c>
      <c r="G45" s="108">
        <f t="shared" si="2"/>
        <v>6.2033999999999994</v>
      </c>
      <c r="H45" s="109">
        <v>140</v>
      </c>
      <c r="I45" s="110" t="s">
        <v>46</v>
      </c>
      <c r="J45" s="69">
        <f t="shared" si="3"/>
        <v>1.4000000000000002E-2</v>
      </c>
      <c r="K45" s="109">
        <v>33</v>
      </c>
      <c r="L45" s="110" t="s">
        <v>46</v>
      </c>
      <c r="M45" s="69">
        <f t="shared" si="0"/>
        <v>3.3E-3</v>
      </c>
      <c r="N45" s="109">
        <v>26</v>
      </c>
      <c r="O45" s="110" t="s">
        <v>46</v>
      </c>
      <c r="P45" s="69">
        <f t="shared" si="1"/>
        <v>2.5999999999999999E-3</v>
      </c>
    </row>
    <row r="46" spans="2:16">
      <c r="B46" s="109">
        <v>9</v>
      </c>
      <c r="C46" s="110" t="s">
        <v>45</v>
      </c>
      <c r="D46" s="93">
        <f t="shared" si="4"/>
        <v>1.0714285714285714E-4</v>
      </c>
      <c r="E46" s="111">
        <v>0.60070000000000001</v>
      </c>
      <c r="F46" s="112">
        <v>5.8179999999999996</v>
      </c>
      <c r="G46" s="108">
        <f t="shared" si="2"/>
        <v>6.4186999999999994</v>
      </c>
      <c r="H46" s="109">
        <v>150</v>
      </c>
      <c r="I46" s="110" t="s">
        <v>46</v>
      </c>
      <c r="J46" s="69">
        <f t="shared" si="3"/>
        <v>1.4999999999999999E-2</v>
      </c>
      <c r="K46" s="109">
        <v>35</v>
      </c>
      <c r="L46" s="110" t="s">
        <v>46</v>
      </c>
      <c r="M46" s="69">
        <f t="shared" si="0"/>
        <v>3.5000000000000005E-3</v>
      </c>
      <c r="N46" s="109">
        <v>28</v>
      </c>
      <c r="O46" s="110" t="s">
        <v>46</v>
      </c>
      <c r="P46" s="69">
        <f t="shared" si="1"/>
        <v>2.8E-3</v>
      </c>
    </row>
    <row r="47" spans="2:16">
      <c r="B47" s="109">
        <v>10</v>
      </c>
      <c r="C47" s="110" t="s">
        <v>45</v>
      </c>
      <c r="D47" s="93">
        <f t="shared" si="4"/>
        <v>1.1904761904761905E-4</v>
      </c>
      <c r="E47" s="111">
        <v>0.63319999999999999</v>
      </c>
      <c r="F47" s="112">
        <v>5.9770000000000003</v>
      </c>
      <c r="G47" s="108">
        <f t="shared" si="2"/>
        <v>6.6102000000000007</v>
      </c>
      <c r="H47" s="109">
        <v>160</v>
      </c>
      <c r="I47" s="110" t="s">
        <v>46</v>
      </c>
      <c r="J47" s="69">
        <f t="shared" si="3"/>
        <v>1.6E-2</v>
      </c>
      <c r="K47" s="109">
        <v>37</v>
      </c>
      <c r="L47" s="110" t="s">
        <v>46</v>
      </c>
      <c r="M47" s="69">
        <f t="shared" si="0"/>
        <v>3.6999999999999997E-3</v>
      </c>
      <c r="N47" s="109">
        <v>29</v>
      </c>
      <c r="O47" s="110" t="s">
        <v>46</v>
      </c>
      <c r="P47" s="69">
        <f t="shared" si="1"/>
        <v>2.9000000000000002E-3</v>
      </c>
    </row>
    <row r="48" spans="2:16">
      <c r="B48" s="109">
        <v>11</v>
      </c>
      <c r="C48" s="110" t="s">
        <v>45</v>
      </c>
      <c r="D48" s="93">
        <f t="shared" si="4"/>
        <v>1.3095238095238096E-4</v>
      </c>
      <c r="E48" s="111">
        <v>0.66410000000000002</v>
      </c>
      <c r="F48" s="112">
        <v>6.12</v>
      </c>
      <c r="G48" s="108">
        <f t="shared" si="2"/>
        <v>6.7841000000000005</v>
      </c>
      <c r="H48" s="109">
        <v>170</v>
      </c>
      <c r="I48" s="110" t="s">
        <v>46</v>
      </c>
      <c r="J48" s="69">
        <f t="shared" si="3"/>
        <v>1.7000000000000001E-2</v>
      </c>
      <c r="K48" s="109">
        <v>39</v>
      </c>
      <c r="L48" s="110" t="s">
        <v>46</v>
      </c>
      <c r="M48" s="69">
        <f t="shared" si="0"/>
        <v>3.8999999999999998E-3</v>
      </c>
      <c r="N48" s="109">
        <v>31</v>
      </c>
      <c r="O48" s="110" t="s">
        <v>46</v>
      </c>
      <c r="P48" s="69">
        <f t="shared" si="1"/>
        <v>3.0999999999999999E-3</v>
      </c>
    </row>
    <row r="49" spans="2:16">
      <c r="B49" s="109">
        <v>12</v>
      </c>
      <c r="C49" s="110" t="s">
        <v>45</v>
      </c>
      <c r="D49" s="93">
        <f t="shared" si="4"/>
        <v>1.4285714285714287E-4</v>
      </c>
      <c r="E49" s="111">
        <v>0.69369999999999998</v>
      </c>
      <c r="F49" s="112">
        <v>6.2469999999999999</v>
      </c>
      <c r="G49" s="108">
        <f t="shared" si="2"/>
        <v>6.9406999999999996</v>
      </c>
      <c r="H49" s="109">
        <v>180</v>
      </c>
      <c r="I49" s="110" t="s">
        <v>46</v>
      </c>
      <c r="J49" s="69">
        <f t="shared" si="3"/>
        <v>1.7999999999999999E-2</v>
      </c>
      <c r="K49" s="109">
        <v>41</v>
      </c>
      <c r="L49" s="110" t="s">
        <v>46</v>
      </c>
      <c r="M49" s="69">
        <f t="shared" si="0"/>
        <v>4.1000000000000003E-3</v>
      </c>
      <c r="N49" s="109">
        <v>33</v>
      </c>
      <c r="O49" s="110" t="s">
        <v>46</v>
      </c>
      <c r="P49" s="69">
        <f t="shared" si="1"/>
        <v>3.3E-3</v>
      </c>
    </row>
    <row r="50" spans="2:16">
      <c r="B50" s="109">
        <v>13</v>
      </c>
      <c r="C50" s="110" t="s">
        <v>45</v>
      </c>
      <c r="D50" s="93">
        <f t="shared" si="4"/>
        <v>1.5476190476190475E-4</v>
      </c>
      <c r="E50" s="111">
        <v>0.72199999999999998</v>
      </c>
      <c r="F50" s="112">
        <v>6.3620000000000001</v>
      </c>
      <c r="G50" s="108">
        <f t="shared" si="2"/>
        <v>7.0839999999999996</v>
      </c>
      <c r="H50" s="109">
        <v>189</v>
      </c>
      <c r="I50" s="110" t="s">
        <v>46</v>
      </c>
      <c r="J50" s="69">
        <f t="shared" si="3"/>
        <v>1.89E-2</v>
      </c>
      <c r="K50" s="109">
        <v>43</v>
      </c>
      <c r="L50" s="110" t="s">
        <v>46</v>
      </c>
      <c r="M50" s="69">
        <f t="shared" si="0"/>
        <v>4.3E-3</v>
      </c>
      <c r="N50" s="109">
        <v>34</v>
      </c>
      <c r="O50" s="110" t="s">
        <v>46</v>
      </c>
      <c r="P50" s="69">
        <f t="shared" si="1"/>
        <v>3.4000000000000002E-3</v>
      </c>
    </row>
    <row r="51" spans="2:16">
      <c r="B51" s="109">
        <v>14</v>
      </c>
      <c r="C51" s="110" t="s">
        <v>45</v>
      </c>
      <c r="D51" s="93">
        <f t="shared" si="4"/>
        <v>1.6666666666666666E-4</v>
      </c>
      <c r="E51" s="111">
        <v>0.74929999999999997</v>
      </c>
      <c r="F51" s="112">
        <v>6.4669999999999996</v>
      </c>
      <c r="G51" s="108">
        <f t="shared" si="2"/>
        <v>7.2162999999999995</v>
      </c>
      <c r="H51" s="109">
        <v>198</v>
      </c>
      <c r="I51" s="110" t="s">
        <v>46</v>
      </c>
      <c r="J51" s="69">
        <f t="shared" si="3"/>
        <v>1.9800000000000002E-2</v>
      </c>
      <c r="K51" s="109">
        <v>44</v>
      </c>
      <c r="L51" s="110" t="s">
        <v>46</v>
      </c>
      <c r="M51" s="69">
        <f t="shared" si="0"/>
        <v>4.3999999999999994E-3</v>
      </c>
      <c r="N51" s="109">
        <v>36</v>
      </c>
      <c r="O51" s="110" t="s">
        <v>46</v>
      </c>
      <c r="P51" s="69">
        <f t="shared" si="1"/>
        <v>3.5999999999999999E-3</v>
      </c>
    </row>
    <row r="52" spans="2:16">
      <c r="B52" s="109">
        <v>15</v>
      </c>
      <c r="C52" s="110" t="s">
        <v>45</v>
      </c>
      <c r="D52" s="93">
        <f t="shared" si="4"/>
        <v>1.7857142857142857E-4</v>
      </c>
      <c r="E52" s="111">
        <v>0.77559999999999996</v>
      </c>
      <c r="F52" s="112">
        <v>6.5620000000000003</v>
      </c>
      <c r="G52" s="108">
        <f t="shared" si="2"/>
        <v>7.3376000000000001</v>
      </c>
      <c r="H52" s="109">
        <v>207</v>
      </c>
      <c r="I52" s="110" t="s">
        <v>46</v>
      </c>
      <c r="J52" s="69">
        <f t="shared" si="3"/>
        <v>2.07E-2</v>
      </c>
      <c r="K52" s="109">
        <v>46</v>
      </c>
      <c r="L52" s="110" t="s">
        <v>46</v>
      </c>
      <c r="M52" s="69">
        <f t="shared" si="0"/>
        <v>4.5999999999999999E-3</v>
      </c>
      <c r="N52" s="109">
        <v>37</v>
      </c>
      <c r="O52" s="110" t="s">
        <v>46</v>
      </c>
      <c r="P52" s="69">
        <f t="shared" si="1"/>
        <v>3.6999999999999997E-3</v>
      </c>
    </row>
    <row r="53" spans="2:16">
      <c r="B53" s="109">
        <v>16</v>
      </c>
      <c r="C53" s="110" t="s">
        <v>45</v>
      </c>
      <c r="D53" s="93">
        <f t="shared" si="4"/>
        <v>1.9047619047619048E-4</v>
      </c>
      <c r="E53" s="111">
        <v>0.80100000000000005</v>
      </c>
      <c r="F53" s="112">
        <v>6.649</v>
      </c>
      <c r="G53" s="108">
        <f t="shared" si="2"/>
        <v>7.45</v>
      </c>
      <c r="H53" s="109">
        <v>216</v>
      </c>
      <c r="I53" s="110" t="s">
        <v>46</v>
      </c>
      <c r="J53" s="69">
        <f t="shared" si="3"/>
        <v>2.1600000000000001E-2</v>
      </c>
      <c r="K53" s="109">
        <v>47</v>
      </c>
      <c r="L53" s="110" t="s">
        <v>46</v>
      </c>
      <c r="M53" s="69">
        <f t="shared" si="0"/>
        <v>4.7000000000000002E-3</v>
      </c>
      <c r="N53" s="109">
        <v>38</v>
      </c>
      <c r="O53" s="110" t="s">
        <v>46</v>
      </c>
      <c r="P53" s="69">
        <f t="shared" si="1"/>
        <v>3.8E-3</v>
      </c>
    </row>
    <row r="54" spans="2:16">
      <c r="B54" s="109">
        <v>17</v>
      </c>
      <c r="C54" s="110" t="s">
        <v>45</v>
      </c>
      <c r="D54" s="93">
        <f t="shared" si="4"/>
        <v>2.0238095238095239E-4</v>
      </c>
      <c r="E54" s="111">
        <v>0.8256</v>
      </c>
      <c r="F54" s="112">
        <v>6.73</v>
      </c>
      <c r="G54" s="108">
        <f t="shared" si="2"/>
        <v>7.5556000000000001</v>
      </c>
      <c r="H54" s="109">
        <v>224</v>
      </c>
      <c r="I54" s="110" t="s">
        <v>46</v>
      </c>
      <c r="J54" s="69">
        <f t="shared" si="3"/>
        <v>2.24E-2</v>
      </c>
      <c r="K54" s="109">
        <v>49</v>
      </c>
      <c r="L54" s="110" t="s">
        <v>46</v>
      </c>
      <c r="M54" s="69">
        <f t="shared" si="0"/>
        <v>4.8999999999999998E-3</v>
      </c>
      <c r="N54" s="109">
        <v>40</v>
      </c>
      <c r="O54" s="110" t="s">
        <v>46</v>
      </c>
      <c r="P54" s="69">
        <f t="shared" si="1"/>
        <v>4.0000000000000001E-3</v>
      </c>
    </row>
    <row r="55" spans="2:16">
      <c r="B55" s="109">
        <v>18</v>
      </c>
      <c r="C55" s="110" t="s">
        <v>45</v>
      </c>
      <c r="D55" s="93">
        <f t="shared" si="4"/>
        <v>2.1428571428571427E-4</v>
      </c>
      <c r="E55" s="111">
        <v>0.84960000000000002</v>
      </c>
      <c r="F55" s="112">
        <v>6.8040000000000003</v>
      </c>
      <c r="G55" s="108">
        <f t="shared" si="2"/>
        <v>7.6536</v>
      </c>
      <c r="H55" s="109">
        <v>233</v>
      </c>
      <c r="I55" s="110" t="s">
        <v>46</v>
      </c>
      <c r="J55" s="69">
        <f t="shared" si="3"/>
        <v>2.3300000000000001E-2</v>
      </c>
      <c r="K55" s="109">
        <v>51</v>
      </c>
      <c r="L55" s="110" t="s">
        <v>46</v>
      </c>
      <c r="M55" s="69">
        <f t="shared" si="0"/>
        <v>5.0999999999999995E-3</v>
      </c>
      <c r="N55" s="109">
        <v>41</v>
      </c>
      <c r="O55" s="110" t="s">
        <v>46</v>
      </c>
      <c r="P55" s="69">
        <f t="shared" si="1"/>
        <v>4.1000000000000003E-3</v>
      </c>
    </row>
    <row r="56" spans="2:16">
      <c r="B56" s="109">
        <v>20</v>
      </c>
      <c r="C56" s="110" t="s">
        <v>45</v>
      </c>
      <c r="D56" s="93">
        <f t="shared" si="4"/>
        <v>2.380952380952381E-4</v>
      </c>
      <c r="E56" s="111">
        <v>0.89549999999999996</v>
      </c>
      <c r="F56" s="112">
        <v>6.9349999999999996</v>
      </c>
      <c r="G56" s="108">
        <f t="shared" si="2"/>
        <v>7.8304999999999998</v>
      </c>
      <c r="H56" s="109">
        <v>250</v>
      </c>
      <c r="I56" s="110" t="s">
        <v>46</v>
      </c>
      <c r="J56" s="69">
        <f t="shared" si="3"/>
        <v>2.5000000000000001E-2</v>
      </c>
      <c r="K56" s="109">
        <v>54</v>
      </c>
      <c r="L56" s="110" t="s">
        <v>46</v>
      </c>
      <c r="M56" s="69">
        <f t="shared" si="0"/>
        <v>5.4000000000000003E-3</v>
      </c>
      <c r="N56" s="109">
        <v>44</v>
      </c>
      <c r="O56" s="110" t="s">
        <v>46</v>
      </c>
      <c r="P56" s="69">
        <f t="shared" si="1"/>
        <v>4.3999999999999994E-3</v>
      </c>
    </row>
    <row r="57" spans="2:16">
      <c r="B57" s="109">
        <v>22.5</v>
      </c>
      <c r="C57" s="110" t="s">
        <v>45</v>
      </c>
      <c r="D57" s="93">
        <f t="shared" si="4"/>
        <v>2.6785714285714287E-4</v>
      </c>
      <c r="E57" s="111">
        <v>0.94989999999999997</v>
      </c>
      <c r="F57" s="112">
        <v>7.0739999999999998</v>
      </c>
      <c r="G57" s="108">
        <f t="shared" si="2"/>
        <v>8.0238999999999994</v>
      </c>
      <c r="H57" s="109">
        <v>271</v>
      </c>
      <c r="I57" s="110" t="s">
        <v>46</v>
      </c>
      <c r="J57" s="69">
        <f t="shared" si="3"/>
        <v>2.7100000000000003E-2</v>
      </c>
      <c r="K57" s="109">
        <v>57</v>
      </c>
      <c r="L57" s="110" t="s">
        <v>46</v>
      </c>
      <c r="M57" s="69">
        <f t="shared" si="0"/>
        <v>5.7000000000000002E-3</v>
      </c>
      <c r="N57" s="109">
        <v>47</v>
      </c>
      <c r="O57" s="110" t="s">
        <v>46</v>
      </c>
      <c r="P57" s="69">
        <f t="shared" si="1"/>
        <v>4.7000000000000002E-3</v>
      </c>
    </row>
    <row r="58" spans="2:16">
      <c r="B58" s="109">
        <v>25</v>
      </c>
      <c r="C58" s="110" t="s">
        <v>45</v>
      </c>
      <c r="D58" s="93">
        <f t="shared" si="4"/>
        <v>2.9761904761904765E-4</v>
      </c>
      <c r="E58" s="111">
        <v>1.0009999999999999</v>
      </c>
      <c r="F58" s="112">
        <v>7.19</v>
      </c>
      <c r="G58" s="108">
        <f t="shared" si="2"/>
        <v>8.1910000000000007</v>
      </c>
      <c r="H58" s="109">
        <v>291</v>
      </c>
      <c r="I58" s="110" t="s">
        <v>46</v>
      </c>
      <c r="J58" s="69">
        <f t="shared" si="3"/>
        <v>2.9099999999999997E-2</v>
      </c>
      <c r="K58" s="109">
        <v>61</v>
      </c>
      <c r="L58" s="110" t="s">
        <v>46</v>
      </c>
      <c r="M58" s="69">
        <f t="shared" si="0"/>
        <v>6.0999999999999995E-3</v>
      </c>
      <c r="N58" s="109">
        <v>50</v>
      </c>
      <c r="O58" s="110" t="s">
        <v>46</v>
      </c>
      <c r="P58" s="69">
        <f t="shared" si="1"/>
        <v>5.0000000000000001E-3</v>
      </c>
    </row>
    <row r="59" spans="2:16">
      <c r="B59" s="109">
        <v>27.5</v>
      </c>
      <c r="C59" s="110" t="s">
        <v>45</v>
      </c>
      <c r="D59" s="93">
        <f t="shared" si="4"/>
        <v>3.2738095238095237E-4</v>
      </c>
      <c r="E59" s="111">
        <v>1.05</v>
      </c>
      <c r="F59" s="112">
        <v>7.2889999999999997</v>
      </c>
      <c r="G59" s="108">
        <f t="shared" si="2"/>
        <v>8.3390000000000004</v>
      </c>
      <c r="H59" s="109">
        <v>311</v>
      </c>
      <c r="I59" s="110" t="s">
        <v>46</v>
      </c>
      <c r="J59" s="69">
        <f t="shared" si="3"/>
        <v>3.1099999999999999E-2</v>
      </c>
      <c r="K59" s="109">
        <v>64</v>
      </c>
      <c r="L59" s="110" t="s">
        <v>46</v>
      </c>
      <c r="M59" s="69">
        <f t="shared" si="0"/>
        <v>6.4000000000000003E-3</v>
      </c>
      <c r="N59" s="109">
        <v>53</v>
      </c>
      <c r="O59" s="110" t="s">
        <v>46</v>
      </c>
      <c r="P59" s="69">
        <f t="shared" si="1"/>
        <v>5.3E-3</v>
      </c>
    </row>
    <row r="60" spans="2:16">
      <c r="B60" s="109">
        <v>30</v>
      </c>
      <c r="C60" s="110" t="s">
        <v>45</v>
      </c>
      <c r="D60" s="93">
        <f t="shared" si="4"/>
        <v>3.5714285714285714E-4</v>
      </c>
      <c r="E60" s="111">
        <v>1.097</v>
      </c>
      <c r="F60" s="112">
        <v>7.3719999999999999</v>
      </c>
      <c r="G60" s="108">
        <f t="shared" si="2"/>
        <v>8.4689999999999994</v>
      </c>
      <c r="H60" s="109">
        <v>330</v>
      </c>
      <c r="I60" s="110" t="s">
        <v>46</v>
      </c>
      <c r="J60" s="69">
        <f t="shared" si="3"/>
        <v>3.3000000000000002E-2</v>
      </c>
      <c r="K60" s="109">
        <v>68</v>
      </c>
      <c r="L60" s="110" t="s">
        <v>46</v>
      </c>
      <c r="M60" s="69">
        <f t="shared" si="0"/>
        <v>6.8000000000000005E-3</v>
      </c>
      <c r="N60" s="109">
        <v>56</v>
      </c>
      <c r="O60" s="110" t="s">
        <v>46</v>
      </c>
      <c r="P60" s="69">
        <f t="shared" si="1"/>
        <v>5.5999999999999999E-3</v>
      </c>
    </row>
    <row r="61" spans="2:16">
      <c r="B61" s="109">
        <v>32.5</v>
      </c>
      <c r="C61" s="110" t="s">
        <v>45</v>
      </c>
      <c r="D61" s="93">
        <f t="shared" si="4"/>
        <v>3.8690476190476192E-4</v>
      </c>
      <c r="E61" s="111">
        <v>1.1419999999999999</v>
      </c>
      <c r="F61" s="112">
        <v>7.4429999999999996</v>
      </c>
      <c r="G61" s="108">
        <f t="shared" si="2"/>
        <v>8.5849999999999991</v>
      </c>
      <c r="H61" s="109">
        <v>350</v>
      </c>
      <c r="I61" s="110" t="s">
        <v>46</v>
      </c>
      <c r="J61" s="69">
        <f t="shared" si="3"/>
        <v>3.4999999999999996E-2</v>
      </c>
      <c r="K61" s="109">
        <v>71</v>
      </c>
      <c r="L61" s="110" t="s">
        <v>46</v>
      </c>
      <c r="M61" s="69">
        <f t="shared" si="0"/>
        <v>7.0999999999999995E-3</v>
      </c>
      <c r="N61" s="109">
        <v>59</v>
      </c>
      <c r="O61" s="110" t="s">
        <v>46</v>
      </c>
      <c r="P61" s="69">
        <f t="shared" si="1"/>
        <v>5.8999999999999999E-3</v>
      </c>
    </row>
    <row r="62" spans="2:16">
      <c r="B62" s="109">
        <v>35</v>
      </c>
      <c r="C62" s="110" t="s">
        <v>45</v>
      </c>
      <c r="D62" s="93">
        <f t="shared" si="4"/>
        <v>4.1666666666666669E-4</v>
      </c>
      <c r="E62" s="111">
        <v>1.1850000000000001</v>
      </c>
      <c r="F62" s="112">
        <v>7.5039999999999996</v>
      </c>
      <c r="G62" s="108">
        <f t="shared" si="2"/>
        <v>8.6890000000000001</v>
      </c>
      <c r="H62" s="109">
        <v>369</v>
      </c>
      <c r="I62" s="110" t="s">
        <v>46</v>
      </c>
      <c r="J62" s="69">
        <f t="shared" si="3"/>
        <v>3.6900000000000002E-2</v>
      </c>
      <c r="K62" s="109">
        <v>74</v>
      </c>
      <c r="L62" s="110" t="s">
        <v>46</v>
      </c>
      <c r="M62" s="69">
        <f t="shared" si="0"/>
        <v>7.3999999999999995E-3</v>
      </c>
      <c r="N62" s="109">
        <v>62</v>
      </c>
      <c r="O62" s="110" t="s">
        <v>46</v>
      </c>
      <c r="P62" s="69">
        <f t="shared" si="1"/>
        <v>6.1999999999999998E-3</v>
      </c>
    </row>
    <row r="63" spans="2:16">
      <c r="B63" s="109">
        <v>37.5</v>
      </c>
      <c r="C63" s="110" t="s">
        <v>45</v>
      </c>
      <c r="D63" s="93">
        <f t="shared" si="4"/>
        <v>4.4642857142857141E-4</v>
      </c>
      <c r="E63" s="111">
        <v>1.226</v>
      </c>
      <c r="F63" s="112">
        <v>7.556</v>
      </c>
      <c r="G63" s="108">
        <f t="shared" si="2"/>
        <v>8.782</v>
      </c>
      <c r="H63" s="109">
        <v>388</v>
      </c>
      <c r="I63" s="110" t="s">
        <v>46</v>
      </c>
      <c r="J63" s="69">
        <f t="shared" si="3"/>
        <v>3.8800000000000001E-2</v>
      </c>
      <c r="K63" s="109">
        <v>77</v>
      </c>
      <c r="L63" s="110" t="s">
        <v>46</v>
      </c>
      <c r="M63" s="69">
        <f t="shared" si="0"/>
        <v>7.7000000000000002E-3</v>
      </c>
      <c r="N63" s="109">
        <v>65</v>
      </c>
      <c r="O63" s="110" t="s">
        <v>46</v>
      </c>
      <c r="P63" s="69">
        <f t="shared" si="1"/>
        <v>6.5000000000000006E-3</v>
      </c>
    </row>
    <row r="64" spans="2:16">
      <c r="B64" s="109">
        <v>40</v>
      </c>
      <c r="C64" s="110" t="s">
        <v>45</v>
      </c>
      <c r="D64" s="93">
        <f t="shared" si="4"/>
        <v>4.7619047619047619E-4</v>
      </c>
      <c r="E64" s="111">
        <v>1.2669999999999999</v>
      </c>
      <c r="F64" s="112">
        <v>7.6</v>
      </c>
      <c r="G64" s="108">
        <f t="shared" si="2"/>
        <v>8.8669999999999991</v>
      </c>
      <c r="H64" s="109">
        <v>406</v>
      </c>
      <c r="I64" s="110" t="s">
        <v>46</v>
      </c>
      <c r="J64" s="69">
        <f t="shared" si="3"/>
        <v>4.0600000000000004E-2</v>
      </c>
      <c r="K64" s="109">
        <v>80</v>
      </c>
      <c r="L64" s="110" t="s">
        <v>46</v>
      </c>
      <c r="M64" s="69">
        <f t="shared" si="0"/>
        <v>8.0000000000000002E-3</v>
      </c>
      <c r="N64" s="109">
        <v>68</v>
      </c>
      <c r="O64" s="110" t="s">
        <v>46</v>
      </c>
      <c r="P64" s="69">
        <f t="shared" si="1"/>
        <v>6.8000000000000005E-3</v>
      </c>
    </row>
    <row r="65" spans="2:16">
      <c r="B65" s="109">
        <v>45</v>
      </c>
      <c r="C65" s="110" t="s">
        <v>45</v>
      </c>
      <c r="D65" s="93">
        <f t="shared" si="4"/>
        <v>5.3571428571428574E-4</v>
      </c>
      <c r="E65" s="111">
        <v>1.343</v>
      </c>
      <c r="F65" s="112">
        <v>7.67</v>
      </c>
      <c r="G65" s="108">
        <f t="shared" si="2"/>
        <v>9.0129999999999999</v>
      </c>
      <c r="H65" s="109">
        <v>443</v>
      </c>
      <c r="I65" s="110" t="s">
        <v>46</v>
      </c>
      <c r="J65" s="69">
        <f t="shared" si="3"/>
        <v>4.4299999999999999E-2</v>
      </c>
      <c r="K65" s="109">
        <v>86</v>
      </c>
      <c r="L65" s="110" t="s">
        <v>46</v>
      </c>
      <c r="M65" s="69">
        <f t="shared" si="0"/>
        <v>8.6E-3</v>
      </c>
      <c r="N65" s="109">
        <v>73</v>
      </c>
      <c r="O65" s="110" t="s">
        <v>46</v>
      </c>
      <c r="P65" s="69">
        <f t="shared" si="1"/>
        <v>7.2999999999999992E-3</v>
      </c>
    </row>
    <row r="66" spans="2:16">
      <c r="B66" s="109">
        <v>50</v>
      </c>
      <c r="C66" s="110" t="s">
        <v>45</v>
      </c>
      <c r="D66" s="93">
        <f t="shared" si="4"/>
        <v>5.9523809523809529E-4</v>
      </c>
      <c r="E66" s="111">
        <v>1.4159999999999999</v>
      </c>
      <c r="F66" s="112">
        <v>7.7190000000000003</v>
      </c>
      <c r="G66" s="108">
        <f t="shared" si="2"/>
        <v>9.1349999999999998</v>
      </c>
      <c r="H66" s="109">
        <v>480</v>
      </c>
      <c r="I66" s="110" t="s">
        <v>46</v>
      </c>
      <c r="J66" s="69">
        <f t="shared" si="3"/>
        <v>4.8000000000000001E-2</v>
      </c>
      <c r="K66" s="109">
        <v>92</v>
      </c>
      <c r="L66" s="110" t="s">
        <v>46</v>
      </c>
      <c r="M66" s="69">
        <f t="shared" si="0"/>
        <v>9.1999999999999998E-3</v>
      </c>
      <c r="N66" s="109">
        <v>78</v>
      </c>
      <c r="O66" s="110" t="s">
        <v>46</v>
      </c>
      <c r="P66" s="69">
        <f t="shared" si="1"/>
        <v>7.7999999999999996E-3</v>
      </c>
    </row>
    <row r="67" spans="2:16">
      <c r="B67" s="109">
        <v>55</v>
      </c>
      <c r="C67" s="110" t="s">
        <v>45</v>
      </c>
      <c r="D67" s="93">
        <f t="shared" si="4"/>
        <v>6.5476190476190473E-4</v>
      </c>
      <c r="E67" s="111">
        <v>1.4850000000000001</v>
      </c>
      <c r="F67" s="112">
        <v>7.7530000000000001</v>
      </c>
      <c r="G67" s="108">
        <f t="shared" si="2"/>
        <v>9.2379999999999995</v>
      </c>
      <c r="H67" s="109">
        <v>516</v>
      </c>
      <c r="I67" s="110" t="s">
        <v>46</v>
      </c>
      <c r="J67" s="69">
        <f t="shared" si="3"/>
        <v>5.16E-2</v>
      </c>
      <c r="K67" s="109">
        <v>98</v>
      </c>
      <c r="L67" s="110" t="s">
        <v>46</v>
      </c>
      <c r="M67" s="69">
        <f t="shared" si="0"/>
        <v>9.7999999999999997E-3</v>
      </c>
      <c r="N67" s="109">
        <v>83</v>
      </c>
      <c r="O67" s="110" t="s">
        <v>46</v>
      </c>
      <c r="P67" s="69">
        <f t="shared" si="1"/>
        <v>8.3000000000000001E-3</v>
      </c>
    </row>
    <row r="68" spans="2:16">
      <c r="B68" s="109">
        <v>60</v>
      </c>
      <c r="C68" s="110" t="s">
        <v>45</v>
      </c>
      <c r="D68" s="93">
        <f t="shared" si="4"/>
        <v>7.1428571428571429E-4</v>
      </c>
      <c r="E68" s="111">
        <v>1.5509999999999999</v>
      </c>
      <c r="F68" s="112">
        <v>7.7750000000000004</v>
      </c>
      <c r="G68" s="108">
        <f t="shared" si="2"/>
        <v>9.3260000000000005</v>
      </c>
      <c r="H68" s="109">
        <v>552</v>
      </c>
      <c r="I68" s="110" t="s">
        <v>46</v>
      </c>
      <c r="J68" s="69">
        <f t="shared" si="3"/>
        <v>5.5200000000000006E-2</v>
      </c>
      <c r="K68" s="109">
        <v>104</v>
      </c>
      <c r="L68" s="110" t="s">
        <v>46</v>
      </c>
      <c r="M68" s="69">
        <f t="shared" si="0"/>
        <v>1.04E-2</v>
      </c>
      <c r="N68" s="109">
        <v>88</v>
      </c>
      <c r="O68" s="110" t="s">
        <v>46</v>
      </c>
      <c r="P68" s="69">
        <f t="shared" si="1"/>
        <v>8.7999999999999988E-3</v>
      </c>
    </row>
    <row r="69" spans="2:16">
      <c r="B69" s="109">
        <v>65</v>
      </c>
      <c r="C69" s="110" t="s">
        <v>45</v>
      </c>
      <c r="D69" s="93">
        <f t="shared" si="4"/>
        <v>7.7380952380952384E-4</v>
      </c>
      <c r="E69" s="111">
        <v>1.615</v>
      </c>
      <c r="F69" s="112">
        <v>7.7859999999999996</v>
      </c>
      <c r="G69" s="108">
        <f t="shared" si="2"/>
        <v>9.4009999999999998</v>
      </c>
      <c r="H69" s="109">
        <v>588</v>
      </c>
      <c r="I69" s="110" t="s">
        <v>46</v>
      </c>
      <c r="J69" s="69">
        <f t="shared" si="3"/>
        <v>5.8799999999999998E-2</v>
      </c>
      <c r="K69" s="109">
        <v>109</v>
      </c>
      <c r="L69" s="110" t="s">
        <v>46</v>
      </c>
      <c r="M69" s="69">
        <f t="shared" si="0"/>
        <v>1.09E-2</v>
      </c>
      <c r="N69" s="109">
        <v>93</v>
      </c>
      <c r="O69" s="110" t="s">
        <v>46</v>
      </c>
      <c r="P69" s="69">
        <f t="shared" si="1"/>
        <v>9.2999999999999992E-3</v>
      </c>
    </row>
    <row r="70" spans="2:16">
      <c r="B70" s="109">
        <v>70</v>
      </c>
      <c r="C70" s="110" t="s">
        <v>45</v>
      </c>
      <c r="D70" s="93">
        <f t="shared" si="4"/>
        <v>8.3333333333333339E-4</v>
      </c>
      <c r="E70" s="111">
        <v>1.675</v>
      </c>
      <c r="F70" s="112">
        <v>7.79</v>
      </c>
      <c r="G70" s="108">
        <f t="shared" si="2"/>
        <v>9.4649999999999999</v>
      </c>
      <c r="H70" s="109">
        <v>623</v>
      </c>
      <c r="I70" s="110" t="s">
        <v>46</v>
      </c>
      <c r="J70" s="69">
        <f t="shared" si="3"/>
        <v>6.2300000000000001E-2</v>
      </c>
      <c r="K70" s="109">
        <v>115</v>
      </c>
      <c r="L70" s="110" t="s">
        <v>46</v>
      </c>
      <c r="M70" s="69">
        <f t="shared" si="0"/>
        <v>1.15E-2</v>
      </c>
      <c r="N70" s="109">
        <v>98</v>
      </c>
      <c r="O70" s="110" t="s">
        <v>46</v>
      </c>
      <c r="P70" s="69">
        <f t="shared" si="1"/>
        <v>9.7999999999999997E-3</v>
      </c>
    </row>
    <row r="71" spans="2:16">
      <c r="B71" s="109">
        <v>80</v>
      </c>
      <c r="C71" s="110" t="s">
        <v>45</v>
      </c>
      <c r="D71" s="93">
        <f t="shared" si="4"/>
        <v>9.5238095238095238E-4</v>
      </c>
      <c r="E71" s="111">
        <v>1.7909999999999999</v>
      </c>
      <c r="F71" s="112">
        <v>7.7779999999999996</v>
      </c>
      <c r="G71" s="108">
        <f t="shared" si="2"/>
        <v>9.5689999999999991</v>
      </c>
      <c r="H71" s="109">
        <v>693</v>
      </c>
      <c r="I71" s="110" t="s">
        <v>46</v>
      </c>
      <c r="J71" s="69">
        <f t="shared" si="3"/>
        <v>6.93E-2</v>
      </c>
      <c r="K71" s="109">
        <v>126</v>
      </c>
      <c r="L71" s="110" t="s">
        <v>46</v>
      </c>
      <c r="M71" s="69">
        <f t="shared" si="0"/>
        <v>1.26E-2</v>
      </c>
      <c r="N71" s="109">
        <v>108</v>
      </c>
      <c r="O71" s="110" t="s">
        <v>46</v>
      </c>
      <c r="P71" s="69">
        <f t="shared" si="1"/>
        <v>1.0800000000000001E-2</v>
      </c>
    </row>
    <row r="72" spans="2:16">
      <c r="B72" s="109">
        <v>90</v>
      </c>
      <c r="C72" s="110" t="s">
        <v>45</v>
      </c>
      <c r="D72" s="93">
        <f t="shared" si="4"/>
        <v>1.0714285714285715E-3</v>
      </c>
      <c r="E72" s="111">
        <v>1.9</v>
      </c>
      <c r="F72" s="112">
        <v>7.7480000000000002</v>
      </c>
      <c r="G72" s="108">
        <f t="shared" si="2"/>
        <v>9.6479999999999997</v>
      </c>
      <c r="H72" s="109">
        <v>763</v>
      </c>
      <c r="I72" s="110" t="s">
        <v>46</v>
      </c>
      <c r="J72" s="69">
        <f t="shared" si="3"/>
        <v>7.6300000000000007E-2</v>
      </c>
      <c r="K72" s="109">
        <v>137</v>
      </c>
      <c r="L72" s="110" t="s">
        <v>46</v>
      </c>
      <c r="M72" s="69">
        <f t="shared" si="0"/>
        <v>1.37E-2</v>
      </c>
      <c r="N72" s="109">
        <v>117</v>
      </c>
      <c r="O72" s="110" t="s">
        <v>46</v>
      </c>
      <c r="P72" s="69">
        <f t="shared" si="1"/>
        <v>1.17E-2</v>
      </c>
    </row>
    <row r="73" spans="2:16">
      <c r="B73" s="109">
        <v>100</v>
      </c>
      <c r="C73" s="110" t="s">
        <v>45</v>
      </c>
      <c r="D73" s="93">
        <f t="shared" si="4"/>
        <v>1.1904761904761906E-3</v>
      </c>
      <c r="E73" s="111">
        <v>2.0030000000000001</v>
      </c>
      <c r="F73" s="112">
        <v>7.7060000000000004</v>
      </c>
      <c r="G73" s="108">
        <f t="shared" si="2"/>
        <v>9.7089999999999996</v>
      </c>
      <c r="H73" s="109">
        <v>833</v>
      </c>
      <c r="I73" s="110" t="s">
        <v>46</v>
      </c>
      <c r="J73" s="69">
        <f t="shared" si="3"/>
        <v>8.3299999999999999E-2</v>
      </c>
      <c r="K73" s="109">
        <v>147</v>
      </c>
      <c r="L73" s="110" t="s">
        <v>46</v>
      </c>
      <c r="M73" s="69">
        <f t="shared" si="0"/>
        <v>1.47E-2</v>
      </c>
      <c r="N73" s="109">
        <v>126</v>
      </c>
      <c r="O73" s="110" t="s">
        <v>46</v>
      </c>
      <c r="P73" s="69">
        <f t="shared" si="1"/>
        <v>1.26E-2</v>
      </c>
    </row>
    <row r="74" spans="2:16">
      <c r="B74" s="109">
        <v>110</v>
      </c>
      <c r="C74" s="110" t="s">
        <v>45</v>
      </c>
      <c r="D74" s="93">
        <f t="shared" si="4"/>
        <v>1.3095238095238095E-3</v>
      </c>
      <c r="E74" s="111">
        <v>2.1</v>
      </c>
      <c r="F74" s="112">
        <v>7.6539999999999999</v>
      </c>
      <c r="G74" s="108">
        <f t="shared" si="2"/>
        <v>9.7539999999999996</v>
      </c>
      <c r="H74" s="109">
        <v>902</v>
      </c>
      <c r="I74" s="110" t="s">
        <v>46</v>
      </c>
      <c r="J74" s="69">
        <f t="shared" si="3"/>
        <v>9.0200000000000002E-2</v>
      </c>
      <c r="K74" s="109">
        <v>157</v>
      </c>
      <c r="L74" s="110" t="s">
        <v>46</v>
      </c>
      <c r="M74" s="69">
        <f t="shared" si="0"/>
        <v>1.5699999999999999E-2</v>
      </c>
      <c r="N74" s="109">
        <v>135</v>
      </c>
      <c r="O74" s="110" t="s">
        <v>46</v>
      </c>
      <c r="P74" s="69">
        <f t="shared" si="1"/>
        <v>1.3500000000000002E-2</v>
      </c>
    </row>
    <row r="75" spans="2:16">
      <c r="B75" s="109">
        <v>120</v>
      </c>
      <c r="C75" s="110" t="s">
        <v>45</v>
      </c>
      <c r="D75" s="93">
        <f t="shared" si="4"/>
        <v>1.4285714285714286E-3</v>
      </c>
      <c r="E75" s="111">
        <v>2.194</v>
      </c>
      <c r="F75" s="112">
        <v>7.5960000000000001</v>
      </c>
      <c r="G75" s="108">
        <f t="shared" si="2"/>
        <v>9.7899999999999991</v>
      </c>
      <c r="H75" s="109">
        <v>971</v>
      </c>
      <c r="I75" s="110" t="s">
        <v>46</v>
      </c>
      <c r="J75" s="69">
        <f t="shared" si="3"/>
        <v>9.7099999999999992E-2</v>
      </c>
      <c r="K75" s="109">
        <v>167</v>
      </c>
      <c r="L75" s="110" t="s">
        <v>46</v>
      </c>
      <c r="M75" s="69">
        <f t="shared" si="0"/>
        <v>1.67E-2</v>
      </c>
      <c r="N75" s="109">
        <v>144</v>
      </c>
      <c r="O75" s="110" t="s">
        <v>46</v>
      </c>
      <c r="P75" s="69">
        <f t="shared" si="1"/>
        <v>1.44E-2</v>
      </c>
    </row>
    <row r="76" spans="2:16">
      <c r="B76" s="109">
        <v>130</v>
      </c>
      <c r="C76" s="110" t="s">
        <v>45</v>
      </c>
      <c r="D76" s="93">
        <f t="shared" si="4"/>
        <v>1.5476190476190477E-3</v>
      </c>
      <c r="E76" s="111">
        <v>2.2829999999999999</v>
      </c>
      <c r="F76" s="112">
        <v>7.5330000000000004</v>
      </c>
      <c r="G76" s="108">
        <f t="shared" si="2"/>
        <v>9.8160000000000007</v>
      </c>
      <c r="H76" s="109">
        <v>1039</v>
      </c>
      <c r="I76" s="110" t="s">
        <v>46</v>
      </c>
      <c r="J76" s="69">
        <f t="shared" si="3"/>
        <v>0.10389999999999999</v>
      </c>
      <c r="K76" s="109">
        <v>177</v>
      </c>
      <c r="L76" s="110" t="s">
        <v>46</v>
      </c>
      <c r="M76" s="69">
        <f t="shared" si="0"/>
        <v>1.77E-2</v>
      </c>
      <c r="N76" s="109">
        <v>153</v>
      </c>
      <c r="O76" s="110" t="s">
        <v>46</v>
      </c>
      <c r="P76" s="69">
        <f t="shared" si="1"/>
        <v>1.5299999999999999E-2</v>
      </c>
    </row>
    <row r="77" spans="2:16">
      <c r="B77" s="109">
        <v>140</v>
      </c>
      <c r="C77" s="110" t="s">
        <v>45</v>
      </c>
      <c r="D77" s="93">
        <f t="shared" si="4"/>
        <v>1.6666666666666668E-3</v>
      </c>
      <c r="E77" s="111">
        <v>2.37</v>
      </c>
      <c r="F77" s="112">
        <v>7.468</v>
      </c>
      <c r="G77" s="108">
        <f t="shared" si="2"/>
        <v>9.838000000000001</v>
      </c>
      <c r="H77" s="109">
        <v>1108</v>
      </c>
      <c r="I77" s="110" t="s">
        <v>46</v>
      </c>
      <c r="J77" s="69">
        <f t="shared" si="3"/>
        <v>0.11080000000000001</v>
      </c>
      <c r="K77" s="109">
        <v>186</v>
      </c>
      <c r="L77" s="110" t="s">
        <v>46</v>
      </c>
      <c r="M77" s="69">
        <f t="shared" si="0"/>
        <v>1.8599999999999998E-2</v>
      </c>
      <c r="N77" s="109">
        <v>161</v>
      </c>
      <c r="O77" s="110" t="s">
        <v>46</v>
      </c>
      <c r="P77" s="69">
        <f t="shared" si="1"/>
        <v>1.61E-2</v>
      </c>
    </row>
    <row r="78" spans="2:16">
      <c r="B78" s="109">
        <v>150</v>
      </c>
      <c r="C78" s="110" t="s">
        <v>45</v>
      </c>
      <c r="D78" s="93">
        <f t="shared" si="4"/>
        <v>1.7857142857142857E-3</v>
      </c>
      <c r="E78" s="111">
        <v>2.4529999999999998</v>
      </c>
      <c r="F78" s="112">
        <v>7.4</v>
      </c>
      <c r="G78" s="108">
        <f t="shared" si="2"/>
        <v>9.8529999999999998</v>
      </c>
      <c r="H78" s="109">
        <v>1177</v>
      </c>
      <c r="I78" s="110" t="s">
        <v>46</v>
      </c>
      <c r="J78" s="69">
        <f t="shared" si="3"/>
        <v>0.1177</v>
      </c>
      <c r="K78" s="109">
        <v>196</v>
      </c>
      <c r="L78" s="110" t="s">
        <v>46</v>
      </c>
      <c r="M78" s="69">
        <f t="shared" si="0"/>
        <v>1.9599999999999999E-2</v>
      </c>
      <c r="N78" s="109">
        <v>170</v>
      </c>
      <c r="O78" s="110" t="s">
        <v>46</v>
      </c>
      <c r="P78" s="69">
        <f t="shared" si="1"/>
        <v>1.7000000000000001E-2</v>
      </c>
    </row>
    <row r="79" spans="2:16">
      <c r="B79" s="109">
        <v>160</v>
      </c>
      <c r="C79" s="110" t="s">
        <v>45</v>
      </c>
      <c r="D79" s="93">
        <f t="shared" si="4"/>
        <v>1.9047619047619048E-3</v>
      </c>
      <c r="E79" s="111">
        <v>2.5329999999999999</v>
      </c>
      <c r="F79" s="112">
        <v>7.3310000000000004</v>
      </c>
      <c r="G79" s="108">
        <f t="shared" si="2"/>
        <v>9.8640000000000008</v>
      </c>
      <c r="H79" s="109">
        <v>1246</v>
      </c>
      <c r="I79" s="110" t="s">
        <v>46</v>
      </c>
      <c r="J79" s="69">
        <f t="shared" si="3"/>
        <v>0.1246</v>
      </c>
      <c r="K79" s="109">
        <v>205</v>
      </c>
      <c r="L79" s="110" t="s">
        <v>46</v>
      </c>
      <c r="M79" s="69">
        <f t="shared" si="0"/>
        <v>2.0499999999999997E-2</v>
      </c>
      <c r="N79" s="109">
        <v>178</v>
      </c>
      <c r="O79" s="110" t="s">
        <v>46</v>
      </c>
      <c r="P79" s="69">
        <f t="shared" si="1"/>
        <v>1.78E-2</v>
      </c>
    </row>
    <row r="80" spans="2:16">
      <c r="B80" s="109">
        <v>170</v>
      </c>
      <c r="C80" s="110" t="s">
        <v>45</v>
      </c>
      <c r="D80" s="93">
        <f t="shared" si="4"/>
        <v>2.0238095238095241E-3</v>
      </c>
      <c r="E80" s="111">
        <v>2.5350000000000001</v>
      </c>
      <c r="F80" s="112">
        <v>7.2619999999999996</v>
      </c>
      <c r="G80" s="108">
        <f t="shared" si="2"/>
        <v>9.7970000000000006</v>
      </c>
      <c r="H80" s="109">
        <v>1314</v>
      </c>
      <c r="I80" s="110" t="s">
        <v>46</v>
      </c>
      <c r="J80" s="69">
        <f t="shared" si="3"/>
        <v>0.13140000000000002</v>
      </c>
      <c r="K80" s="109">
        <v>215</v>
      </c>
      <c r="L80" s="110" t="s">
        <v>46</v>
      </c>
      <c r="M80" s="69">
        <f t="shared" si="0"/>
        <v>2.1499999999999998E-2</v>
      </c>
      <c r="N80" s="109">
        <v>187</v>
      </c>
      <c r="O80" s="110" t="s">
        <v>46</v>
      </c>
      <c r="P80" s="69">
        <f t="shared" si="1"/>
        <v>1.8700000000000001E-2</v>
      </c>
    </row>
    <row r="81" spans="2:16">
      <c r="B81" s="109">
        <v>180</v>
      </c>
      <c r="C81" s="110" t="s">
        <v>45</v>
      </c>
      <c r="D81" s="93">
        <f t="shared" si="4"/>
        <v>2.142857142857143E-3</v>
      </c>
      <c r="E81" s="111">
        <v>2.2850000000000001</v>
      </c>
      <c r="F81" s="112">
        <v>7.1920000000000002</v>
      </c>
      <c r="G81" s="108">
        <f t="shared" si="2"/>
        <v>9.4770000000000003</v>
      </c>
      <c r="H81" s="109">
        <v>1385</v>
      </c>
      <c r="I81" s="110" t="s">
        <v>46</v>
      </c>
      <c r="J81" s="69">
        <f t="shared" si="3"/>
        <v>0.13850000000000001</v>
      </c>
      <c r="K81" s="109">
        <v>224</v>
      </c>
      <c r="L81" s="110" t="s">
        <v>46</v>
      </c>
      <c r="M81" s="69">
        <f t="shared" si="0"/>
        <v>2.24E-2</v>
      </c>
      <c r="N81" s="109">
        <v>195</v>
      </c>
      <c r="O81" s="110" t="s">
        <v>46</v>
      </c>
      <c r="P81" s="69">
        <f t="shared" si="1"/>
        <v>1.95E-2</v>
      </c>
    </row>
    <row r="82" spans="2:16">
      <c r="B82" s="109">
        <v>200</v>
      </c>
      <c r="C82" s="110" t="s">
        <v>45</v>
      </c>
      <c r="D82" s="93">
        <f t="shared" si="4"/>
        <v>2.3809523809523812E-3</v>
      </c>
      <c r="E82" s="111">
        <v>1.992</v>
      </c>
      <c r="F82" s="112">
        <v>7.0540000000000003</v>
      </c>
      <c r="G82" s="108">
        <f t="shared" si="2"/>
        <v>9.0459999999999994</v>
      </c>
      <c r="H82" s="109">
        <v>1532</v>
      </c>
      <c r="I82" s="110" t="s">
        <v>46</v>
      </c>
      <c r="J82" s="69">
        <f t="shared" si="3"/>
        <v>0.1532</v>
      </c>
      <c r="K82" s="109">
        <v>244</v>
      </c>
      <c r="L82" s="110" t="s">
        <v>46</v>
      </c>
      <c r="M82" s="69">
        <f t="shared" si="0"/>
        <v>2.4399999999999998E-2</v>
      </c>
      <c r="N82" s="109">
        <v>212</v>
      </c>
      <c r="O82" s="110" t="s">
        <v>46</v>
      </c>
      <c r="P82" s="69">
        <f t="shared" si="1"/>
        <v>2.12E-2</v>
      </c>
    </row>
    <row r="83" spans="2:16">
      <c r="B83" s="109">
        <v>225</v>
      </c>
      <c r="C83" s="110" t="s">
        <v>45</v>
      </c>
      <c r="D83" s="93">
        <f t="shared" si="4"/>
        <v>2.6785714285714286E-3</v>
      </c>
      <c r="E83" s="111">
        <v>1.86</v>
      </c>
      <c r="F83" s="112">
        <v>6.883</v>
      </c>
      <c r="G83" s="108">
        <f t="shared" si="2"/>
        <v>8.7430000000000003</v>
      </c>
      <c r="H83" s="109">
        <v>1723</v>
      </c>
      <c r="I83" s="110" t="s">
        <v>46</v>
      </c>
      <c r="J83" s="69">
        <f t="shared" si="3"/>
        <v>0.17230000000000001</v>
      </c>
      <c r="K83" s="109">
        <v>270</v>
      </c>
      <c r="L83" s="110" t="s">
        <v>46</v>
      </c>
      <c r="M83" s="69">
        <f t="shared" si="0"/>
        <v>2.7000000000000003E-2</v>
      </c>
      <c r="N83" s="109">
        <v>234</v>
      </c>
      <c r="O83" s="110" t="s">
        <v>46</v>
      </c>
      <c r="P83" s="69">
        <f t="shared" si="1"/>
        <v>2.3400000000000001E-2</v>
      </c>
    </row>
    <row r="84" spans="2:16">
      <c r="B84" s="109">
        <v>250</v>
      </c>
      <c r="C84" s="110" t="s">
        <v>45</v>
      </c>
      <c r="D84" s="93">
        <f t="shared" si="4"/>
        <v>2.976190476190476E-3</v>
      </c>
      <c r="E84" s="111">
        <v>1.867</v>
      </c>
      <c r="F84" s="112">
        <v>6.7190000000000003</v>
      </c>
      <c r="G84" s="108">
        <f t="shared" si="2"/>
        <v>8.5860000000000003</v>
      </c>
      <c r="H84" s="109">
        <v>1920</v>
      </c>
      <c r="I84" s="110" t="s">
        <v>46</v>
      </c>
      <c r="J84" s="69">
        <f t="shared" si="3"/>
        <v>0.192</v>
      </c>
      <c r="K84" s="109">
        <v>297</v>
      </c>
      <c r="L84" s="110" t="s">
        <v>46</v>
      </c>
      <c r="M84" s="69">
        <f t="shared" ref="M84:M147" si="5">K84/1000/10</f>
        <v>2.9699999999999997E-2</v>
      </c>
      <c r="N84" s="109">
        <v>257</v>
      </c>
      <c r="O84" s="110" t="s">
        <v>46</v>
      </c>
      <c r="P84" s="69">
        <f t="shared" ref="P84:P147" si="6">N84/1000/10</f>
        <v>2.5700000000000001E-2</v>
      </c>
    </row>
    <row r="85" spans="2:16">
      <c r="B85" s="109">
        <v>275</v>
      </c>
      <c r="C85" s="110" t="s">
        <v>45</v>
      </c>
      <c r="D85" s="93">
        <f t="shared" si="4"/>
        <v>3.2738095238095239E-3</v>
      </c>
      <c r="E85" s="111">
        <v>1.9430000000000001</v>
      </c>
      <c r="F85" s="112">
        <v>6.5609999999999999</v>
      </c>
      <c r="G85" s="108">
        <f t="shared" ref="G85:G148" si="7">E85+F85</f>
        <v>8.5039999999999996</v>
      </c>
      <c r="H85" s="109">
        <v>2119</v>
      </c>
      <c r="I85" s="110" t="s">
        <v>46</v>
      </c>
      <c r="J85" s="69">
        <f t="shared" ref="J85:J101" si="8">H85/1000/10</f>
        <v>0.21190000000000003</v>
      </c>
      <c r="K85" s="109">
        <v>323</v>
      </c>
      <c r="L85" s="110" t="s">
        <v>46</v>
      </c>
      <c r="M85" s="69">
        <f t="shared" si="5"/>
        <v>3.2300000000000002E-2</v>
      </c>
      <c r="N85" s="109">
        <v>279</v>
      </c>
      <c r="O85" s="110" t="s">
        <v>46</v>
      </c>
      <c r="P85" s="69">
        <f t="shared" si="6"/>
        <v>2.7900000000000001E-2</v>
      </c>
    </row>
    <row r="86" spans="2:16">
      <c r="B86" s="109">
        <v>300</v>
      </c>
      <c r="C86" s="110" t="s">
        <v>45</v>
      </c>
      <c r="D86" s="93">
        <f t="shared" ref="D86:D98" si="9">B86/1000/$C$5</f>
        <v>3.5714285714285713E-3</v>
      </c>
      <c r="E86" s="111">
        <v>2.0529999999999999</v>
      </c>
      <c r="F86" s="112">
        <v>6.4089999999999998</v>
      </c>
      <c r="G86" s="108">
        <f t="shared" si="7"/>
        <v>8.4619999999999997</v>
      </c>
      <c r="H86" s="109">
        <v>2321</v>
      </c>
      <c r="I86" s="110" t="s">
        <v>46</v>
      </c>
      <c r="J86" s="69">
        <f t="shared" si="8"/>
        <v>0.23210000000000003</v>
      </c>
      <c r="K86" s="109">
        <v>349</v>
      </c>
      <c r="L86" s="110" t="s">
        <v>46</v>
      </c>
      <c r="M86" s="69">
        <f t="shared" si="5"/>
        <v>3.49E-2</v>
      </c>
      <c r="N86" s="109">
        <v>302</v>
      </c>
      <c r="O86" s="110" t="s">
        <v>46</v>
      </c>
      <c r="P86" s="69">
        <f t="shared" si="6"/>
        <v>3.0199999999999998E-2</v>
      </c>
    </row>
    <row r="87" spans="2:16">
      <c r="B87" s="109">
        <v>325</v>
      </c>
      <c r="C87" s="110" t="s">
        <v>45</v>
      </c>
      <c r="D87" s="93">
        <f t="shared" si="9"/>
        <v>3.8690476190476192E-3</v>
      </c>
      <c r="E87" s="111">
        <v>2.1779999999999999</v>
      </c>
      <c r="F87" s="112">
        <v>6.2649999999999997</v>
      </c>
      <c r="G87" s="108">
        <f t="shared" si="7"/>
        <v>8.4429999999999996</v>
      </c>
      <c r="H87" s="109">
        <v>2523</v>
      </c>
      <c r="I87" s="110" t="s">
        <v>46</v>
      </c>
      <c r="J87" s="69">
        <f t="shared" si="8"/>
        <v>0.25230000000000002</v>
      </c>
      <c r="K87" s="109">
        <v>375</v>
      </c>
      <c r="L87" s="110" t="s">
        <v>46</v>
      </c>
      <c r="M87" s="69">
        <f t="shared" si="5"/>
        <v>3.7499999999999999E-2</v>
      </c>
      <c r="N87" s="109">
        <v>325</v>
      </c>
      <c r="O87" s="110" t="s">
        <v>46</v>
      </c>
      <c r="P87" s="69">
        <f t="shared" si="6"/>
        <v>3.2500000000000001E-2</v>
      </c>
    </row>
    <row r="88" spans="2:16">
      <c r="B88" s="109">
        <v>350</v>
      </c>
      <c r="C88" s="110" t="s">
        <v>45</v>
      </c>
      <c r="D88" s="93">
        <f t="shared" si="9"/>
        <v>4.1666666666666666E-3</v>
      </c>
      <c r="E88" s="111">
        <v>2.3069999999999999</v>
      </c>
      <c r="F88" s="112">
        <v>6.1269999999999998</v>
      </c>
      <c r="G88" s="108">
        <f t="shared" si="7"/>
        <v>8.4339999999999993</v>
      </c>
      <c r="H88" s="109">
        <v>2725</v>
      </c>
      <c r="I88" s="110" t="s">
        <v>46</v>
      </c>
      <c r="J88" s="69">
        <f t="shared" si="8"/>
        <v>0.27250000000000002</v>
      </c>
      <c r="K88" s="109">
        <v>400</v>
      </c>
      <c r="L88" s="110" t="s">
        <v>46</v>
      </c>
      <c r="M88" s="69">
        <f t="shared" si="5"/>
        <v>0.04</v>
      </c>
      <c r="N88" s="109">
        <v>348</v>
      </c>
      <c r="O88" s="110" t="s">
        <v>46</v>
      </c>
      <c r="P88" s="69">
        <f t="shared" si="6"/>
        <v>3.4799999999999998E-2</v>
      </c>
    </row>
    <row r="89" spans="2:16">
      <c r="B89" s="109">
        <v>375</v>
      </c>
      <c r="C89" s="110" t="s">
        <v>45</v>
      </c>
      <c r="D89" s="93">
        <f t="shared" si="9"/>
        <v>4.464285714285714E-3</v>
      </c>
      <c r="E89" s="111">
        <v>2.4329999999999998</v>
      </c>
      <c r="F89" s="112">
        <v>5.9950000000000001</v>
      </c>
      <c r="G89" s="108">
        <f t="shared" si="7"/>
        <v>8.4280000000000008</v>
      </c>
      <c r="H89" s="109">
        <v>2928</v>
      </c>
      <c r="I89" s="110" t="s">
        <v>46</v>
      </c>
      <c r="J89" s="69">
        <f t="shared" si="8"/>
        <v>0.2928</v>
      </c>
      <c r="K89" s="109">
        <v>424</v>
      </c>
      <c r="L89" s="110" t="s">
        <v>46</v>
      </c>
      <c r="M89" s="69">
        <f t="shared" si="5"/>
        <v>4.24E-2</v>
      </c>
      <c r="N89" s="109">
        <v>371</v>
      </c>
      <c r="O89" s="110" t="s">
        <v>46</v>
      </c>
      <c r="P89" s="69">
        <f t="shared" si="6"/>
        <v>3.7100000000000001E-2</v>
      </c>
    </row>
    <row r="90" spans="2:16">
      <c r="B90" s="109">
        <v>400</v>
      </c>
      <c r="C90" s="110" t="s">
        <v>45</v>
      </c>
      <c r="D90" s="93">
        <f t="shared" si="9"/>
        <v>4.7619047619047623E-3</v>
      </c>
      <c r="E90" s="111">
        <v>2.5539999999999998</v>
      </c>
      <c r="F90" s="112">
        <v>5.87</v>
      </c>
      <c r="G90" s="108">
        <f t="shared" si="7"/>
        <v>8.4239999999999995</v>
      </c>
      <c r="H90" s="109">
        <v>3132</v>
      </c>
      <c r="I90" s="110" t="s">
        <v>46</v>
      </c>
      <c r="J90" s="69">
        <f t="shared" si="8"/>
        <v>0.31320000000000003</v>
      </c>
      <c r="K90" s="109">
        <v>448</v>
      </c>
      <c r="L90" s="110" t="s">
        <v>46</v>
      </c>
      <c r="M90" s="69">
        <f t="shared" si="5"/>
        <v>4.48E-2</v>
      </c>
      <c r="N90" s="109">
        <v>394</v>
      </c>
      <c r="O90" s="110" t="s">
        <v>46</v>
      </c>
      <c r="P90" s="69">
        <f t="shared" si="6"/>
        <v>3.9400000000000004E-2</v>
      </c>
    </row>
    <row r="91" spans="2:16">
      <c r="B91" s="109">
        <v>450</v>
      </c>
      <c r="C91" s="110" t="s">
        <v>45</v>
      </c>
      <c r="D91" s="93">
        <f t="shared" si="9"/>
        <v>5.3571428571428572E-3</v>
      </c>
      <c r="E91" s="111">
        <v>2.7749999999999999</v>
      </c>
      <c r="F91" s="112">
        <v>5.6360000000000001</v>
      </c>
      <c r="G91" s="108">
        <f t="shared" si="7"/>
        <v>8.4109999999999996</v>
      </c>
      <c r="H91" s="109">
        <v>3539</v>
      </c>
      <c r="I91" s="110" t="s">
        <v>46</v>
      </c>
      <c r="J91" s="69">
        <f t="shared" si="8"/>
        <v>0.35389999999999999</v>
      </c>
      <c r="K91" s="109">
        <v>497</v>
      </c>
      <c r="L91" s="110" t="s">
        <v>46</v>
      </c>
      <c r="M91" s="69">
        <f t="shared" si="5"/>
        <v>4.9700000000000001E-2</v>
      </c>
      <c r="N91" s="109">
        <v>439</v>
      </c>
      <c r="O91" s="110" t="s">
        <v>46</v>
      </c>
      <c r="P91" s="69">
        <f t="shared" si="6"/>
        <v>4.3900000000000002E-2</v>
      </c>
    </row>
    <row r="92" spans="2:16">
      <c r="B92" s="109">
        <v>500</v>
      </c>
      <c r="C92" s="110" t="s">
        <v>45</v>
      </c>
      <c r="D92" s="93">
        <f t="shared" si="9"/>
        <v>5.9523809523809521E-3</v>
      </c>
      <c r="E92" s="111">
        <v>2.9670000000000001</v>
      </c>
      <c r="F92" s="112">
        <v>5.4219999999999997</v>
      </c>
      <c r="G92" s="108">
        <f t="shared" si="7"/>
        <v>8.3889999999999993</v>
      </c>
      <c r="H92" s="109">
        <v>3948</v>
      </c>
      <c r="I92" s="110" t="s">
        <v>46</v>
      </c>
      <c r="J92" s="69">
        <f t="shared" si="8"/>
        <v>0.39479999999999998</v>
      </c>
      <c r="K92" s="109">
        <v>544</v>
      </c>
      <c r="L92" s="110" t="s">
        <v>46</v>
      </c>
      <c r="M92" s="69">
        <f t="shared" si="5"/>
        <v>5.4400000000000004E-2</v>
      </c>
      <c r="N92" s="109">
        <v>484</v>
      </c>
      <c r="O92" s="110" t="s">
        <v>46</v>
      </c>
      <c r="P92" s="69">
        <f t="shared" si="6"/>
        <v>4.8399999999999999E-2</v>
      </c>
    </row>
    <row r="93" spans="2:16">
      <c r="B93" s="109">
        <v>550</v>
      </c>
      <c r="C93" s="110" t="s">
        <v>45</v>
      </c>
      <c r="D93" s="93">
        <f t="shared" si="9"/>
        <v>6.5476190476190478E-3</v>
      </c>
      <c r="E93" s="111">
        <v>3.1339999999999999</v>
      </c>
      <c r="F93" s="112">
        <v>5.226</v>
      </c>
      <c r="G93" s="108">
        <f t="shared" si="7"/>
        <v>8.36</v>
      </c>
      <c r="H93" s="109">
        <v>4359</v>
      </c>
      <c r="I93" s="110" t="s">
        <v>46</v>
      </c>
      <c r="J93" s="69">
        <f t="shared" si="8"/>
        <v>0.43590000000000001</v>
      </c>
      <c r="K93" s="109">
        <v>589</v>
      </c>
      <c r="L93" s="110" t="s">
        <v>46</v>
      </c>
      <c r="M93" s="69">
        <f t="shared" si="5"/>
        <v>5.8899999999999994E-2</v>
      </c>
      <c r="N93" s="109">
        <v>529</v>
      </c>
      <c r="O93" s="110" t="s">
        <v>46</v>
      </c>
      <c r="P93" s="69">
        <f t="shared" si="6"/>
        <v>5.2900000000000003E-2</v>
      </c>
    </row>
    <row r="94" spans="2:16">
      <c r="B94" s="109">
        <v>600</v>
      </c>
      <c r="C94" s="110" t="s">
        <v>45</v>
      </c>
      <c r="D94" s="93">
        <f t="shared" si="9"/>
        <v>7.1428571428571426E-3</v>
      </c>
      <c r="E94" s="111">
        <v>3.28</v>
      </c>
      <c r="F94" s="112">
        <v>5.0460000000000003</v>
      </c>
      <c r="G94" s="108">
        <f t="shared" si="7"/>
        <v>8.3260000000000005</v>
      </c>
      <c r="H94" s="109">
        <v>4772</v>
      </c>
      <c r="I94" s="110" t="s">
        <v>46</v>
      </c>
      <c r="J94" s="69">
        <f t="shared" si="8"/>
        <v>0.47720000000000001</v>
      </c>
      <c r="K94" s="109">
        <v>633</v>
      </c>
      <c r="L94" s="110" t="s">
        <v>46</v>
      </c>
      <c r="M94" s="69">
        <f t="shared" si="5"/>
        <v>6.3299999999999995E-2</v>
      </c>
      <c r="N94" s="109">
        <v>573</v>
      </c>
      <c r="O94" s="110" t="s">
        <v>46</v>
      </c>
      <c r="P94" s="69">
        <f t="shared" si="6"/>
        <v>5.7299999999999997E-2</v>
      </c>
    </row>
    <row r="95" spans="2:16">
      <c r="B95" s="109">
        <v>650</v>
      </c>
      <c r="C95" s="110" t="s">
        <v>45</v>
      </c>
      <c r="D95" s="93">
        <f t="shared" si="9"/>
        <v>7.7380952380952384E-3</v>
      </c>
      <c r="E95" s="111">
        <v>3.411</v>
      </c>
      <c r="F95" s="112">
        <v>4.88</v>
      </c>
      <c r="G95" s="108">
        <f t="shared" si="7"/>
        <v>8.2910000000000004</v>
      </c>
      <c r="H95" s="109">
        <v>5187</v>
      </c>
      <c r="I95" s="110" t="s">
        <v>46</v>
      </c>
      <c r="J95" s="69">
        <f t="shared" si="8"/>
        <v>0.51870000000000005</v>
      </c>
      <c r="K95" s="109">
        <v>676</v>
      </c>
      <c r="L95" s="110" t="s">
        <v>46</v>
      </c>
      <c r="M95" s="69">
        <f t="shared" si="5"/>
        <v>6.7600000000000007E-2</v>
      </c>
      <c r="N95" s="109">
        <v>617</v>
      </c>
      <c r="O95" s="110" t="s">
        <v>46</v>
      </c>
      <c r="P95" s="69">
        <f t="shared" si="6"/>
        <v>6.1699999999999998E-2</v>
      </c>
    </row>
    <row r="96" spans="2:16">
      <c r="B96" s="109">
        <v>700</v>
      </c>
      <c r="C96" s="110" t="s">
        <v>45</v>
      </c>
      <c r="D96" s="93">
        <f t="shared" si="9"/>
        <v>8.3333333333333332E-3</v>
      </c>
      <c r="E96" s="111">
        <v>3.5289999999999999</v>
      </c>
      <c r="F96" s="112">
        <v>4.7270000000000003</v>
      </c>
      <c r="G96" s="108">
        <f t="shared" si="7"/>
        <v>8.2560000000000002</v>
      </c>
      <c r="H96" s="109">
        <v>5605</v>
      </c>
      <c r="I96" s="110" t="s">
        <v>46</v>
      </c>
      <c r="J96" s="69">
        <f t="shared" si="8"/>
        <v>0.5605</v>
      </c>
      <c r="K96" s="109">
        <v>717</v>
      </c>
      <c r="L96" s="110" t="s">
        <v>46</v>
      </c>
      <c r="M96" s="69">
        <f t="shared" si="5"/>
        <v>7.17E-2</v>
      </c>
      <c r="N96" s="109">
        <v>660</v>
      </c>
      <c r="O96" s="110" t="s">
        <v>46</v>
      </c>
      <c r="P96" s="69">
        <f t="shared" si="6"/>
        <v>6.6000000000000003E-2</v>
      </c>
    </row>
    <row r="97" spans="2:16">
      <c r="B97" s="109">
        <v>800</v>
      </c>
      <c r="C97" s="110" t="s">
        <v>45</v>
      </c>
      <c r="D97" s="93">
        <f t="shared" si="9"/>
        <v>9.5238095238095247E-3</v>
      </c>
      <c r="E97" s="111">
        <v>3.7410000000000001</v>
      </c>
      <c r="F97" s="112">
        <v>4.4509999999999996</v>
      </c>
      <c r="G97" s="108">
        <f t="shared" si="7"/>
        <v>8.1920000000000002</v>
      </c>
      <c r="H97" s="109">
        <v>6446</v>
      </c>
      <c r="I97" s="110" t="s">
        <v>46</v>
      </c>
      <c r="J97" s="69">
        <f t="shared" si="8"/>
        <v>0.64459999999999995</v>
      </c>
      <c r="K97" s="109">
        <v>802</v>
      </c>
      <c r="L97" s="110" t="s">
        <v>46</v>
      </c>
      <c r="M97" s="69">
        <f t="shared" si="5"/>
        <v>8.0200000000000007E-2</v>
      </c>
      <c r="N97" s="109">
        <v>746</v>
      </c>
      <c r="O97" s="110" t="s">
        <v>46</v>
      </c>
      <c r="P97" s="69">
        <f t="shared" si="6"/>
        <v>7.46E-2</v>
      </c>
    </row>
    <row r="98" spans="2:16">
      <c r="B98" s="109">
        <v>900</v>
      </c>
      <c r="C98" s="110" t="s">
        <v>45</v>
      </c>
      <c r="D98" s="93">
        <f t="shared" si="9"/>
        <v>1.0714285714285714E-2</v>
      </c>
      <c r="E98" s="111">
        <v>3.9329999999999998</v>
      </c>
      <c r="F98" s="112">
        <v>4.2110000000000003</v>
      </c>
      <c r="G98" s="108">
        <f t="shared" si="7"/>
        <v>8.1440000000000001</v>
      </c>
      <c r="H98" s="109">
        <v>7294</v>
      </c>
      <c r="I98" s="110" t="s">
        <v>46</v>
      </c>
      <c r="J98" s="69">
        <f t="shared" si="8"/>
        <v>0.72939999999999994</v>
      </c>
      <c r="K98" s="109">
        <v>883</v>
      </c>
      <c r="L98" s="110" t="s">
        <v>46</v>
      </c>
      <c r="M98" s="69">
        <f t="shared" si="5"/>
        <v>8.8300000000000003E-2</v>
      </c>
      <c r="N98" s="109">
        <v>831</v>
      </c>
      <c r="O98" s="110" t="s">
        <v>46</v>
      </c>
      <c r="P98" s="69">
        <f t="shared" si="6"/>
        <v>8.3099999999999993E-2</v>
      </c>
    </row>
    <row r="99" spans="2:16">
      <c r="B99" s="109">
        <v>1</v>
      </c>
      <c r="C99" s="113" t="s">
        <v>47</v>
      </c>
      <c r="D99" s="69">
        <f t="shared" ref="D99:D162" si="10">B99/$C$5</f>
        <v>1.1904761904761904E-2</v>
      </c>
      <c r="E99" s="111">
        <v>4.1150000000000002</v>
      </c>
      <c r="F99" s="112">
        <v>4</v>
      </c>
      <c r="G99" s="108">
        <f t="shared" si="7"/>
        <v>8.1150000000000002</v>
      </c>
      <c r="H99" s="109">
        <v>8148</v>
      </c>
      <c r="I99" s="110" t="s">
        <v>46</v>
      </c>
      <c r="J99" s="69">
        <f t="shared" si="8"/>
        <v>0.81479999999999997</v>
      </c>
      <c r="K99" s="109">
        <v>960</v>
      </c>
      <c r="L99" s="110" t="s">
        <v>46</v>
      </c>
      <c r="M99" s="69">
        <f t="shared" si="5"/>
        <v>9.6000000000000002E-2</v>
      </c>
      <c r="N99" s="109">
        <v>915</v>
      </c>
      <c r="O99" s="110" t="s">
        <v>46</v>
      </c>
      <c r="P99" s="69">
        <f t="shared" si="6"/>
        <v>9.1499999999999998E-2</v>
      </c>
    </row>
    <row r="100" spans="2:16">
      <c r="B100" s="109">
        <v>1.1000000000000001</v>
      </c>
      <c r="C100" s="110" t="s">
        <v>47</v>
      </c>
      <c r="D100" s="69">
        <f t="shared" si="10"/>
        <v>1.3095238095238096E-2</v>
      </c>
      <c r="E100" s="111">
        <v>4.2939999999999996</v>
      </c>
      <c r="F100" s="112">
        <v>3.8119999999999998</v>
      </c>
      <c r="G100" s="108">
        <f t="shared" si="7"/>
        <v>8.1059999999999999</v>
      </c>
      <c r="H100" s="109">
        <v>9004</v>
      </c>
      <c r="I100" s="110" t="s">
        <v>46</v>
      </c>
      <c r="J100" s="69">
        <f t="shared" si="8"/>
        <v>0.90039999999999998</v>
      </c>
      <c r="K100" s="109">
        <v>1034</v>
      </c>
      <c r="L100" s="110" t="s">
        <v>46</v>
      </c>
      <c r="M100" s="69">
        <f t="shared" si="5"/>
        <v>0.10340000000000001</v>
      </c>
      <c r="N100" s="109">
        <v>997</v>
      </c>
      <c r="O100" s="110" t="s">
        <v>46</v>
      </c>
      <c r="P100" s="69">
        <f t="shared" si="6"/>
        <v>9.9699999999999997E-2</v>
      </c>
    </row>
    <row r="101" spans="2:16">
      <c r="B101" s="109">
        <v>1.2</v>
      </c>
      <c r="C101" s="110" t="s">
        <v>47</v>
      </c>
      <c r="D101" s="69">
        <f t="shared" si="10"/>
        <v>1.4285714285714285E-2</v>
      </c>
      <c r="E101" s="111">
        <v>4.4729999999999999</v>
      </c>
      <c r="F101" s="112">
        <v>3.6440000000000001</v>
      </c>
      <c r="G101" s="108">
        <f t="shared" si="7"/>
        <v>8.1170000000000009</v>
      </c>
      <c r="H101" s="109">
        <v>9862</v>
      </c>
      <c r="I101" s="110" t="s">
        <v>46</v>
      </c>
      <c r="J101" s="69">
        <f t="shared" si="8"/>
        <v>0.98619999999999997</v>
      </c>
      <c r="K101" s="109">
        <v>1106</v>
      </c>
      <c r="L101" s="110" t="s">
        <v>46</v>
      </c>
      <c r="M101" s="69">
        <f t="shared" si="5"/>
        <v>0.1106</v>
      </c>
      <c r="N101" s="109">
        <v>1078</v>
      </c>
      <c r="O101" s="110" t="s">
        <v>46</v>
      </c>
      <c r="P101" s="69">
        <f t="shared" si="6"/>
        <v>0.10780000000000001</v>
      </c>
    </row>
    <row r="102" spans="2:16">
      <c r="B102" s="109">
        <v>1.3</v>
      </c>
      <c r="C102" s="110" t="s">
        <v>47</v>
      </c>
      <c r="D102" s="69">
        <f t="shared" si="10"/>
        <v>1.5476190476190477E-2</v>
      </c>
      <c r="E102" s="111">
        <v>4.6539999999999999</v>
      </c>
      <c r="F102" s="112">
        <v>3.492</v>
      </c>
      <c r="G102" s="108">
        <f t="shared" si="7"/>
        <v>8.1460000000000008</v>
      </c>
      <c r="H102" s="109">
        <v>1.07</v>
      </c>
      <c r="I102" s="113" t="s">
        <v>48</v>
      </c>
      <c r="J102" s="71">
        <f t="shared" ref="J102:J165" si="11">H102</f>
        <v>1.07</v>
      </c>
      <c r="K102" s="109">
        <v>1174</v>
      </c>
      <c r="L102" s="110" t="s">
        <v>46</v>
      </c>
      <c r="M102" s="69">
        <f t="shared" si="5"/>
        <v>0.11739999999999999</v>
      </c>
      <c r="N102" s="109">
        <v>1157</v>
      </c>
      <c r="O102" s="110" t="s">
        <v>46</v>
      </c>
      <c r="P102" s="69">
        <f t="shared" si="6"/>
        <v>0.1157</v>
      </c>
    </row>
    <row r="103" spans="2:16">
      <c r="B103" s="109">
        <v>1.4</v>
      </c>
      <c r="C103" s="110" t="s">
        <v>47</v>
      </c>
      <c r="D103" s="69">
        <f t="shared" si="10"/>
        <v>1.6666666666666666E-2</v>
      </c>
      <c r="E103" s="111">
        <v>4.8380000000000001</v>
      </c>
      <c r="F103" s="112">
        <v>3.355</v>
      </c>
      <c r="G103" s="108">
        <f t="shared" si="7"/>
        <v>8.1929999999999996</v>
      </c>
      <c r="H103" s="109">
        <v>1.1599999999999999</v>
      </c>
      <c r="I103" s="110" t="s">
        <v>48</v>
      </c>
      <c r="J103" s="71">
        <f t="shared" si="11"/>
        <v>1.1599999999999999</v>
      </c>
      <c r="K103" s="109">
        <v>1239</v>
      </c>
      <c r="L103" s="110" t="s">
        <v>46</v>
      </c>
      <c r="M103" s="69">
        <f t="shared" si="5"/>
        <v>0.12390000000000001</v>
      </c>
      <c r="N103" s="109">
        <v>1235</v>
      </c>
      <c r="O103" s="110" t="s">
        <v>46</v>
      </c>
      <c r="P103" s="69">
        <f t="shared" si="6"/>
        <v>0.12350000000000001</v>
      </c>
    </row>
    <row r="104" spans="2:16">
      <c r="B104" s="109">
        <v>1.5</v>
      </c>
      <c r="C104" s="110" t="s">
        <v>47</v>
      </c>
      <c r="D104" s="69">
        <f t="shared" si="10"/>
        <v>1.7857142857142856E-2</v>
      </c>
      <c r="E104" s="111">
        <v>5.0259999999999998</v>
      </c>
      <c r="F104" s="112">
        <v>3.23</v>
      </c>
      <c r="G104" s="108">
        <f t="shared" si="7"/>
        <v>8.2560000000000002</v>
      </c>
      <c r="H104" s="109">
        <v>1.24</v>
      </c>
      <c r="I104" s="110" t="s">
        <v>48</v>
      </c>
      <c r="J104" s="71">
        <f t="shared" si="11"/>
        <v>1.24</v>
      </c>
      <c r="K104" s="109">
        <v>1301</v>
      </c>
      <c r="L104" s="110" t="s">
        <v>46</v>
      </c>
      <c r="M104" s="69">
        <f t="shared" si="5"/>
        <v>0.13009999999999999</v>
      </c>
      <c r="N104" s="109">
        <v>1311</v>
      </c>
      <c r="O104" s="110" t="s">
        <v>46</v>
      </c>
      <c r="P104" s="69">
        <f t="shared" si="6"/>
        <v>0.13109999999999999</v>
      </c>
    </row>
    <row r="105" spans="2:16">
      <c r="B105" s="109">
        <v>1.6</v>
      </c>
      <c r="C105" s="110" t="s">
        <v>47</v>
      </c>
      <c r="D105" s="69">
        <f t="shared" si="10"/>
        <v>1.9047619047619049E-2</v>
      </c>
      <c r="E105" s="111">
        <v>5.2169999999999996</v>
      </c>
      <c r="F105" s="112">
        <v>3.1150000000000002</v>
      </c>
      <c r="G105" s="108">
        <f t="shared" si="7"/>
        <v>8.3320000000000007</v>
      </c>
      <c r="H105" s="109">
        <v>1.33</v>
      </c>
      <c r="I105" s="110" t="s">
        <v>48</v>
      </c>
      <c r="J105" s="71">
        <f t="shared" si="11"/>
        <v>1.33</v>
      </c>
      <c r="K105" s="109">
        <v>1361</v>
      </c>
      <c r="L105" s="110" t="s">
        <v>46</v>
      </c>
      <c r="M105" s="69">
        <f t="shared" si="5"/>
        <v>0.1361</v>
      </c>
      <c r="N105" s="109">
        <v>1385</v>
      </c>
      <c r="O105" s="110" t="s">
        <v>46</v>
      </c>
      <c r="P105" s="69">
        <f t="shared" si="6"/>
        <v>0.13850000000000001</v>
      </c>
    </row>
    <row r="106" spans="2:16">
      <c r="B106" s="109">
        <v>1.7</v>
      </c>
      <c r="C106" s="110" t="s">
        <v>47</v>
      </c>
      <c r="D106" s="69">
        <f t="shared" si="10"/>
        <v>2.0238095238095239E-2</v>
      </c>
      <c r="E106" s="111">
        <v>5.41</v>
      </c>
      <c r="F106" s="112">
        <v>3.0089999999999999</v>
      </c>
      <c r="G106" s="108">
        <f t="shared" si="7"/>
        <v>8.4190000000000005</v>
      </c>
      <c r="H106" s="109">
        <v>1.41</v>
      </c>
      <c r="I106" s="110" t="s">
        <v>48</v>
      </c>
      <c r="J106" s="71">
        <f t="shared" si="11"/>
        <v>1.41</v>
      </c>
      <c r="K106" s="109">
        <v>1418</v>
      </c>
      <c r="L106" s="110" t="s">
        <v>46</v>
      </c>
      <c r="M106" s="69">
        <f t="shared" si="5"/>
        <v>0.14179999999999998</v>
      </c>
      <c r="N106" s="109">
        <v>1457</v>
      </c>
      <c r="O106" s="110" t="s">
        <v>46</v>
      </c>
      <c r="P106" s="69">
        <f t="shared" si="6"/>
        <v>0.1457</v>
      </c>
    </row>
    <row r="107" spans="2:16">
      <c r="B107" s="109">
        <v>1.8</v>
      </c>
      <c r="C107" s="110" t="s">
        <v>47</v>
      </c>
      <c r="D107" s="69">
        <f t="shared" si="10"/>
        <v>2.1428571428571429E-2</v>
      </c>
      <c r="E107" s="111">
        <v>5.6059999999999999</v>
      </c>
      <c r="F107" s="112">
        <v>2.911</v>
      </c>
      <c r="G107" s="108">
        <f t="shared" si="7"/>
        <v>8.5169999999999995</v>
      </c>
      <c r="H107" s="109">
        <v>1.49</v>
      </c>
      <c r="I107" s="110" t="s">
        <v>48</v>
      </c>
      <c r="J107" s="71">
        <f t="shared" si="11"/>
        <v>1.49</v>
      </c>
      <c r="K107" s="109">
        <v>1473</v>
      </c>
      <c r="L107" s="110" t="s">
        <v>46</v>
      </c>
      <c r="M107" s="69">
        <f t="shared" si="5"/>
        <v>0.14730000000000001</v>
      </c>
      <c r="N107" s="109">
        <v>1527</v>
      </c>
      <c r="O107" s="110" t="s">
        <v>46</v>
      </c>
      <c r="P107" s="69">
        <f t="shared" si="6"/>
        <v>0.1527</v>
      </c>
    </row>
    <row r="108" spans="2:16">
      <c r="B108" s="109">
        <v>2</v>
      </c>
      <c r="C108" s="110" t="s">
        <v>47</v>
      </c>
      <c r="D108" s="69">
        <f t="shared" si="10"/>
        <v>2.3809523809523808E-2</v>
      </c>
      <c r="E108" s="111">
        <v>6</v>
      </c>
      <c r="F108" s="112">
        <v>2.7370000000000001</v>
      </c>
      <c r="G108" s="108">
        <f t="shared" si="7"/>
        <v>8.7370000000000001</v>
      </c>
      <c r="H108" s="109">
        <v>1.65</v>
      </c>
      <c r="I108" s="110" t="s">
        <v>48</v>
      </c>
      <c r="J108" s="71">
        <f t="shared" si="11"/>
        <v>1.65</v>
      </c>
      <c r="K108" s="109">
        <v>1583</v>
      </c>
      <c r="L108" s="110" t="s">
        <v>46</v>
      </c>
      <c r="M108" s="69">
        <f t="shared" si="5"/>
        <v>0.1583</v>
      </c>
      <c r="N108" s="109">
        <v>1662</v>
      </c>
      <c r="O108" s="110" t="s">
        <v>46</v>
      </c>
      <c r="P108" s="69">
        <f t="shared" si="6"/>
        <v>0.16619999999999999</v>
      </c>
    </row>
    <row r="109" spans="2:16">
      <c r="B109" s="109">
        <v>2.25</v>
      </c>
      <c r="C109" s="110" t="s">
        <v>47</v>
      </c>
      <c r="D109" s="69">
        <f t="shared" si="10"/>
        <v>2.6785714285714284E-2</v>
      </c>
      <c r="E109" s="111">
        <v>6.4909999999999997</v>
      </c>
      <c r="F109" s="112">
        <v>2.5499999999999998</v>
      </c>
      <c r="G109" s="108">
        <f t="shared" si="7"/>
        <v>9.0410000000000004</v>
      </c>
      <c r="H109" s="109">
        <v>1.85</v>
      </c>
      <c r="I109" s="110" t="s">
        <v>48</v>
      </c>
      <c r="J109" s="71">
        <f t="shared" si="11"/>
        <v>1.85</v>
      </c>
      <c r="K109" s="109">
        <v>1711</v>
      </c>
      <c r="L109" s="110" t="s">
        <v>46</v>
      </c>
      <c r="M109" s="69">
        <f t="shared" si="5"/>
        <v>0.1711</v>
      </c>
      <c r="N109" s="109">
        <v>1820</v>
      </c>
      <c r="O109" s="110" t="s">
        <v>46</v>
      </c>
      <c r="P109" s="69">
        <f t="shared" si="6"/>
        <v>0.182</v>
      </c>
    </row>
    <row r="110" spans="2:16">
      <c r="B110" s="109">
        <v>2.5</v>
      </c>
      <c r="C110" s="110" t="s">
        <v>47</v>
      </c>
      <c r="D110" s="69">
        <f t="shared" si="10"/>
        <v>2.976190476190476E-2</v>
      </c>
      <c r="E110" s="111">
        <v>6.9770000000000003</v>
      </c>
      <c r="F110" s="112">
        <v>2.39</v>
      </c>
      <c r="G110" s="108">
        <f t="shared" si="7"/>
        <v>9.3670000000000009</v>
      </c>
      <c r="H110" s="109">
        <v>2.04</v>
      </c>
      <c r="I110" s="110" t="s">
        <v>48</v>
      </c>
      <c r="J110" s="71">
        <f t="shared" si="11"/>
        <v>2.04</v>
      </c>
      <c r="K110" s="109">
        <v>1825</v>
      </c>
      <c r="L110" s="110" t="s">
        <v>46</v>
      </c>
      <c r="M110" s="69">
        <f t="shared" si="5"/>
        <v>0.1825</v>
      </c>
      <c r="N110" s="109">
        <v>1967</v>
      </c>
      <c r="O110" s="110" t="s">
        <v>46</v>
      </c>
      <c r="P110" s="69">
        <f t="shared" si="6"/>
        <v>0.19670000000000001</v>
      </c>
    </row>
    <row r="111" spans="2:16">
      <c r="B111" s="109">
        <v>2.75</v>
      </c>
      <c r="C111" s="110" t="s">
        <v>47</v>
      </c>
      <c r="D111" s="69">
        <f t="shared" si="10"/>
        <v>3.273809523809524E-2</v>
      </c>
      <c r="E111" s="111">
        <v>7.452</v>
      </c>
      <c r="F111" s="112">
        <v>2.2519999999999998</v>
      </c>
      <c r="G111" s="108">
        <f t="shared" si="7"/>
        <v>9.7040000000000006</v>
      </c>
      <c r="H111" s="109">
        <v>2.23</v>
      </c>
      <c r="I111" s="110" t="s">
        <v>48</v>
      </c>
      <c r="J111" s="71">
        <f t="shared" si="11"/>
        <v>2.23</v>
      </c>
      <c r="K111" s="109">
        <v>1927</v>
      </c>
      <c r="L111" s="110" t="s">
        <v>46</v>
      </c>
      <c r="M111" s="69">
        <f t="shared" si="5"/>
        <v>0.19270000000000001</v>
      </c>
      <c r="N111" s="109">
        <v>2104</v>
      </c>
      <c r="O111" s="110" t="s">
        <v>46</v>
      </c>
      <c r="P111" s="69">
        <f t="shared" si="6"/>
        <v>0.2104</v>
      </c>
    </row>
    <row r="112" spans="2:16">
      <c r="B112" s="109">
        <v>3</v>
      </c>
      <c r="C112" s="110" t="s">
        <v>47</v>
      </c>
      <c r="D112" s="69">
        <f t="shared" si="10"/>
        <v>3.5714285714285712E-2</v>
      </c>
      <c r="E112" s="111">
        <v>7.9160000000000004</v>
      </c>
      <c r="F112" s="112">
        <v>2.1309999999999998</v>
      </c>
      <c r="G112" s="108">
        <f t="shared" si="7"/>
        <v>10.047000000000001</v>
      </c>
      <c r="H112" s="109">
        <v>2.4</v>
      </c>
      <c r="I112" s="110" t="s">
        <v>48</v>
      </c>
      <c r="J112" s="71">
        <f t="shared" si="11"/>
        <v>2.4</v>
      </c>
      <c r="K112" s="109">
        <v>2018</v>
      </c>
      <c r="L112" s="110" t="s">
        <v>46</v>
      </c>
      <c r="M112" s="69">
        <f t="shared" si="5"/>
        <v>0.20179999999999998</v>
      </c>
      <c r="N112" s="109">
        <v>2231</v>
      </c>
      <c r="O112" s="110" t="s">
        <v>46</v>
      </c>
      <c r="P112" s="69">
        <f t="shared" si="6"/>
        <v>0.22309999999999999</v>
      </c>
    </row>
    <row r="113" spans="1:16">
      <c r="B113" s="109">
        <v>3.25</v>
      </c>
      <c r="C113" s="110" t="s">
        <v>47</v>
      </c>
      <c r="D113" s="69">
        <f t="shared" si="10"/>
        <v>3.8690476190476192E-2</v>
      </c>
      <c r="E113" s="111">
        <v>8.3670000000000009</v>
      </c>
      <c r="F113" s="112">
        <v>2.024</v>
      </c>
      <c r="G113" s="108">
        <f t="shared" si="7"/>
        <v>10.391000000000002</v>
      </c>
      <c r="H113" s="109">
        <v>2.58</v>
      </c>
      <c r="I113" s="110" t="s">
        <v>48</v>
      </c>
      <c r="J113" s="71">
        <f t="shared" si="11"/>
        <v>2.58</v>
      </c>
      <c r="K113" s="109">
        <v>2102</v>
      </c>
      <c r="L113" s="110" t="s">
        <v>46</v>
      </c>
      <c r="M113" s="69">
        <f t="shared" si="5"/>
        <v>0.2102</v>
      </c>
      <c r="N113" s="109">
        <v>2350</v>
      </c>
      <c r="O113" s="110" t="s">
        <v>46</v>
      </c>
      <c r="P113" s="69">
        <f t="shared" si="6"/>
        <v>0.23500000000000001</v>
      </c>
    </row>
    <row r="114" spans="1:16">
      <c r="B114" s="109">
        <v>3.5</v>
      </c>
      <c r="C114" s="110" t="s">
        <v>47</v>
      </c>
      <c r="D114" s="69">
        <f t="shared" si="10"/>
        <v>4.1666666666666664E-2</v>
      </c>
      <c r="E114" s="111">
        <v>8.8059999999999992</v>
      </c>
      <c r="F114" s="112">
        <v>1.9279999999999999</v>
      </c>
      <c r="G114" s="108">
        <f t="shared" si="7"/>
        <v>10.733999999999998</v>
      </c>
      <c r="H114" s="109">
        <v>2.74</v>
      </c>
      <c r="I114" s="110" t="s">
        <v>48</v>
      </c>
      <c r="J114" s="71">
        <f t="shared" si="11"/>
        <v>2.74</v>
      </c>
      <c r="K114" s="109">
        <v>2177</v>
      </c>
      <c r="L114" s="110" t="s">
        <v>46</v>
      </c>
      <c r="M114" s="69">
        <f t="shared" si="5"/>
        <v>0.2177</v>
      </c>
      <c r="N114" s="109">
        <v>2461</v>
      </c>
      <c r="O114" s="110" t="s">
        <v>46</v>
      </c>
      <c r="P114" s="69">
        <f t="shared" si="6"/>
        <v>0.24609999999999999</v>
      </c>
    </row>
    <row r="115" spans="1:16">
      <c r="B115" s="109">
        <v>3.75</v>
      </c>
      <c r="C115" s="110" t="s">
        <v>47</v>
      </c>
      <c r="D115" s="69">
        <f t="shared" si="10"/>
        <v>4.4642857142857144E-2</v>
      </c>
      <c r="E115" s="111">
        <v>9.2330000000000005</v>
      </c>
      <c r="F115" s="112">
        <v>1.8420000000000001</v>
      </c>
      <c r="G115" s="108">
        <f t="shared" si="7"/>
        <v>11.075000000000001</v>
      </c>
      <c r="H115" s="109">
        <v>2.91</v>
      </c>
      <c r="I115" s="110" t="s">
        <v>48</v>
      </c>
      <c r="J115" s="71">
        <f t="shared" si="11"/>
        <v>2.91</v>
      </c>
      <c r="K115" s="109">
        <v>2247</v>
      </c>
      <c r="L115" s="110" t="s">
        <v>46</v>
      </c>
      <c r="M115" s="69">
        <f t="shared" si="5"/>
        <v>0.22469999999999998</v>
      </c>
      <c r="N115" s="109">
        <v>2565</v>
      </c>
      <c r="O115" s="110" t="s">
        <v>46</v>
      </c>
      <c r="P115" s="69">
        <f t="shared" si="6"/>
        <v>0.25650000000000001</v>
      </c>
    </row>
    <row r="116" spans="1:16">
      <c r="B116" s="109">
        <v>4</v>
      </c>
      <c r="C116" s="110" t="s">
        <v>47</v>
      </c>
      <c r="D116" s="69">
        <f t="shared" si="10"/>
        <v>4.7619047619047616E-2</v>
      </c>
      <c r="E116" s="111">
        <v>9.6509999999999998</v>
      </c>
      <c r="F116" s="112">
        <v>1.7649999999999999</v>
      </c>
      <c r="G116" s="108">
        <f t="shared" si="7"/>
        <v>11.416</v>
      </c>
      <c r="H116" s="109">
        <v>3.06</v>
      </c>
      <c r="I116" s="110" t="s">
        <v>48</v>
      </c>
      <c r="J116" s="71">
        <f t="shared" si="11"/>
        <v>3.06</v>
      </c>
      <c r="K116" s="109">
        <v>2310</v>
      </c>
      <c r="L116" s="110" t="s">
        <v>46</v>
      </c>
      <c r="M116" s="69">
        <f t="shared" si="5"/>
        <v>0.23100000000000001</v>
      </c>
      <c r="N116" s="109">
        <v>2662</v>
      </c>
      <c r="O116" s="110" t="s">
        <v>46</v>
      </c>
      <c r="P116" s="69">
        <f t="shared" si="6"/>
        <v>0.26619999999999999</v>
      </c>
    </row>
    <row r="117" spans="1:16">
      <c r="B117" s="109">
        <v>4.5</v>
      </c>
      <c r="C117" s="110" t="s">
        <v>47</v>
      </c>
      <c r="D117" s="69">
        <f t="shared" si="10"/>
        <v>5.3571428571428568E-2</v>
      </c>
      <c r="E117" s="111">
        <v>10.46</v>
      </c>
      <c r="F117" s="112">
        <v>1.63</v>
      </c>
      <c r="G117" s="108">
        <f t="shared" si="7"/>
        <v>12.09</v>
      </c>
      <c r="H117" s="109">
        <v>3.36</v>
      </c>
      <c r="I117" s="110" t="s">
        <v>48</v>
      </c>
      <c r="J117" s="71">
        <f t="shared" si="11"/>
        <v>3.36</v>
      </c>
      <c r="K117" s="109">
        <v>2441</v>
      </c>
      <c r="L117" s="110" t="s">
        <v>46</v>
      </c>
      <c r="M117" s="69">
        <f t="shared" si="5"/>
        <v>0.24409999999999998</v>
      </c>
      <c r="N117" s="109">
        <v>2840</v>
      </c>
      <c r="O117" s="110" t="s">
        <v>46</v>
      </c>
      <c r="P117" s="69">
        <f t="shared" si="6"/>
        <v>0.28399999999999997</v>
      </c>
    </row>
    <row r="118" spans="1:16">
      <c r="B118" s="109">
        <v>5</v>
      </c>
      <c r="C118" s="110" t="s">
        <v>47</v>
      </c>
      <c r="D118" s="69">
        <f t="shared" si="10"/>
        <v>5.9523809523809521E-2</v>
      </c>
      <c r="E118" s="111">
        <v>11.24</v>
      </c>
      <c r="F118" s="112">
        <v>1.5169999999999999</v>
      </c>
      <c r="G118" s="108">
        <f t="shared" si="7"/>
        <v>12.757</v>
      </c>
      <c r="H118" s="109">
        <v>3.65</v>
      </c>
      <c r="I118" s="110" t="s">
        <v>48</v>
      </c>
      <c r="J118" s="71">
        <f t="shared" si="11"/>
        <v>3.65</v>
      </c>
      <c r="K118" s="109">
        <v>2553</v>
      </c>
      <c r="L118" s="110" t="s">
        <v>46</v>
      </c>
      <c r="M118" s="69">
        <f t="shared" si="5"/>
        <v>0.25529999999999997</v>
      </c>
      <c r="N118" s="109">
        <v>2998</v>
      </c>
      <c r="O118" s="110" t="s">
        <v>46</v>
      </c>
      <c r="P118" s="69">
        <f t="shared" si="6"/>
        <v>0.29980000000000001</v>
      </c>
    </row>
    <row r="119" spans="1:16">
      <c r="B119" s="109">
        <v>5.5</v>
      </c>
      <c r="C119" s="110" t="s">
        <v>47</v>
      </c>
      <c r="D119" s="69">
        <f t="shared" si="10"/>
        <v>6.5476190476190479E-2</v>
      </c>
      <c r="E119" s="111">
        <v>12</v>
      </c>
      <c r="F119" s="112">
        <v>1.42</v>
      </c>
      <c r="G119" s="108">
        <f t="shared" si="7"/>
        <v>13.42</v>
      </c>
      <c r="H119" s="109">
        <v>3.92</v>
      </c>
      <c r="I119" s="110" t="s">
        <v>48</v>
      </c>
      <c r="J119" s="71">
        <f t="shared" si="11"/>
        <v>3.92</v>
      </c>
      <c r="K119" s="109">
        <v>2650</v>
      </c>
      <c r="L119" s="110" t="s">
        <v>46</v>
      </c>
      <c r="M119" s="69">
        <f t="shared" si="5"/>
        <v>0.26500000000000001</v>
      </c>
      <c r="N119" s="109">
        <v>3140</v>
      </c>
      <c r="O119" s="110" t="s">
        <v>46</v>
      </c>
      <c r="P119" s="69">
        <f t="shared" si="6"/>
        <v>0.314</v>
      </c>
    </row>
    <row r="120" spans="1:16">
      <c r="B120" s="109">
        <v>6</v>
      </c>
      <c r="C120" s="110" t="s">
        <v>47</v>
      </c>
      <c r="D120" s="69">
        <f t="shared" si="10"/>
        <v>7.1428571428571425E-2</v>
      </c>
      <c r="E120" s="111">
        <v>12.75</v>
      </c>
      <c r="F120" s="112">
        <v>1.337</v>
      </c>
      <c r="G120" s="108">
        <f t="shared" si="7"/>
        <v>14.087</v>
      </c>
      <c r="H120" s="109">
        <v>4.18</v>
      </c>
      <c r="I120" s="110" t="s">
        <v>48</v>
      </c>
      <c r="J120" s="71">
        <f t="shared" si="11"/>
        <v>4.18</v>
      </c>
      <c r="K120" s="109">
        <v>2736</v>
      </c>
      <c r="L120" s="110" t="s">
        <v>46</v>
      </c>
      <c r="M120" s="69">
        <f t="shared" si="5"/>
        <v>0.27360000000000001</v>
      </c>
      <c r="N120" s="109">
        <v>3267</v>
      </c>
      <c r="O120" s="110" t="s">
        <v>46</v>
      </c>
      <c r="P120" s="69">
        <f t="shared" si="6"/>
        <v>0.32669999999999999</v>
      </c>
    </row>
    <row r="121" spans="1:16">
      <c r="B121" s="109">
        <v>6.5</v>
      </c>
      <c r="C121" s="110" t="s">
        <v>47</v>
      </c>
      <c r="D121" s="69">
        <f t="shared" si="10"/>
        <v>7.7380952380952384E-2</v>
      </c>
      <c r="E121" s="111">
        <v>13.49</v>
      </c>
      <c r="F121" s="112">
        <v>1.2629999999999999</v>
      </c>
      <c r="G121" s="108">
        <f t="shared" si="7"/>
        <v>14.753</v>
      </c>
      <c r="H121" s="109">
        <v>4.42</v>
      </c>
      <c r="I121" s="110" t="s">
        <v>48</v>
      </c>
      <c r="J121" s="71">
        <f t="shared" si="11"/>
        <v>4.42</v>
      </c>
      <c r="K121" s="109">
        <v>2811</v>
      </c>
      <c r="L121" s="110" t="s">
        <v>46</v>
      </c>
      <c r="M121" s="69">
        <f t="shared" si="5"/>
        <v>0.28110000000000002</v>
      </c>
      <c r="N121" s="109">
        <v>3383</v>
      </c>
      <c r="O121" s="110" t="s">
        <v>46</v>
      </c>
      <c r="P121" s="69">
        <f t="shared" si="6"/>
        <v>0.33829999999999999</v>
      </c>
    </row>
    <row r="122" spans="1:16">
      <c r="B122" s="109">
        <v>7</v>
      </c>
      <c r="C122" s="110" t="s">
        <v>47</v>
      </c>
      <c r="D122" s="69">
        <f t="shared" si="10"/>
        <v>8.3333333333333329E-2</v>
      </c>
      <c r="E122" s="111">
        <v>14.22</v>
      </c>
      <c r="F122" s="112">
        <v>1.198</v>
      </c>
      <c r="G122" s="108">
        <f t="shared" si="7"/>
        <v>15.418000000000001</v>
      </c>
      <c r="H122" s="109">
        <v>4.66</v>
      </c>
      <c r="I122" s="110" t="s">
        <v>48</v>
      </c>
      <c r="J122" s="71">
        <f t="shared" si="11"/>
        <v>4.66</v>
      </c>
      <c r="K122" s="109">
        <v>2877</v>
      </c>
      <c r="L122" s="110" t="s">
        <v>46</v>
      </c>
      <c r="M122" s="69">
        <f t="shared" si="5"/>
        <v>0.28769999999999996</v>
      </c>
      <c r="N122" s="109">
        <v>3488</v>
      </c>
      <c r="O122" s="110" t="s">
        <v>46</v>
      </c>
      <c r="P122" s="69">
        <f t="shared" si="6"/>
        <v>0.3488</v>
      </c>
    </row>
    <row r="123" spans="1:16">
      <c r="B123" s="109">
        <v>8</v>
      </c>
      <c r="C123" s="110" t="s">
        <v>47</v>
      </c>
      <c r="D123" s="69">
        <f t="shared" si="10"/>
        <v>9.5238095238095233E-2</v>
      </c>
      <c r="E123" s="111">
        <v>15.67</v>
      </c>
      <c r="F123" s="112">
        <v>1.089</v>
      </c>
      <c r="G123" s="108">
        <f t="shared" si="7"/>
        <v>16.759</v>
      </c>
      <c r="H123" s="109">
        <v>5.0999999999999996</v>
      </c>
      <c r="I123" s="110" t="s">
        <v>48</v>
      </c>
      <c r="J123" s="71">
        <f t="shared" si="11"/>
        <v>5.0999999999999996</v>
      </c>
      <c r="K123" s="109">
        <v>3023</v>
      </c>
      <c r="L123" s="110" t="s">
        <v>46</v>
      </c>
      <c r="M123" s="69">
        <f t="shared" si="5"/>
        <v>0.30230000000000001</v>
      </c>
      <c r="N123" s="109">
        <v>3673</v>
      </c>
      <c r="O123" s="110" t="s">
        <v>46</v>
      </c>
      <c r="P123" s="69">
        <f t="shared" si="6"/>
        <v>0.36730000000000002</v>
      </c>
    </row>
    <row r="124" spans="1:16">
      <c r="B124" s="109">
        <v>9</v>
      </c>
      <c r="C124" s="110" t="s">
        <v>47</v>
      </c>
      <c r="D124" s="69">
        <f t="shared" si="10"/>
        <v>0.10714285714285714</v>
      </c>
      <c r="E124" s="111">
        <v>17.11</v>
      </c>
      <c r="F124" s="112">
        <v>0.99919999999999998</v>
      </c>
      <c r="G124" s="108">
        <f t="shared" si="7"/>
        <v>18.109199999999998</v>
      </c>
      <c r="H124" s="109">
        <v>5.51</v>
      </c>
      <c r="I124" s="110" t="s">
        <v>48</v>
      </c>
      <c r="J124" s="71">
        <f t="shared" si="11"/>
        <v>5.51</v>
      </c>
      <c r="K124" s="109">
        <v>3141</v>
      </c>
      <c r="L124" s="110" t="s">
        <v>46</v>
      </c>
      <c r="M124" s="69">
        <f t="shared" si="5"/>
        <v>0.31409999999999999</v>
      </c>
      <c r="N124" s="109">
        <v>3828</v>
      </c>
      <c r="O124" s="110" t="s">
        <v>46</v>
      </c>
      <c r="P124" s="69">
        <f t="shared" si="6"/>
        <v>0.38279999999999997</v>
      </c>
    </row>
    <row r="125" spans="1:16">
      <c r="B125" s="72">
        <v>10</v>
      </c>
      <c r="C125" s="73" t="s">
        <v>47</v>
      </c>
      <c r="D125" s="69">
        <f t="shared" si="10"/>
        <v>0.11904761904761904</v>
      </c>
      <c r="E125" s="111">
        <v>18.55</v>
      </c>
      <c r="F125" s="112">
        <v>0.92469999999999997</v>
      </c>
      <c r="G125" s="108">
        <f t="shared" si="7"/>
        <v>19.474700000000002</v>
      </c>
      <c r="H125" s="109">
        <v>5.89</v>
      </c>
      <c r="I125" s="110" t="s">
        <v>48</v>
      </c>
      <c r="J125" s="71">
        <f t="shared" si="11"/>
        <v>5.89</v>
      </c>
      <c r="K125" s="109">
        <v>3239</v>
      </c>
      <c r="L125" s="110" t="s">
        <v>46</v>
      </c>
      <c r="M125" s="69">
        <f t="shared" si="5"/>
        <v>0.32389999999999997</v>
      </c>
      <c r="N125" s="109">
        <v>3962</v>
      </c>
      <c r="O125" s="110" t="s">
        <v>46</v>
      </c>
      <c r="P125" s="69">
        <f t="shared" si="6"/>
        <v>0.3962</v>
      </c>
    </row>
    <row r="126" spans="1:16">
      <c r="B126" s="72">
        <v>11</v>
      </c>
      <c r="C126" s="73" t="s">
        <v>47</v>
      </c>
      <c r="D126" s="69">
        <f t="shared" si="10"/>
        <v>0.13095238095238096</v>
      </c>
      <c r="E126" s="111">
        <v>19.98</v>
      </c>
      <c r="F126" s="112">
        <v>0.86160000000000003</v>
      </c>
      <c r="G126" s="108">
        <f t="shared" si="7"/>
        <v>20.8416</v>
      </c>
      <c r="H126" s="72">
        <v>6.24</v>
      </c>
      <c r="I126" s="73" t="s">
        <v>48</v>
      </c>
      <c r="J126" s="71">
        <f t="shared" si="11"/>
        <v>6.24</v>
      </c>
      <c r="K126" s="72">
        <v>3321</v>
      </c>
      <c r="L126" s="73" t="s">
        <v>46</v>
      </c>
      <c r="M126" s="69">
        <f t="shared" si="5"/>
        <v>0.33210000000000001</v>
      </c>
      <c r="N126" s="72">
        <v>4077</v>
      </c>
      <c r="O126" s="73" t="s">
        <v>46</v>
      </c>
      <c r="P126" s="69">
        <f t="shared" si="6"/>
        <v>0.40770000000000001</v>
      </c>
    </row>
    <row r="127" spans="1:16">
      <c r="B127" s="72">
        <v>12</v>
      </c>
      <c r="C127" s="73" t="s">
        <v>47</v>
      </c>
      <c r="D127" s="69">
        <f t="shared" si="10"/>
        <v>0.14285714285714285</v>
      </c>
      <c r="E127" s="111">
        <v>21.38</v>
      </c>
      <c r="F127" s="112">
        <v>0.80740000000000001</v>
      </c>
      <c r="G127" s="108">
        <f t="shared" si="7"/>
        <v>22.1874</v>
      </c>
      <c r="H127" s="72">
        <v>6.57</v>
      </c>
      <c r="I127" s="73" t="s">
        <v>48</v>
      </c>
      <c r="J127" s="71">
        <f t="shared" si="11"/>
        <v>6.57</v>
      </c>
      <c r="K127" s="72">
        <v>3391</v>
      </c>
      <c r="L127" s="73" t="s">
        <v>46</v>
      </c>
      <c r="M127" s="69">
        <f t="shared" si="5"/>
        <v>0.33910000000000001</v>
      </c>
      <c r="N127" s="72">
        <v>4178</v>
      </c>
      <c r="O127" s="73" t="s">
        <v>46</v>
      </c>
      <c r="P127" s="69">
        <f t="shared" si="6"/>
        <v>0.4178</v>
      </c>
    </row>
    <row r="128" spans="1:16">
      <c r="A128" s="114"/>
      <c r="B128" s="109">
        <v>13</v>
      </c>
      <c r="C128" s="110" t="s">
        <v>47</v>
      </c>
      <c r="D128" s="69">
        <f t="shared" si="10"/>
        <v>0.15476190476190477</v>
      </c>
      <c r="E128" s="111">
        <v>22.77</v>
      </c>
      <c r="F128" s="112">
        <v>0.76019999999999999</v>
      </c>
      <c r="G128" s="108">
        <f t="shared" si="7"/>
        <v>23.530200000000001</v>
      </c>
      <c r="H128" s="109">
        <v>6.88</v>
      </c>
      <c r="I128" s="110" t="s">
        <v>48</v>
      </c>
      <c r="J128" s="71">
        <f t="shared" si="11"/>
        <v>6.88</v>
      </c>
      <c r="K128" s="72">
        <v>3451</v>
      </c>
      <c r="L128" s="73" t="s">
        <v>46</v>
      </c>
      <c r="M128" s="69">
        <f t="shared" si="5"/>
        <v>0.34510000000000002</v>
      </c>
      <c r="N128" s="72">
        <v>4267</v>
      </c>
      <c r="O128" s="73" t="s">
        <v>46</v>
      </c>
      <c r="P128" s="69">
        <f t="shared" si="6"/>
        <v>0.42670000000000002</v>
      </c>
    </row>
    <row r="129" spans="1:16">
      <c r="A129" s="114"/>
      <c r="B129" s="109">
        <v>14</v>
      </c>
      <c r="C129" s="110" t="s">
        <v>47</v>
      </c>
      <c r="D129" s="69">
        <f t="shared" si="10"/>
        <v>0.16666666666666666</v>
      </c>
      <c r="E129" s="111">
        <v>24.12</v>
      </c>
      <c r="F129" s="112">
        <v>0.71879999999999999</v>
      </c>
      <c r="G129" s="108">
        <f t="shared" si="7"/>
        <v>24.838800000000003</v>
      </c>
      <c r="H129" s="109">
        <v>7.18</v>
      </c>
      <c r="I129" s="110" t="s">
        <v>48</v>
      </c>
      <c r="J129" s="71">
        <f t="shared" si="11"/>
        <v>7.18</v>
      </c>
      <c r="K129" s="72">
        <v>3504</v>
      </c>
      <c r="L129" s="73" t="s">
        <v>46</v>
      </c>
      <c r="M129" s="69">
        <f t="shared" si="5"/>
        <v>0.35039999999999999</v>
      </c>
      <c r="N129" s="72">
        <v>4346</v>
      </c>
      <c r="O129" s="73" t="s">
        <v>46</v>
      </c>
      <c r="P129" s="69">
        <f t="shared" si="6"/>
        <v>0.43459999999999999</v>
      </c>
    </row>
    <row r="130" spans="1:16">
      <c r="A130" s="114"/>
      <c r="B130" s="109">
        <v>15</v>
      </c>
      <c r="C130" s="110" t="s">
        <v>47</v>
      </c>
      <c r="D130" s="69">
        <f t="shared" si="10"/>
        <v>0.17857142857142858</v>
      </c>
      <c r="E130" s="111">
        <v>25.44</v>
      </c>
      <c r="F130" s="112">
        <v>0.68210000000000004</v>
      </c>
      <c r="G130" s="108">
        <f t="shared" si="7"/>
        <v>26.1221</v>
      </c>
      <c r="H130" s="109">
        <v>7.46</v>
      </c>
      <c r="I130" s="110" t="s">
        <v>48</v>
      </c>
      <c r="J130" s="71">
        <f t="shared" si="11"/>
        <v>7.46</v>
      </c>
      <c r="K130" s="72">
        <v>3550</v>
      </c>
      <c r="L130" s="73" t="s">
        <v>46</v>
      </c>
      <c r="M130" s="69">
        <f t="shared" si="5"/>
        <v>0.35499999999999998</v>
      </c>
      <c r="N130" s="72">
        <v>4417</v>
      </c>
      <c r="O130" s="73" t="s">
        <v>46</v>
      </c>
      <c r="P130" s="69">
        <f t="shared" si="6"/>
        <v>0.44169999999999998</v>
      </c>
    </row>
    <row r="131" spans="1:16">
      <c r="A131" s="114"/>
      <c r="B131" s="109">
        <v>16</v>
      </c>
      <c r="C131" s="110" t="s">
        <v>47</v>
      </c>
      <c r="D131" s="69">
        <f t="shared" si="10"/>
        <v>0.19047619047619047</v>
      </c>
      <c r="E131" s="111">
        <v>26.72</v>
      </c>
      <c r="F131" s="112">
        <v>0.6492</v>
      </c>
      <c r="G131" s="108">
        <f t="shared" si="7"/>
        <v>27.369199999999999</v>
      </c>
      <c r="H131" s="109">
        <v>7.72</v>
      </c>
      <c r="I131" s="110" t="s">
        <v>48</v>
      </c>
      <c r="J131" s="71">
        <f t="shared" si="11"/>
        <v>7.72</v>
      </c>
      <c r="K131" s="72">
        <v>3592</v>
      </c>
      <c r="L131" s="73" t="s">
        <v>46</v>
      </c>
      <c r="M131" s="69">
        <f t="shared" si="5"/>
        <v>0.35920000000000002</v>
      </c>
      <c r="N131" s="72">
        <v>4480</v>
      </c>
      <c r="O131" s="73" t="s">
        <v>46</v>
      </c>
      <c r="P131" s="69">
        <f t="shared" si="6"/>
        <v>0.44800000000000006</v>
      </c>
    </row>
    <row r="132" spans="1:16">
      <c r="A132" s="114"/>
      <c r="B132" s="109">
        <v>17</v>
      </c>
      <c r="C132" s="110" t="s">
        <v>47</v>
      </c>
      <c r="D132" s="69">
        <f t="shared" si="10"/>
        <v>0.20238095238095238</v>
      </c>
      <c r="E132" s="111">
        <v>27.96</v>
      </c>
      <c r="F132" s="112">
        <v>0.61970000000000003</v>
      </c>
      <c r="G132" s="108">
        <f t="shared" si="7"/>
        <v>28.579700000000003</v>
      </c>
      <c r="H132" s="109">
        <v>7.98</v>
      </c>
      <c r="I132" s="110" t="s">
        <v>48</v>
      </c>
      <c r="J132" s="71">
        <f t="shared" si="11"/>
        <v>7.98</v>
      </c>
      <c r="K132" s="72">
        <v>3629</v>
      </c>
      <c r="L132" s="73" t="s">
        <v>46</v>
      </c>
      <c r="M132" s="69">
        <f t="shared" si="5"/>
        <v>0.3629</v>
      </c>
      <c r="N132" s="72">
        <v>4538</v>
      </c>
      <c r="O132" s="73" t="s">
        <v>46</v>
      </c>
      <c r="P132" s="69">
        <f t="shared" si="6"/>
        <v>0.45380000000000004</v>
      </c>
    </row>
    <row r="133" spans="1:16">
      <c r="A133" s="114"/>
      <c r="B133" s="109">
        <v>18</v>
      </c>
      <c r="C133" s="110" t="s">
        <v>47</v>
      </c>
      <c r="D133" s="69">
        <f t="shared" si="10"/>
        <v>0.21428571428571427</v>
      </c>
      <c r="E133" s="111">
        <v>29.17</v>
      </c>
      <c r="F133" s="112">
        <v>0.59299999999999997</v>
      </c>
      <c r="G133" s="108">
        <f t="shared" si="7"/>
        <v>29.763000000000002</v>
      </c>
      <c r="H133" s="109">
        <v>8.2200000000000006</v>
      </c>
      <c r="I133" s="110" t="s">
        <v>48</v>
      </c>
      <c r="J133" s="71">
        <f t="shared" si="11"/>
        <v>8.2200000000000006</v>
      </c>
      <c r="K133" s="72">
        <v>3662</v>
      </c>
      <c r="L133" s="73" t="s">
        <v>46</v>
      </c>
      <c r="M133" s="69">
        <f t="shared" si="5"/>
        <v>0.36619999999999997</v>
      </c>
      <c r="N133" s="72">
        <v>4591</v>
      </c>
      <c r="O133" s="73" t="s">
        <v>46</v>
      </c>
      <c r="P133" s="69">
        <f t="shared" si="6"/>
        <v>0.45910000000000001</v>
      </c>
    </row>
    <row r="134" spans="1:16">
      <c r="A134" s="114"/>
      <c r="B134" s="109">
        <v>20</v>
      </c>
      <c r="C134" s="110" t="s">
        <v>47</v>
      </c>
      <c r="D134" s="69">
        <f t="shared" si="10"/>
        <v>0.23809523809523808</v>
      </c>
      <c r="E134" s="111">
        <v>31.44</v>
      </c>
      <c r="F134" s="112">
        <v>0.54659999999999997</v>
      </c>
      <c r="G134" s="108">
        <f t="shared" si="7"/>
        <v>31.986600000000003</v>
      </c>
      <c r="H134" s="109">
        <v>8.69</v>
      </c>
      <c r="I134" s="110" t="s">
        <v>48</v>
      </c>
      <c r="J134" s="71">
        <f t="shared" si="11"/>
        <v>8.69</v>
      </c>
      <c r="K134" s="72">
        <v>3749</v>
      </c>
      <c r="L134" s="73" t="s">
        <v>46</v>
      </c>
      <c r="M134" s="69">
        <f t="shared" si="5"/>
        <v>0.37490000000000001</v>
      </c>
      <c r="N134" s="72">
        <v>4683</v>
      </c>
      <c r="O134" s="73" t="s">
        <v>46</v>
      </c>
      <c r="P134" s="69">
        <f t="shared" si="6"/>
        <v>0.46829999999999999</v>
      </c>
    </row>
    <row r="135" spans="1:16">
      <c r="A135" s="114"/>
      <c r="B135" s="109">
        <v>22.5</v>
      </c>
      <c r="C135" s="110" t="s">
        <v>47</v>
      </c>
      <c r="D135" s="69">
        <f t="shared" si="10"/>
        <v>0.26785714285714285</v>
      </c>
      <c r="E135" s="111">
        <v>34.04</v>
      </c>
      <c r="F135" s="112">
        <v>0.49859999999999999</v>
      </c>
      <c r="G135" s="108">
        <f t="shared" si="7"/>
        <v>34.538600000000002</v>
      </c>
      <c r="H135" s="109">
        <v>9.2200000000000006</v>
      </c>
      <c r="I135" s="110" t="s">
        <v>48</v>
      </c>
      <c r="J135" s="71">
        <f t="shared" si="11"/>
        <v>9.2200000000000006</v>
      </c>
      <c r="K135" s="72">
        <v>3854</v>
      </c>
      <c r="L135" s="73" t="s">
        <v>46</v>
      </c>
      <c r="M135" s="69">
        <f t="shared" si="5"/>
        <v>0.38540000000000002</v>
      </c>
      <c r="N135" s="72">
        <v>4780</v>
      </c>
      <c r="O135" s="73" t="s">
        <v>46</v>
      </c>
      <c r="P135" s="69">
        <f t="shared" si="6"/>
        <v>0.47800000000000004</v>
      </c>
    </row>
    <row r="136" spans="1:16">
      <c r="A136" s="114"/>
      <c r="B136" s="109">
        <v>25</v>
      </c>
      <c r="C136" s="110" t="s">
        <v>47</v>
      </c>
      <c r="D136" s="69">
        <f t="shared" si="10"/>
        <v>0.29761904761904762</v>
      </c>
      <c r="E136" s="111">
        <v>36.39</v>
      </c>
      <c r="F136" s="112">
        <v>0.45900000000000002</v>
      </c>
      <c r="G136" s="108">
        <f t="shared" si="7"/>
        <v>36.849000000000004</v>
      </c>
      <c r="H136" s="109">
        <v>9.7200000000000006</v>
      </c>
      <c r="I136" s="110" t="s">
        <v>48</v>
      </c>
      <c r="J136" s="71">
        <f t="shared" si="11"/>
        <v>9.7200000000000006</v>
      </c>
      <c r="K136" s="72">
        <v>3942</v>
      </c>
      <c r="L136" s="73" t="s">
        <v>46</v>
      </c>
      <c r="M136" s="69">
        <f t="shared" si="5"/>
        <v>0.39419999999999999</v>
      </c>
      <c r="N136" s="72">
        <v>4862</v>
      </c>
      <c r="O136" s="73" t="s">
        <v>46</v>
      </c>
      <c r="P136" s="69">
        <f t="shared" si="6"/>
        <v>0.48620000000000002</v>
      </c>
    </row>
    <row r="137" spans="1:16">
      <c r="A137" s="114"/>
      <c r="B137" s="109">
        <v>27.5</v>
      </c>
      <c r="C137" s="110" t="s">
        <v>47</v>
      </c>
      <c r="D137" s="69">
        <f t="shared" si="10"/>
        <v>0.32738095238095238</v>
      </c>
      <c r="E137" s="111">
        <v>38.51</v>
      </c>
      <c r="F137" s="112">
        <v>0.42580000000000001</v>
      </c>
      <c r="G137" s="108">
        <f t="shared" si="7"/>
        <v>38.9358</v>
      </c>
      <c r="H137" s="109">
        <v>10.19</v>
      </c>
      <c r="I137" s="110" t="s">
        <v>48</v>
      </c>
      <c r="J137" s="71">
        <f t="shared" si="11"/>
        <v>10.19</v>
      </c>
      <c r="K137" s="72">
        <v>4018</v>
      </c>
      <c r="L137" s="73" t="s">
        <v>46</v>
      </c>
      <c r="M137" s="69">
        <f t="shared" si="5"/>
        <v>0.40179999999999999</v>
      </c>
      <c r="N137" s="72">
        <v>4932</v>
      </c>
      <c r="O137" s="73" t="s">
        <v>46</v>
      </c>
      <c r="P137" s="69">
        <f t="shared" si="6"/>
        <v>0.49320000000000003</v>
      </c>
    </row>
    <row r="138" spans="1:16">
      <c r="A138" s="114"/>
      <c r="B138" s="109">
        <v>30</v>
      </c>
      <c r="C138" s="110" t="s">
        <v>47</v>
      </c>
      <c r="D138" s="69">
        <f t="shared" si="10"/>
        <v>0.35714285714285715</v>
      </c>
      <c r="E138" s="111">
        <v>40.42</v>
      </c>
      <c r="F138" s="112">
        <v>0.39739999999999998</v>
      </c>
      <c r="G138" s="108">
        <f t="shared" si="7"/>
        <v>40.817399999999999</v>
      </c>
      <c r="H138" s="109">
        <v>10.64</v>
      </c>
      <c r="I138" s="110" t="s">
        <v>48</v>
      </c>
      <c r="J138" s="71">
        <f t="shared" si="11"/>
        <v>10.64</v>
      </c>
      <c r="K138" s="72">
        <v>4085</v>
      </c>
      <c r="L138" s="73" t="s">
        <v>46</v>
      </c>
      <c r="M138" s="69">
        <f t="shared" si="5"/>
        <v>0.40849999999999997</v>
      </c>
      <c r="N138" s="72">
        <v>4993</v>
      </c>
      <c r="O138" s="73" t="s">
        <v>46</v>
      </c>
      <c r="P138" s="69">
        <f t="shared" si="6"/>
        <v>0.49930000000000002</v>
      </c>
    </row>
    <row r="139" spans="1:16">
      <c r="A139" s="114"/>
      <c r="B139" s="109">
        <v>32.5</v>
      </c>
      <c r="C139" s="110" t="s">
        <v>47</v>
      </c>
      <c r="D139" s="69">
        <f t="shared" si="10"/>
        <v>0.38690476190476192</v>
      </c>
      <c r="E139" s="111">
        <v>42.14</v>
      </c>
      <c r="F139" s="112">
        <v>0.37280000000000002</v>
      </c>
      <c r="G139" s="108">
        <f t="shared" si="7"/>
        <v>42.512799999999999</v>
      </c>
      <c r="H139" s="109">
        <v>11.07</v>
      </c>
      <c r="I139" s="110" t="s">
        <v>48</v>
      </c>
      <c r="J139" s="71">
        <f t="shared" si="11"/>
        <v>11.07</v>
      </c>
      <c r="K139" s="72">
        <v>4144</v>
      </c>
      <c r="L139" s="73" t="s">
        <v>46</v>
      </c>
      <c r="M139" s="69">
        <f t="shared" si="5"/>
        <v>0.41439999999999999</v>
      </c>
      <c r="N139" s="72">
        <v>5047</v>
      </c>
      <c r="O139" s="73" t="s">
        <v>46</v>
      </c>
      <c r="P139" s="69">
        <f t="shared" si="6"/>
        <v>0.50469999999999993</v>
      </c>
    </row>
    <row r="140" spans="1:16">
      <c r="A140" s="114"/>
      <c r="B140" s="109">
        <v>35</v>
      </c>
      <c r="C140" s="115" t="s">
        <v>47</v>
      </c>
      <c r="D140" s="69">
        <f t="shared" si="10"/>
        <v>0.41666666666666669</v>
      </c>
      <c r="E140" s="111">
        <v>43.68</v>
      </c>
      <c r="F140" s="112">
        <v>0.3513</v>
      </c>
      <c r="G140" s="108">
        <f t="shared" si="7"/>
        <v>44.031300000000002</v>
      </c>
      <c r="H140" s="109">
        <v>11.48</v>
      </c>
      <c r="I140" s="110" t="s">
        <v>48</v>
      </c>
      <c r="J140" s="71">
        <f t="shared" si="11"/>
        <v>11.48</v>
      </c>
      <c r="K140" s="72">
        <v>4198</v>
      </c>
      <c r="L140" s="73" t="s">
        <v>46</v>
      </c>
      <c r="M140" s="69">
        <f t="shared" si="5"/>
        <v>0.41980000000000006</v>
      </c>
      <c r="N140" s="72">
        <v>5096</v>
      </c>
      <c r="O140" s="73" t="s">
        <v>46</v>
      </c>
      <c r="P140" s="69">
        <f t="shared" si="6"/>
        <v>0.50960000000000005</v>
      </c>
    </row>
    <row r="141" spans="1:16">
      <c r="B141" s="109">
        <v>37.5</v>
      </c>
      <c r="C141" s="73" t="s">
        <v>47</v>
      </c>
      <c r="D141" s="69">
        <f t="shared" si="10"/>
        <v>0.44642857142857145</v>
      </c>
      <c r="E141" s="111">
        <v>45.06</v>
      </c>
      <c r="F141" s="112">
        <v>0.33239999999999997</v>
      </c>
      <c r="G141" s="108">
        <f t="shared" si="7"/>
        <v>45.392400000000002</v>
      </c>
      <c r="H141" s="72">
        <v>11.88</v>
      </c>
      <c r="I141" s="73" t="s">
        <v>48</v>
      </c>
      <c r="J141" s="71">
        <f t="shared" si="11"/>
        <v>11.88</v>
      </c>
      <c r="K141" s="72">
        <v>4247</v>
      </c>
      <c r="L141" s="73" t="s">
        <v>46</v>
      </c>
      <c r="M141" s="69">
        <f t="shared" si="5"/>
        <v>0.42469999999999997</v>
      </c>
      <c r="N141" s="72">
        <v>5140</v>
      </c>
      <c r="O141" s="73" t="s">
        <v>46</v>
      </c>
      <c r="P141" s="69">
        <f t="shared" si="6"/>
        <v>0.51400000000000001</v>
      </c>
    </row>
    <row r="142" spans="1:16">
      <c r="B142" s="109">
        <v>40</v>
      </c>
      <c r="C142" s="73" t="s">
        <v>47</v>
      </c>
      <c r="D142" s="69">
        <f t="shared" si="10"/>
        <v>0.47619047619047616</v>
      </c>
      <c r="E142" s="111">
        <v>46.29</v>
      </c>
      <c r="F142" s="112">
        <v>0.31559999999999999</v>
      </c>
      <c r="G142" s="108">
        <f t="shared" si="7"/>
        <v>46.605600000000003</v>
      </c>
      <c r="H142" s="72">
        <v>12.27</v>
      </c>
      <c r="I142" s="73" t="s">
        <v>48</v>
      </c>
      <c r="J142" s="71">
        <f t="shared" si="11"/>
        <v>12.27</v>
      </c>
      <c r="K142" s="72">
        <v>4293</v>
      </c>
      <c r="L142" s="73" t="s">
        <v>46</v>
      </c>
      <c r="M142" s="69">
        <f t="shared" si="5"/>
        <v>0.42930000000000001</v>
      </c>
      <c r="N142" s="72">
        <v>5180</v>
      </c>
      <c r="O142" s="73" t="s">
        <v>46</v>
      </c>
      <c r="P142" s="69">
        <f t="shared" si="6"/>
        <v>0.51800000000000002</v>
      </c>
    </row>
    <row r="143" spans="1:16">
      <c r="B143" s="109">
        <v>45</v>
      </c>
      <c r="C143" s="73" t="s">
        <v>47</v>
      </c>
      <c r="D143" s="69">
        <f t="shared" si="10"/>
        <v>0.5357142857142857</v>
      </c>
      <c r="E143" s="111">
        <v>48.37</v>
      </c>
      <c r="F143" s="112">
        <v>0.28689999999999999</v>
      </c>
      <c r="G143" s="108">
        <f t="shared" si="7"/>
        <v>48.6569</v>
      </c>
      <c r="H143" s="72">
        <v>13.02</v>
      </c>
      <c r="I143" s="73" t="s">
        <v>48</v>
      </c>
      <c r="J143" s="71">
        <f t="shared" si="11"/>
        <v>13.02</v>
      </c>
      <c r="K143" s="72">
        <v>4439</v>
      </c>
      <c r="L143" s="73" t="s">
        <v>46</v>
      </c>
      <c r="M143" s="69">
        <f t="shared" si="5"/>
        <v>0.44390000000000002</v>
      </c>
      <c r="N143" s="72">
        <v>5252</v>
      </c>
      <c r="O143" s="73" t="s">
        <v>46</v>
      </c>
      <c r="P143" s="69">
        <f t="shared" si="6"/>
        <v>0.5252</v>
      </c>
    </row>
    <row r="144" spans="1:16">
      <c r="B144" s="109">
        <v>50</v>
      </c>
      <c r="C144" s="73" t="s">
        <v>47</v>
      </c>
      <c r="D144" s="69">
        <f t="shared" si="10"/>
        <v>0.59523809523809523</v>
      </c>
      <c r="E144" s="111">
        <v>50</v>
      </c>
      <c r="F144" s="112">
        <v>0.26340000000000002</v>
      </c>
      <c r="G144" s="108">
        <f t="shared" si="7"/>
        <v>50.263399999999997</v>
      </c>
      <c r="H144" s="72">
        <v>13.75</v>
      </c>
      <c r="I144" s="73" t="s">
        <v>48</v>
      </c>
      <c r="J144" s="71">
        <f t="shared" si="11"/>
        <v>13.75</v>
      </c>
      <c r="K144" s="72">
        <v>4570</v>
      </c>
      <c r="L144" s="73" t="s">
        <v>46</v>
      </c>
      <c r="M144" s="69">
        <f t="shared" si="5"/>
        <v>0.45700000000000002</v>
      </c>
      <c r="N144" s="72">
        <v>5315</v>
      </c>
      <c r="O144" s="73" t="s">
        <v>46</v>
      </c>
      <c r="P144" s="69">
        <f t="shared" si="6"/>
        <v>0.53150000000000008</v>
      </c>
    </row>
    <row r="145" spans="2:16">
      <c r="B145" s="109">
        <v>55</v>
      </c>
      <c r="C145" s="73" t="s">
        <v>47</v>
      </c>
      <c r="D145" s="69">
        <f t="shared" si="10"/>
        <v>0.65476190476190477</v>
      </c>
      <c r="E145" s="111">
        <v>51.28</v>
      </c>
      <c r="F145" s="112">
        <v>0.2437</v>
      </c>
      <c r="G145" s="108">
        <f t="shared" si="7"/>
        <v>51.523699999999998</v>
      </c>
      <c r="H145" s="72">
        <v>14.45</v>
      </c>
      <c r="I145" s="73" t="s">
        <v>48</v>
      </c>
      <c r="J145" s="71">
        <f t="shared" si="11"/>
        <v>14.45</v>
      </c>
      <c r="K145" s="72">
        <v>4690</v>
      </c>
      <c r="L145" s="73" t="s">
        <v>46</v>
      </c>
      <c r="M145" s="69">
        <f t="shared" si="5"/>
        <v>0.46900000000000003</v>
      </c>
      <c r="N145" s="72">
        <v>5370</v>
      </c>
      <c r="O145" s="73" t="s">
        <v>46</v>
      </c>
      <c r="P145" s="69">
        <f t="shared" si="6"/>
        <v>0.53700000000000003</v>
      </c>
    </row>
    <row r="146" spans="2:16">
      <c r="B146" s="109">
        <v>60</v>
      </c>
      <c r="C146" s="73" t="s">
        <v>47</v>
      </c>
      <c r="D146" s="69">
        <f t="shared" si="10"/>
        <v>0.7142857142857143</v>
      </c>
      <c r="E146" s="111">
        <v>52.27</v>
      </c>
      <c r="F146" s="112">
        <v>0.22689999999999999</v>
      </c>
      <c r="G146" s="108">
        <f t="shared" si="7"/>
        <v>52.496900000000004</v>
      </c>
      <c r="H146" s="72">
        <v>15.14</v>
      </c>
      <c r="I146" s="73" t="s">
        <v>48</v>
      </c>
      <c r="J146" s="71">
        <f t="shared" si="11"/>
        <v>15.14</v>
      </c>
      <c r="K146" s="72">
        <v>4801</v>
      </c>
      <c r="L146" s="73" t="s">
        <v>46</v>
      </c>
      <c r="M146" s="69">
        <f t="shared" si="5"/>
        <v>0.48010000000000003</v>
      </c>
      <c r="N146" s="72">
        <v>5420</v>
      </c>
      <c r="O146" s="73" t="s">
        <v>46</v>
      </c>
      <c r="P146" s="69">
        <f t="shared" si="6"/>
        <v>0.54200000000000004</v>
      </c>
    </row>
    <row r="147" spans="2:16">
      <c r="B147" s="109">
        <v>65</v>
      </c>
      <c r="C147" s="73" t="s">
        <v>47</v>
      </c>
      <c r="D147" s="69">
        <f t="shared" si="10"/>
        <v>0.77380952380952384</v>
      </c>
      <c r="E147" s="111">
        <v>53.02</v>
      </c>
      <c r="F147" s="112">
        <v>0.21240000000000001</v>
      </c>
      <c r="G147" s="108">
        <f t="shared" si="7"/>
        <v>53.232400000000005</v>
      </c>
      <c r="H147" s="72">
        <v>15.81</v>
      </c>
      <c r="I147" s="73" t="s">
        <v>48</v>
      </c>
      <c r="J147" s="71">
        <f t="shared" si="11"/>
        <v>15.81</v>
      </c>
      <c r="K147" s="72">
        <v>4905</v>
      </c>
      <c r="L147" s="73" t="s">
        <v>46</v>
      </c>
      <c r="M147" s="69">
        <f t="shared" si="5"/>
        <v>0.49050000000000005</v>
      </c>
      <c r="N147" s="72">
        <v>5467</v>
      </c>
      <c r="O147" s="73" t="s">
        <v>46</v>
      </c>
      <c r="P147" s="69">
        <f t="shared" si="6"/>
        <v>0.54669999999999996</v>
      </c>
    </row>
    <row r="148" spans="2:16">
      <c r="B148" s="109">
        <v>70</v>
      </c>
      <c r="C148" s="73" t="s">
        <v>47</v>
      </c>
      <c r="D148" s="69">
        <f t="shared" si="10"/>
        <v>0.83333333333333337</v>
      </c>
      <c r="E148" s="111">
        <v>53.6</v>
      </c>
      <c r="F148" s="112">
        <v>0.19989999999999999</v>
      </c>
      <c r="G148" s="108">
        <f t="shared" si="7"/>
        <v>53.799900000000001</v>
      </c>
      <c r="H148" s="72">
        <v>16.48</v>
      </c>
      <c r="I148" s="73" t="s">
        <v>48</v>
      </c>
      <c r="J148" s="71">
        <f t="shared" si="11"/>
        <v>16.48</v>
      </c>
      <c r="K148" s="72">
        <v>5004</v>
      </c>
      <c r="L148" s="73" t="s">
        <v>46</v>
      </c>
      <c r="M148" s="69">
        <f t="shared" ref="M148:M160" si="12">K148/1000/10</f>
        <v>0.50039999999999996</v>
      </c>
      <c r="N148" s="72">
        <v>5509</v>
      </c>
      <c r="O148" s="73" t="s">
        <v>46</v>
      </c>
      <c r="P148" s="69">
        <f t="shared" ref="P148:P177" si="13">N148/1000/10</f>
        <v>0.55090000000000006</v>
      </c>
    </row>
    <row r="149" spans="2:16">
      <c r="B149" s="109">
        <v>80</v>
      </c>
      <c r="C149" s="73" t="s">
        <v>47</v>
      </c>
      <c r="D149" s="69">
        <f t="shared" si="10"/>
        <v>0.95238095238095233</v>
      </c>
      <c r="E149" s="111">
        <v>54.34</v>
      </c>
      <c r="F149" s="112">
        <v>0.1789</v>
      </c>
      <c r="G149" s="108">
        <f t="shared" ref="G149:G212" si="14">E149+F149</f>
        <v>54.518900000000002</v>
      </c>
      <c r="H149" s="72">
        <v>17.8</v>
      </c>
      <c r="I149" s="73" t="s">
        <v>48</v>
      </c>
      <c r="J149" s="71">
        <f t="shared" si="11"/>
        <v>17.8</v>
      </c>
      <c r="K149" s="72">
        <v>5357</v>
      </c>
      <c r="L149" s="73" t="s">
        <v>46</v>
      </c>
      <c r="M149" s="69">
        <f t="shared" si="12"/>
        <v>0.53570000000000007</v>
      </c>
      <c r="N149" s="72">
        <v>5587</v>
      </c>
      <c r="O149" s="73" t="s">
        <v>46</v>
      </c>
      <c r="P149" s="69">
        <f t="shared" si="13"/>
        <v>0.55869999999999997</v>
      </c>
    </row>
    <row r="150" spans="2:16">
      <c r="B150" s="109">
        <v>90</v>
      </c>
      <c r="C150" s="73" t="s">
        <v>47</v>
      </c>
      <c r="D150" s="69">
        <f t="shared" si="10"/>
        <v>1.0714285714285714</v>
      </c>
      <c r="E150" s="111">
        <v>54.72</v>
      </c>
      <c r="F150" s="112">
        <v>0.1623</v>
      </c>
      <c r="G150" s="108">
        <f t="shared" si="14"/>
        <v>54.882300000000001</v>
      </c>
      <c r="H150" s="72">
        <v>19.11</v>
      </c>
      <c r="I150" s="73" t="s">
        <v>48</v>
      </c>
      <c r="J150" s="71">
        <f t="shared" si="11"/>
        <v>19.11</v>
      </c>
      <c r="K150" s="72">
        <v>5680</v>
      </c>
      <c r="L150" s="73" t="s">
        <v>46</v>
      </c>
      <c r="M150" s="69">
        <f t="shared" si="12"/>
        <v>0.56799999999999995</v>
      </c>
      <c r="N150" s="72">
        <v>5657</v>
      </c>
      <c r="O150" s="73" t="s">
        <v>46</v>
      </c>
      <c r="P150" s="69">
        <f t="shared" si="13"/>
        <v>0.56569999999999998</v>
      </c>
    </row>
    <row r="151" spans="2:16">
      <c r="B151" s="109">
        <v>100</v>
      </c>
      <c r="C151" s="73" t="s">
        <v>47</v>
      </c>
      <c r="D151" s="69">
        <f t="shared" si="10"/>
        <v>1.1904761904761905</v>
      </c>
      <c r="E151" s="111">
        <v>54.86</v>
      </c>
      <c r="F151" s="112">
        <v>0.14860000000000001</v>
      </c>
      <c r="G151" s="108">
        <f t="shared" si="14"/>
        <v>55.008600000000001</v>
      </c>
      <c r="H151" s="72">
        <v>20.41</v>
      </c>
      <c r="I151" s="73" t="s">
        <v>48</v>
      </c>
      <c r="J151" s="71">
        <f t="shared" si="11"/>
        <v>20.41</v>
      </c>
      <c r="K151" s="72">
        <v>5983</v>
      </c>
      <c r="L151" s="73" t="s">
        <v>46</v>
      </c>
      <c r="M151" s="69">
        <f t="shared" si="12"/>
        <v>0.59829999999999994</v>
      </c>
      <c r="N151" s="72">
        <v>5721</v>
      </c>
      <c r="O151" s="73" t="s">
        <v>46</v>
      </c>
      <c r="P151" s="69">
        <f t="shared" si="13"/>
        <v>0.57210000000000005</v>
      </c>
    </row>
    <row r="152" spans="2:16">
      <c r="B152" s="109">
        <v>110</v>
      </c>
      <c r="C152" s="73" t="s">
        <v>47</v>
      </c>
      <c r="D152" s="69">
        <f t="shared" si="10"/>
        <v>1.3095238095238095</v>
      </c>
      <c r="E152" s="111">
        <v>54.85</v>
      </c>
      <c r="F152" s="112">
        <v>0.13719999999999999</v>
      </c>
      <c r="G152" s="108">
        <f t="shared" si="14"/>
        <v>54.987200000000001</v>
      </c>
      <c r="H152" s="72">
        <v>21.71</v>
      </c>
      <c r="I152" s="73" t="s">
        <v>48</v>
      </c>
      <c r="J152" s="71">
        <f t="shared" si="11"/>
        <v>21.71</v>
      </c>
      <c r="K152" s="72">
        <v>6270</v>
      </c>
      <c r="L152" s="73" t="s">
        <v>46</v>
      </c>
      <c r="M152" s="69">
        <f t="shared" si="12"/>
        <v>0.627</v>
      </c>
      <c r="N152" s="72">
        <v>5782</v>
      </c>
      <c r="O152" s="73" t="s">
        <v>46</v>
      </c>
      <c r="P152" s="69">
        <f t="shared" si="13"/>
        <v>0.57820000000000005</v>
      </c>
    </row>
    <row r="153" spans="2:16">
      <c r="B153" s="109">
        <v>120</v>
      </c>
      <c r="C153" s="73" t="s">
        <v>47</v>
      </c>
      <c r="D153" s="69">
        <f t="shared" si="10"/>
        <v>1.4285714285714286</v>
      </c>
      <c r="E153" s="111">
        <v>54.74</v>
      </c>
      <c r="F153" s="112">
        <v>0.1275</v>
      </c>
      <c r="G153" s="108">
        <f t="shared" si="14"/>
        <v>54.8675</v>
      </c>
      <c r="H153" s="72">
        <v>23.02</v>
      </c>
      <c r="I153" s="73" t="s">
        <v>48</v>
      </c>
      <c r="J153" s="71">
        <f t="shared" si="11"/>
        <v>23.02</v>
      </c>
      <c r="K153" s="72">
        <v>6544</v>
      </c>
      <c r="L153" s="73" t="s">
        <v>46</v>
      </c>
      <c r="M153" s="69">
        <f t="shared" si="12"/>
        <v>0.65439999999999998</v>
      </c>
      <c r="N153" s="72">
        <v>5838</v>
      </c>
      <c r="O153" s="73" t="s">
        <v>46</v>
      </c>
      <c r="P153" s="69">
        <f t="shared" si="13"/>
        <v>0.58379999999999999</v>
      </c>
    </row>
    <row r="154" spans="2:16">
      <c r="B154" s="109">
        <v>130</v>
      </c>
      <c r="C154" s="73" t="s">
        <v>47</v>
      </c>
      <c r="D154" s="69">
        <f t="shared" si="10"/>
        <v>1.5476190476190477</v>
      </c>
      <c r="E154" s="111">
        <v>54.57</v>
      </c>
      <c r="F154" s="112">
        <v>0.1192</v>
      </c>
      <c r="G154" s="108">
        <f t="shared" si="14"/>
        <v>54.6892</v>
      </c>
      <c r="H154" s="72">
        <v>24.32</v>
      </c>
      <c r="I154" s="73" t="s">
        <v>48</v>
      </c>
      <c r="J154" s="71">
        <f t="shared" si="11"/>
        <v>24.32</v>
      </c>
      <c r="K154" s="72">
        <v>6808</v>
      </c>
      <c r="L154" s="73" t="s">
        <v>46</v>
      </c>
      <c r="M154" s="69">
        <f t="shared" si="12"/>
        <v>0.68079999999999996</v>
      </c>
      <c r="N154" s="72">
        <v>5893</v>
      </c>
      <c r="O154" s="73" t="s">
        <v>46</v>
      </c>
      <c r="P154" s="69">
        <f t="shared" si="13"/>
        <v>0.58929999999999993</v>
      </c>
    </row>
    <row r="155" spans="2:16">
      <c r="B155" s="109">
        <v>140</v>
      </c>
      <c r="C155" s="73" t="s">
        <v>47</v>
      </c>
      <c r="D155" s="69">
        <f t="shared" si="10"/>
        <v>1.6666666666666667</v>
      </c>
      <c r="E155" s="111">
        <v>54.35</v>
      </c>
      <c r="F155" s="112">
        <v>0.112</v>
      </c>
      <c r="G155" s="108">
        <f t="shared" si="14"/>
        <v>54.462000000000003</v>
      </c>
      <c r="H155" s="72">
        <v>25.63</v>
      </c>
      <c r="I155" s="73" t="s">
        <v>48</v>
      </c>
      <c r="J155" s="71">
        <f t="shared" si="11"/>
        <v>25.63</v>
      </c>
      <c r="K155" s="72">
        <v>7064</v>
      </c>
      <c r="L155" s="73" t="s">
        <v>46</v>
      </c>
      <c r="M155" s="69">
        <f t="shared" si="12"/>
        <v>0.70640000000000003</v>
      </c>
      <c r="N155" s="72">
        <v>5945</v>
      </c>
      <c r="O155" s="73" t="s">
        <v>46</v>
      </c>
      <c r="P155" s="69">
        <f t="shared" si="13"/>
        <v>0.59450000000000003</v>
      </c>
    </row>
    <row r="156" spans="2:16">
      <c r="B156" s="109">
        <v>150</v>
      </c>
      <c r="C156" s="73" t="s">
        <v>47</v>
      </c>
      <c r="D156" s="69">
        <f t="shared" si="10"/>
        <v>1.7857142857142858</v>
      </c>
      <c r="E156" s="111">
        <v>54.1</v>
      </c>
      <c r="F156" s="112">
        <v>0.1057</v>
      </c>
      <c r="G156" s="108">
        <f t="shared" si="14"/>
        <v>54.2057</v>
      </c>
      <c r="H156" s="72">
        <v>26.95</v>
      </c>
      <c r="I156" s="73" t="s">
        <v>48</v>
      </c>
      <c r="J156" s="71">
        <f t="shared" si="11"/>
        <v>26.95</v>
      </c>
      <c r="K156" s="72">
        <v>7313</v>
      </c>
      <c r="L156" s="73" t="s">
        <v>46</v>
      </c>
      <c r="M156" s="69">
        <f t="shared" si="12"/>
        <v>0.73129999999999995</v>
      </c>
      <c r="N156" s="72">
        <v>5995</v>
      </c>
      <c r="O156" s="73" t="s">
        <v>46</v>
      </c>
      <c r="P156" s="69">
        <f t="shared" si="13"/>
        <v>0.59950000000000003</v>
      </c>
    </row>
    <row r="157" spans="2:16">
      <c r="B157" s="109">
        <v>160</v>
      </c>
      <c r="C157" s="73" t="s">
        <v>47</v>
      </c>
      <c r="D157" s="69">
        <f t="shared" si="10"/>
        <v>1.9047619047619047</v>
      </c>
      <c r="E157" s="111">
        <v>53.83</v>
      </c>
      <c r="F157" s="112">
        <v>0.1</v>
      </c>
      <c r="G157" s="108">
        <f t="shared" si="14"/>
        <v>53.93</v>
      </c>
      <c r="H157" s="72">
        <v>28.28</v>
      </c>
      <c r="I157" s="73" t="s">
        <v>48</v>
      </c>
      <c r="J157" s="71">
        <f t="shared" si="11"/>
        <v>28.28</v>
      </c>
      <c r="K157" s="72">
        <v>7556</v>
      </c>
      <c r="L157" s="73" t="s">
        <v>46</v>
      </c>
      <c r="M157" s="69">
        <f t="shared" si="12"/>
        <v>0.75560000000000005</v>
      </c>
      <c r="N157" s="72">
        <v>6044</v>
      </c>
      <c r="O157" s="73" t="s">
        <v>46</v>
      </c>
      <c r="P157" s="69">
        <f t="shared" si="13"/>
        <v>0.60439999999999994</v>
      </c>
    </row>
    <row r="158" spans="2:16">
      <c r="B158" s="109">
        <v>170</v>
      </c>
      <c r="C158" s="73" t="s">
        <v>47</v>
      </c>
      <c r="D158" s="69">
        <f t="shared" si="10"/>
        <v>2.0238095238095237</v>
      </c>
      <c r="E158" s="111">
        <v>53.66</v>
      </c>
      <c r="F158" s="112">
        <v>9.5019999999999993E-2</v>
      </c>
      <c r="G158" s="108">
        <f t="shared" si="14"/>
        <v>53.755019999999995</v>
      </c>
      <c r="H158" s="72">
        <v>29.6</v>
      </c>
      <c r="I158" s="73" t="s">
        <v>48</v>
      </c>
      <c r="J158" s="71">
        <f t="shared" si="11"/>
        <v>29.6</v>
      </c>
      <c r="K158" s="72">
        <v>7793</v>
      </c>
      <c r="L158" s="73" t="s">
        <v>46</v>
      </c>
      <c r="M158" s="69">
        <f t="shared" si="12"/>
        <v>0.77929999999999999</v>
      </c>
      <c r="N158" s="72">
        <v>6092</v>
      </c>
      <c r="O158" s="73" t="s">
        <v>46</v>
      </c>
      <c r="P158" s="69">
        <f t="shared" si="13"/>
        <v>0.60919999999999996</v>
      </c>
    </row>
    <row r="159" spans="2:16">
      <c r="B159" s="109">
        <v>180</v>
      </c>
      <c r="C159" s="73" t="s">
        <v>47</v>
      </c>
      <c r="D159" s="69">
        <f t="shared" si="10"/>
        <v>2.1428571428571428</v>
      </c>
      <c r="E159" s="111">
        <v>53.8</v>
      </c>
      <c r="F159" s="112">
        <v>9.0509999999999993E-2</v>
      </c>
      <c r="G159" s="108">
        <f t="shared" si="14"/>
        <v>53.890509999999999</v>
      </c>
      <c r="H159" s="72">
        <v>30.93</v>
      </c>
      <c r="I159" s="73" t="s">
        <v>48</v>
      </c>
      <c r="J159" s="71">
        <f t="shared" si="11"/>
        <v>30.93</v>
      </c>
      <c r="K159" s="72">
        <v>8023</v>
      </c>
      <c r="L159" s="73" t="s">
        <v>46</v>
      </c>
      <c r="M159" s="69">
        <f t="shared" si="12"/>
        <v>0.80230000000000001</v>
      </c>
      <c r="N159" s="72">
        <v>6138</v>
      </c>
      <c r="O159" s="73" t="s">
        <v>46</v>
      </c>
      <c r="P159" s="69">
        <f t="shared" si="13"/>
        <v>0.61380000000000001</v>
      </c>
    </row>
    <row r="160" spans="2:16">
      <c r="B160" s="109">
        <v>200</v>
      </c>
      <c r="C160" s="73" t="s">
        <v>47</v>
      </c>
      <c r="D160" s="69">
        <f t="shared" si="10"/>
        <v>2.3809523809523809</v>
      </c>
      <c r="E160" s="111">
        <v>53.51</v>
      </c>
      <c r="F160" s="112">
        <v>8.2739999999999994E-2</v>
      </c>
      <c r="G160" s="108">
        <f t="shared" si="14"/>
        <v>53.592739999999999</v>
      </c>
      <c r="H160" s="72">
        <v>33.6</v>
      </c>
      <c r="I160" s="73" t="s">
        <v>48</v>
      </c>
      <c r="J160" s="71">
        <f t="shared" si="11"/>
        <v>33.6</v>
      </c>
      <c r="K160" s="72">
        <v>8875</v>
      </c>
      <c r="L160" s="73" t="s">
        <v>46</v>
      </c>
      <c r="M160" s="69">
        <f t="shared" si="12"/>
        <v>0.88749999999999996</v>
      </c>
      <c r="N160" s="72">
        <v>6228</v>
      </c>
      <c r="O160" s="73" t="s">
        <v>46</v>
      </c>
      <c r="P160" s="69">
        <f t="shared" si="13"/>
        <v>0.62280000000000002</v>
      </c>
    </row>
    <row r="161" spans="2:16">
      <c r="B161" s="109">
        <v>225</v>
      </c>
      <c r="C161" s="73" t="s">
        <v>47</v>
      </c>
      <c r="D161" s="69">
        <f t="shared" si="10"/>
        <v>2.6785714285714284</v>
      </c>
      <c r="E161" s="111">
        <v>52.78</v>
      </c>
      <c r="F161" s="112">
        <v>7.4819999999999998E-2</v>
      </c>
      <c r="G161" s="108">
        <f t="shared" si="14"/>
        <v>52.854820000000004</v>
      </c>
      <c r="H161" s="72">
        <v>36.96</v>
      </c>
      <c r="I161" s="73" t="s">
        <v>48</v>
      </c>
      <c r="J161" s="71">
        <f t="shared" si="11"/>
        <v>36.96</v>
      </c>
      <c r="K161" s="72">
        <v>1.01</v>
      </c>
      <c r="L161" s="116" t="s">
        <v>48</v>
      </c>
      <c r="M161" s="71">
        <f t="shared" ref="M161:M213" si="15">K161</f>
        <v>1.01</v>
      </c>
      <c r="N161" s="72">
        <v>6337</v>
      </c>
      <c r="O161" s="73" t="s">
        <v>46</v>
      </c>
      <c r="P161" s="69">
        <f t="shared" si="13"/>
        <v>0.63369999999999993</v>
      </c>
    </row>
    <row r="162" spans="2:16">
      <c r="B162" s="109">
        <v>250</v>
      </c>
      <c r="C162" s="73" t="s">
        <v>47</v>
      </c>
      <c r="D162" s="69">
        <f t="shared" si="10"/>
        <v>2.9761904761904763</v>
      </c>
      <c r="E162" s="111">
        <v>52.09</v>
      </c>
      <c r="F162" s="112">
        <v>6.8360000000000004E-2</v>
      </c>
      <c r="G162" s="108">
        <f t="shared" si="14"/>
        <v>52.158360000000002</v>
      </c>
      <c r="H162" s="72">
        <v>40.369999999999997</v>
      </c>
      <c r="I162" s="73" t="s">
        <v>48</v>
      </c>
      <c r="J162" s="71">
        <f t="shared" si="11"/>
        <v>40.369999999999997</v>
      </c>
      <c r="K162" s="72">
        <v>1.1200000000000001</v>
      </c>
      <c r="L162" s="73" t="s">
        <v>48</v>
      </c>
      <c r="M162" s="71">
        <f t="shared" si="15"/>
        <v>1.1200000000000001</v>
      </c>
      <c r="N162" s="72">
        <v>6442</v>
      </c>
      <c r="O162" s="73" t="s">
        <v>46</v>
      </c>
      <c r="P162" s="69">
        <f t="shared" si="13"/>
        <v>0.64419999999999999</v>
      </c>
    </row>
    <row r="163" spans="2:16">
      <c r="B163" s="109">
        <v>275</v>
      </c>
      <c r="C163" s="73" t="s">
        <v>47</v>
      </c>
      <c r="D163" s="69">
        <f t="shared" ref="D163:D176" si="16">B163/$C$5</f>
        <v>3.2738095238095237</v>
      </c>
      <c r="E163" s="111">
        <v>51.43</v>
      </c>
      <c r="F163" s="112">
        <v>6.2990000000000004E-2</v>
      </c>
      <c r="G163" s="108">
        <f t="shared" si="14"/>
        <v>51.492989999999999</v>
      </c>
      <c r="H163" s="72">
        <v>43.82</v>
      </c>
      <c r="I163" s="73" t="s">
        <v>48</v>
      </c>
      <c r="J163" s="71">
        <f t="shared" si="11"/>
        <v>43.82</v>
      </c>
      <c r="K163" s="72">
        <v>1.22</v>
      </c>
      <c r="L163" s="73" t="s">
        <v>48</v>
      </c>
      <c r="M163" s="71">
        <f t="shared" si="15"/>
        <v>1.22</v>
      </c>
      <c r="N163" s="72">
        <v>6546</v>
      </c>
      <c r="O163" s="73" t="s">
        <v>46</v>
      </c>
      <c r="P163" s="69">
        <f t="shared" si="13"/>
        <v>0.65460000000000007</v>
      </c>
    </row>
    <row r="164" spans="2:16">
      <c r="B164" s="109">
        <v>300</v>
      </c>
      <c r="C164" s="73" t="s">
        <v>47</v>
      </c>
      <c r="D164" s="69">
        <f t="shared" si="16"/>
        <v>3.5714285714285716</v>
      </c>
      <c r="E164" s="111">
        <v>50.78</v>
      </c>
      <c r="F164" s="112">
        <v>5.8450000000000002E-2</v>
      </c>
      <c r="G164" s="108">
        <f t="shared" si="14"/>
        <v>50.838450000000002</v>
      </c>
      <c r="H164" s="72">
        <v>47.32</v>
      </c>
      <c r="I164" s="73" t="s">
        <v>48</v>
      </c>
      <c r="J164" s="71">
        <f t="shared" si="11"/>
        <v>47.32</v>
      </c>
      <c r="K164" s="72">
        <v>1.32</v>
      </c>
      <c r="L164" s="73" t="s">
        <v>48</v>
      </c>
      <c r="M164" s="71">
        <f t="shared" si="15"/>
        <v>1.32</v>
      </c>
      <c r="N164" s="72">
        <v>6648</v>
      </c>
      <c r="O164" s="73" t="s">
        <v>46</v>
      </c>
      <c r="P164" s="69">
        <f t="shared" si="13"/>
        <v>0.66479999999999995</v>
      </c>
    </row>
    <row r="165" spans="2:16">
      <c r="B165" s="109">
        <v>325</v>
      </c>
      <c r="C165" s="73" t="s">
        <v>47</v>
      </c>
      <c r="D165" s="69">
        <f t="shared" si="16"/>
        <v>3.8690476190476191</v>
      </c>
      <c r="E165" s="111">
        <v>50.16</v>
      </c>
      <c r="F165" s="112">
        <v>5.4550000000000001E-2</v>
      </c>
      <c r="G165" s="108">
        <f t="shared" si="14"/>
        <v>50.214549999999996</v>
      </c>
      <c r="H165" s="72">
        <v>50.86</v>
      </c>
      <c r="I165" s="73" t="s">
        <v>48</v>
      </c>
      <c r="J165" s="71">
        <f t="shared" si="11"/>
        <v>50.86</v>
      </c>
      <c r="K165" s="72">
        <v>1.41</v>
      </c>
      <c r="L165" s="73" t="s">
        <v>48</v>
      </c>
      <c r="M165" s="71">
        <f t="shared" si="15"/>
        <v>1.41</v>
      </c>
      <c r="N165" s="72">
        <v>6749</v>
      </c>
      <c r="O165" s="73" t="s">
        <v>46</v>
      </c>
      <c r="P165" s="69">
        <f t="shared" si="13"/>
        <v>0.67489999999999994</v>
      </c>
    </row>
    <row r="166" spans="2:16">
      <c r="B166" s="109">
        <v>350</v>
      </c>
      <c r="C166" s="73" t="s">
        <v>47</v>
      </c>
      <c r="D166" s="69">
        <f t="shared" si="16"/>
        <v>4.166666666666667</v>
      </c>
      <c r="E166" s="111">
        <v>49.54</v>
      </c>
      <c r="F166" s="112">
        <v>5.117E-2</v>
      </c>
      <c r="G166" s="108">
        <f t="shared" si="14"/>
        <v>49.591169999999998</v>
      </c>
      <c r="H166" s="72">
        <v>54.45</v>
      </c>
      <c r="I166" s="73" t="s">
        <v>48</v>
      </c>
      <c r="J166" s="71">
        <f t="shared" ref="J166:J192" si="17">H166</f>
        <v>54.45</v>
      </c>
      <c r="K166" s="72">
        <v>1.5</v>
      </c>
      <c r="L166" s="73" t="s">
        <v>48</v>
      </c>
      <c r="M166" s="71">
        <f t="shared" si="15"/>
        <v>1.5</v>
      </c>
      <c r="N166" s="72">
        <v>6849</v>
      </c>
      <c r="O166" s="73" t="s">
        <v>46</v>
      </c>
      <c r="P166" s="69">
        <f t="shared" si="13"/>
        <v>0.68490000000000006</v>
      </c>
    </row>
    <row r="167" spans="2:16">
      <c r="B167" s="109">
        <v>375</v>
      </c>
      <c r="C167" s="73" t="s">
        <v>47</v>
      </c>
      <c r="D167" s="69">
        <f t="shared" si="16"/>
        <v>4.4642857142857144</v>
      </c>
      <c r="E167" s="111">
        <v>48.93</v>
      </c>
      <c r="F167" s="112">
        <v>4.82E-2</v>
      </c>
      <c r="G167" s="108">
        <f t="shared" si="14"/>
        <v>48.978200000000001</v>
      </c>
      <c r="H167" s="72">
        <v>58.08</v>
      </c>
      <c r="I167" s="73" t="s">
        <v>48</v>
      </c>
      <c r="J167" s="71">
        <f t="shared" si="17"/>
        <v>58.08</v>
      </c>
      <c r="K167" s="72">
        <v>1.59</v>
      </c>
      <c r="L167" s="73" t="s">
        <v>48</v>
      </c>
      <c r="M167" s="71">
        <f t="shared" si="15"/>
        <v>1.59</v>
      </c>
      <c r="N167" s="72">
        <v>6950</v>
      </c>
      <c r="O167" s="73" t="s">
        <v>46</v>
      </c>
      <c r="P167" s="69">
        <f t="shared" si="13"/>
        <v>0.69500000000000006</v>
      </c>
    </row>
    <row r="168" spans="2:16">
      <c r="B168" s="109">
        <v>400</v>
      </c>
      <c r="C168" s="73" t="s">
        <v>47</v>
      </c>
      <c r="D168" s="69">
        <f t="shared" si="16"/>
        <v>4.7619047619047619</v>
      </c>
      <c r="E168" s="111">
        <v>48.33</v>
      </c>
      <c r="F168" s="112">
        <v>4.5580000000000002E-2</v>
      </c>
      <c r="G168" s="108">
        <f t="shared" si="14"/>
        <v>48.375579999999999</v>
      </c>
      <c r="H168" s="72">
        <v>61.76</v>
      </c>
      <c r="I168" s="73" t="s">
        <v>48</v>
      </c>
      <c r="J168" s="71">
        <f t="shared" si="17"/>
        <v>61.76</v>
      </c>
      <c r="K168" s="72">
        <v>1.67</v>
      </c>
      <c r="L168" s="73" t="s">
        <v>48</v>
      </c>
      <c r="M168" s="71">
        <f t="shared" si="15"/>
        <v>1.67</v>
      </c>
      <c r="N168" s="72">
        <v>7050</v>
      </c>
      <c r="O168" s="73" t="s">
        <v>46</v>
      </c>
      <c r="P168" s="69">
        <f t="shared" si="13"/>
        <v>0.70499999999999996</v>
      </c>
    </row>
    <row r="169" spans="2:16">
      <c r="B169" s="109">
        <v>450</v>
      </c>
      <c r="C169" s="73" t="s">
        <v>47</v>
      </c>
      <c r="D169" s="69">
        <f t="shared" si="16"/>
        <v>5.3571428571428568</v>
      </c>
      <c r="E169" s="111">
        <v>47.15</v>
      </c>
      <c r="F169" s="112">
        <v>4.1149999999999999E-2</v>
      </c>
      <c r="G169" s="108">
        <f t="shared" si="14"/>
        <v>47.19115</v>
      </c>
      <c r="H169" s="72">
        <v>69.25</v>
      </c>
      <c r="I169" s="73" t="s">
        <v>48</v>
      </c>
      <c r="J169" s="71">
        <f t="shared" si="17"/>
        <v>69.25</v>
      </c>
      <c r="K169" s="72">
        <v>1.98</v>
      </c>
      <c r="L169" s="73" t="s">
        <v>48</v>
      </c>
      <c r="M169" s="71">
        <f t="shared" si="15"/>
        <v>1.98</v>
      </c>
      <c r="N169" s="72">
        <v>7250</v>
      </c>
      <c r="O169" s="73" t="s">
        <v>46</v>
      </c>
      <c r="P169" s="69">
        <f t="shared" si="13"/>
        <v>0.72499999999999998</v>
      </c>
    </row>
    <row r="170" spans="2:16">
      <c r="B170" s="109">
        <v>500</v>
      </c>
      <c r="C170" s="73" t="s">
        <v>47</v>
      </c>
      <c r="D170" s="69">
        <f t="shared" si="16"/>
        <v>5.9523809523809526</v>
      </c>
      <c r="E170" s="111">
        <v>45.99</v>
      </c>
      <c r="F170" s="112">
        <v>3.755E-2</v>
      </c>
      <c r="G170" s="108">
        <f t="shared" si="14"/>
        <v>46.027550000000005</v>
      </c>
      <c r="H170" s="72">
        <v>76.930000000000007</v>
      </c>
      <c r="I170" s="73" t="s">
        <v>48</v>
      </c>
      <c r="J170" s="71">
        <f t="shared" si="17"/>
        <v>76.930000000000007</v>
      </c>
      <c r="K170" s="72">
        <v>2.2599999999999998</v>
      </c>
      <c r="L170" s="73" t="s">
        <v>48</v>
      </c>
      <c r="M170" s="71">
        <f t="shared" si="15"/>
        <v>2.2599999999999998</v>
      </c>
      <c r="N170" s="72">
        <v>7453</v>
      </c>
      <c r="O170" s="73" t="s">
        <v>46</v>
      </c>
      <c r="P170" s="69">
        <f t="shared" si="13"/>
        <v>0.74530000000000007</v>
      </c>
    </row>
    <row r="171" spans="2:16">
      <c r="B171" s="109">
        <v>550</v>
      </c>
      <c r="C171" s="73" t="s">
        <v>47</v>
      </c>
      <c r="D171" s="69">
        <f t="shared" si="16"/>
        <v>6.5476190476190474</v>
      </c>
      <c r="E171" s="111">
        <v>44.84</v>
      </c>
      <c r="F171" s="112">
        <v>3.4549999999999997E-2</v>
      </c>
      <c r="G171" s="108">
        <f t="shared" si="14"/>
        <v>44.874550000000006</v>
      </c>
      <c r="H171" s="72">
        <v>84.8</v>
      </c>
      <c r="I171" s="73" t="s">
        <v>48</v>
      </c>
      <c r="J171" s="71">
        <f t="shared" si="17"/>
        <v>84.8</v>
      </c>
      <c r="K171" s="72">
        <v>2.52</v>
      </c>
      <c r="L171" s="73" t="s">
        <v>48</v>
      </c>
      <c r="M171" s="71">
        <f t="shared" si="15"/>
        <v>2.52</v>
      </c>
      <c r="N171" s="72">
        <v>7658</v>
      </c>
      <c r="O171" s="73" t="s">
        <v>46</v>
      </c>
      <c r="P171" s="69">
        <f t="shared" si="13"/>
        <v>0.76580000000000004</v>
      </c>
    </row>
    <row r="172" spans="2:16">
      <c r="B172" s="109">
        <v>600</v>
      </c>
      <c r="C172" s="73" t="s">
        <v>47</v>
      </c>
      <c r="D172" s="69">
        <f t="shared" si="16"/>
        <v>7.1428571428571432</v>
      </c>
      <c r="E172" s="111">
        <v>43.72</v>
      </c>
      <c r="F172" s="112">
        <v>3.2030000000000003E-2</v>
      </c>
      <c r="G172" s="108">
        <f t="shared" si="14"/>
        <v>43.752029999999998</v>
      </c>
      <c r="H172" s="72">
        <v>92.88</v>
      </c>
      <c r="I172" s="73" t="s">
        <v>48</v>
      </c>
      <c r="J172" s="71">
        <f t="shared" si="17"/>
        <v>92.88</v>
      </c>
      <c r="K172" s="72">
        <v>2.77</v>
      </c>
      <c r="L172" s="73" t="s">
        <v>48</v>
      </c>
      <c r="M172" s="71">
        <f t="shared" si="15"/>
        <v>2.77</v>
      </c>
      <c r="N172" s="72">
        <v>7866</v>
      </c>
      <c r="O172" s="73" t="s">
        <v>46</v>
      </c>
      <c r="P172" s="69">
        <f t="shared" si="13"/>
        <v>0.78659999999999997</v>
      </c>
    </row>
    <row r="173" spans="2:16">
      <c r="B173" s="109">
        <v>650</v>
      </c>
      <c r="C173" s="73" t="s">
        <v>47</v>
      </c>
      <c r="D173" s="69">
        <f t="shared" si="16"/>
        <v>7.7380952380952381</v>
      </c>
      <c r="E173" s="111">
        <v>42.62</v>
      </c>
      <c r="F173" s="112">
        <v>2.9860000000000001E-2</v>
      </c>
      <c r="G173" s="108">
        <f t="shared" si="14"/>
        <v>42.649859999999997</v>
      </c>
      <c r="H173" s="72">
        <v>101.17</v>
      </c>
      <c r="I173" s="73" t="s">
        <v>48</v>
      </c>
      <c r="J173" s="71">
        <f t="shared" si="17"/>
        <v>101.17</v>
      </c>
      <c r="K173" s="72">
        <v>3.01</v>
      </c>
      <c r="L173" s="73" t="s">
        <v>48</v>
      </c>
      <c r="M173" s="71">
        <f t="shared" si="15"/>
        <v>3.01</v>
      </c>
      <c r="N173" s="72">
        <v>8079</v>
      </c>
      <c r="O173" s="73" t="s">
        <v>46</v>
      </c>
      <c r="P173" s="69">
        <f t="shared" si="13"/>
        <v>0.80790000000000006</v>
      </c>
    </row>
    <row r="174" spans="2:16">
      <c r="B174" s="109">
        <v>700</v>
      </c>
      <c r="C174" s="73" t="s">
        <v>47</v>
      </c>
      <c r="D174" s="69">
        <f t="shared" si="16"/>
        <v>8.3333333333333339</v>
      </c>
      <c r="E174" s="111">
        <v>41.54</v>
      </c>
      <c r="F174" s="112">
        <v>2.7980000000000001E-2</v>
      </c>
      <c r="G174" s="108">
        <f t="shared" si="14"/>
        <v>41.567979999999999</v>
      </c>
      <c r="H174" s="72">
        <v>109.67</v>
      </c>
      <c r="I174" s="73" t="s">
        <v>48</v>
      </c>
      <c r="J174" s="71">
        <f t="shared" si="17"/>
        <v>109.67</v>
      </c>
      <c r="K174" s="72">
        <v>3.24</v>
      </c>
      <c r="L174" s="73" t="s">
        <v>48</v>
      </c>
      <c r="M174" s="71">
        <f t="shared" si="15"/>
        <v>3.24</v>
      </c>
      <c r="N174" s="72">
        <v>8295</v>
      </c>
      <c r="O174" s="73" t="s">
        <v>46</v>
      </c>
      <c r="P174" s="69">
        <f t="shared" si="13"/>
        <v>0.82950000000000002</v>
      </c>
    </row>
    <row r="175" spans="2:16">
      <c r="B175" s="109">
        <v>800</v>
      </c>
      <c r="C175" s="73" t="s">
        <v>47</v>
      </c>
      <c r="D175" s="69">
        <f t="shared" si="16"/>
        <v>9.5238095238095237</v>
      </c>
      <c r="E175" s="111">
        <v>39.46</v>
      </c>
      <c r="F175" s="112">
        <v>2.4889999999999999E-2</v>
      </c>
      <c r="G175" s="108">
        <f t="shared" si="14"/>
        <v>39.48489</v>
      </c>
      <c r="H175" s="72">
        <v>127.35</v>
      </c>
      <c r="I175" s="73" t="s">
        <v>48</v>
      </c>
      <c r="J175" s="71">
        <f t="shared" si="17"/>
        <v>127.35</v>
      </c>
      <c r="K175" s="72">
        <v>4.09</v>
      </c>
      <c r="L175" s="73" t="s">
        <v>48</v>
      </c>
      <c r="M175" s="71">
        <f t="shared" si="15"/>
        <v>4.09</v>
      </c>
      <c r="N175" s="72">
        <v>8743</v>
      </c>
      <c r="O175" s="73" t="s">
        <v>46</v>
      </c>
      <c r="P175" s="69">
        <f t="shared" si="13"/>
        <v>0.87430000000000008</v>
      </c>
    </row>
    <row r="176" spans="2:16">
      <c r="B176" s="109">
        <v>900</v>
      </c>
      <c r="C176" s="73" t="s">
        <v>47</v>
      </c>
      <c r="D176" s="69">
        <f t="shared" si="16"/>
        <v>10.714285714285714</v>
      </c>
      <c r="E176" s="111">
        <v>37.5</v>
      </c>
      <c r="F176" s="112">
        <v>2.2440000000000002E-2</v>
      </c>
      <c r="G176" s="108">
        <f t="shared" si="14"/>
        <v>37.522440000000003</v>
      </c>
      <c r="H176" s="72">
        <v>145.94999999999999</v>
      </c>
      <c r="I176" s="73" t="s">
        <v>48</v>
      </c>
      <c r="J176" s="71">
        <f t="shared" si="17"/>
        <v>145.94999999999999</v>
      </c>
      <c r="K176" s="72">
        <v>4.87</v>
      </c>
      <c r="L176" s="73" t="s">
        <v>48</v>
      </c>
      <c r="M176" s="71">
        <f t="shared" si="15"/>
        <v>4.87</v>
      </c>
      <c r="N176" s="72">
        <v>9213</v>
      </c>
      <c r="O176" s="73" t="s">
        <v>46</v>
      </c>
      <c r="P176" s="69">
        <f t="shared" si="13"/>
        <v>0.9212999999999999</v>
      </c>
    </row>
    <row r="177" spans="1:16">
      <c r="A177" s="4"/>
      <c r="B177" s="109">
        <v>1</v>
      </c>
      <c r="C177" s="116" t="s">
        <v>49</v>
      </c>
      <c r="D177" s="69">
        <f>B177*1000/$C$5</f>
        <v>11.904761904761905</v>
      </c>
      <c r="E177" s="111">
        <v>35.65</v>
      </c>
      <c r="F177" s="112">
        <v>2.0449999999999999E-2</v>
      </c>
      <c r="G177" s="108">
        <f t="shared" si="14"/>
        <v>35.670449999999995</v>
      </c>
      <c r="H177" s="72">
        <v>165.52</v>
      </c>
      <c r="I177" s="73" t="s">
        <v>48</v>
      </c>
      <c r="J177" s="71">
        <f t="shared" si="17"/>
        <v>165.52</v>
      </c>
      <c r="K177" s="72">
        <v>5.6</v>
      </c>
      <c r="L177" s="73" t="s">
        <v>48</v>
      </c>
      <c r="M177" s="71">
        <f t="shared" si="15"/>
        <v>5.6</v>
      </c>
      <c r="N177" s="72">
        <v>9707</v>
      </c>
      <c r="O177" s="73" t="s">
        <v>46</v>
      </c>
      <c r="P177" s="69">
        <f t="shared" si="13"/>
        <v>0.97070000000000012</v>
      </c>
    </row>
    <row r="178" spans="1:16">
      <c r="B178" s="72">
        <v>1.1000000000000001</v>
      </c>
      <c r="C178" s="73" t="s">
        <v>49</v>
      </c>
      <c r="D178" s="69">
        <f t="shared" ref="D178:D228" si="18">B178*1000/$C$5</f>
        <v>13.095238095238095</v>
      </c>
      <c r="E178" s="111">
        <v>33.93</v>
      </c>
      <c r="F178" s="112">
        <v>1.8800000000000001E-2</v>
      </c>
      <c r="G178" s="108">
        <f t="shared" si="14"/>
        <v>33.948799999999999</v>
      </c>
      <c r="H178" s="72">
        <v>186.1</v>
      </c>
      <c r="I178" s="73" t="s">
        <v>48</v>
      </c>
      <c r="J178" s="71">
        <f t="shared" si="17"/>
        <v>186.1</v>
      </c>
      <c r="K178" s="72">
        <v>6.31</v>
      </c>
      <c r="L178" s="73" t="s">
        <v>48</v>
      </c>
      <c r="M178" s="71">
        <f t="shared" si="15"/>
        <v>6.31</v>
      </c>
      <c r="N178" s="72">
        <v>1.02</v>
      </c>
      <c r="O178" s="116" t="s">
        <v>48</v>
      </c>
      <c r="P178" s="71">
        <f t="shared" ref="P178:P228" si="19">N178</f>
        <v>1.02</v>
      </c>
    </row>
    <row r="179" spans="1:16">
      <c r="B179" s="109">
        <v>1.2</v>
      </c>
      <c r="C179" s="110" t="s">
        <v>49</v>
      </c>
      <c r="D179" s="69">
        <f t="shared" si="18"/>
        <v>14.285714285714286</v>
      </c>
      <c r="E179" s="111">
        <v>32.32</v>
      </c>
      <c r="F179" s="112">
        <v>1.7409999999999998E-2</v>
      </c>
      <c r="G179" s="108">
        <f t="shared" si="14"/>
        <v>32.337409999999998</v>
      </c>
      <c r="H179" s="72">
        <v>207.72</v>
      </c>
      <c r="I179" s="73" t="s">
        <v>48</v>
      </c>
      <c r="J179" s="71">
        <f t="shared" si="17"/>
        <v>207.72</v>
      </c>
      <c r="K179" s="72">
        <v>7.02</v>
      </c>
      <c r="L179" s="73" t="s">
        <v>48</v>
      </c>
      <c r="M179" s="71">
        <f t="shared" si="15"/>
        <v>7.02</v>
      </c>
      <c r="N179" s="72">
        <v>1.08</v>
      </c>
      <c r="O179" s="73" t="s">
        <v>48</v>
      </c>
      <c r="P179" s="71">
        <f t="shared" si="19"/>
        <v>1.08</v>
      </c>
    </row>
    <row r="180" spans="1:16">
      <c r="B180" s="109">
        <v>1.3</v>
      </c>
      <c r="C180" s="110" t="s">
        <v>49</v>
      </c>
      <c r="D180" s="69">
        <f t="shared" si="18"/>
        <v>15.476190476190476</v>
      </c>
      <c r="E180" s="111">
        <v>30.83</v>
      </c>
      <c r="F180" s="112">
        <v>1.6219999999999998E-2</v>
      </c>
      <c r="G180" s="108">
        <f t="shared" si="14"/>
        <v>30.846219999999999</v>
      </c>
      <c r="H180" s="72">
        <v>230.39</v>
      </c>
      <c r="I180" s="73" t="s">
        <v>48</v>
      </c>
      <c r="J180" s="71">
        <f t="shared" si="17"/>
        <v>230.39</v>
      </c>
      <c r="K180" s="72">
        <v>7.72</v>
      </c>
      <c r="L180" s="73" t="s">
        <v>48</v>
      </c>
      <c r="M180" s="71">
        <f t="shared" si="15"/>
        <v>7.72</v>
      </c>
      <c r="N180" s="72">
        <v>1.1399999999999999</v>
      </c>
      <c r="O180" s="73" t="s">
        <v>48</v>
      </c>
      <c r="P180" s="71">
        <f t="shared" si="19"/>
        <v>1.1399999999999999</v>
      </c>
    </row>
    <row r="181" spans="1:16">
      <c r="B181" s="109">
        <v>1.4</v>
      </c>
      <c r="C181" s="110" t="s">
        <v>49</v>
      </c>
      <c r="D181" s="69">
        <f t="shared" si="18"/>
        <v>16.666666666666668</v>
      </c>
      <c r="E181" s="111">
        <v>29.45</v>
      </c>
      <c r="F181" s="112">
        <v>1.519E-2</v>
      </c>
      <c r="G181" s="108">
        <f t="shared" si="14"/>
        <v>29.46519</v>
      </c>
      <c r="H181" s="72">
        <v>254.14</v>
      </c>
      <c r="I181" s="73" t="s">
        <v>48</v>
      </c>
      <c r="J181" s="71">
        <f t="shared" si="17"/>
        <v>254.14</v>
      </c>
      <c r="K181" s="72">
        <v>8.42</v>
      </c>
      <c r="L181" s="73" t="s">
        <v>48</v>
      </c>
      <c r="M181" s="71">
        <f t="shared" si="15"/>
        <v>8.42</v>
      </c>
      <c r="N181" s="72">
        <v>1.2</v>
      </c>
      <c r="O181" s="73" t="s">
        <v>48</v>
      </c>
      <c r="P181" s="71">
        <f t="shared" si="19"/>
        <v>1.2</v>
      </c>
    </row>
    <row r="182" spans="1:16">
      <c r="B182" s="109">
        <v>1.5</v>
      </c>
      <c r="C182" s="110" t="s">
        <v>49</v>
      </c>
      <c r="D182" s="69">
        <f t="shared" si="18"/>
        <v>17.857142857142858</v>
      </c>
      <c r="E182" s="111">
        <v>28.18</v>
      </c>
      <c r="F182" s="112">
        <v>1.4290000000000001E-2</v>
      </c>
      <c r="G182" s="108">
        <f t="shared" si="14"/>
        <v>28.194289999999999</v>
      </c>
      <c r="H182" s="72">
        <v>278.99</v>
      </c>
      <c r="I182" s="73" t="s">
        <v>48</v>
      </c>
      <c r="J182" s="71">
        <f t="shared" si="17"/>
        <v>278.99</v>
      </c>
      <c r="K182" s="72">
        <v>9.1199999999999992</v>
      </c>
      <c r="L182" s="73" t="s">
        <v>48</v>
      </c>
      <c r="M182" s="71">
        <f t="shared" si="15"/>
        <v>9.1199999999999992</v>
      </c>
      <c r="N182" s="72">
        <v>1.26</v>
      </c>
      <c r="O182" s="73" t="s">
        <v>48</v>
      </c>
      <c r="P182" s="71">
        <f t="shared" si="19"/>
        <v>1.26</v>
      </c>
    </row>
    <row r="183" spans="1:16">
      <c r="B183" s="109">
        <v>1.6</v>
      </c>
      <c r="C183" s="110" t="s">
        <v>49</v>
      </c>
      <c r="D183" s="69">
        <f t="shared" si="18"/>
        <v>19.047619047619047</v>
      </c>
      <c r="E183" s="111">
        <v>27.01</v>
      </c>
      <c r="F183" s="112">
        <v>1.349E-2</v>
      </c>
      <c r="G183" s="108">
        <f t="shared" si="14"/>
        <v>27.023490000000002</v>
      </c>
      <c r="H183" s="72">
        <v>304.93</v>
      </c>
      <c r="I183" s="73" t="s">
        <v>48</v>
      </c>
      <c r="J183" s="71">
        <f t="shared" si="17"/>
        <v>304.93</v>
      </c>
      <c r="K183" s="72">
        <v>9.83</v>
      </c>
      <c r="L183" s="73" t="s">
        <v>48</v>
      </c>
      <c r="M183" s="71">
        <f t="shared" si="15"/>
        <v>9.83</v>
      </c>
      <c r="N183" s="72">
        <v>1.33</v>
      </c>
      <c r="O183" s="73" t="s">
        <v>48</v>
      </c>
      <c r="P183" s="71">
        <f t="shared" si="19"/>
        <v>1.33</v>
      </c>
    </row>
    <row r="184" spans="1:16">
      <c r="B184" s="109">
        <v>1.7</v>
      </c>
      <c r="C184" s="110" t="s">
        <v>49</v>
      </c>
      <c r="D184" s="69">
        <f t="shared" si="18"/>
        <v>20.238095238095237</v>
      </c>
      <c r="E184" s="111">
        <v>25.93</v>
      </c>
      <c r="F184" s="112">
        <v>1.2789999999999999E-2</v>
      </c>
      <c r="G184" s="108">
        <f t="shared" si="14"/>
        <v>25.942789999999999</v>
      </c>
      <c r="H184" s="72">
        <v>331.97</v>
      </c>
      <c r="I184" s="73" t="s">
        <v>48</v>
      </c>
      <c r="J184" s="71">
        <f t="shared" si="17"/>
        <v>331.97</v>
      </c>
      <c r="K184" s="72">
        <v>10.55</v>
      </c>
      <c r="L184" s="73" t="s">
        <v>48</v>
      </c>
      <c r="M184" s="71">
        <f t="shared" si="15"/>
        <v>10.55</v>
      </c>
      <c r="N184" s="72">
        <v>1.4</v>
      </c>
      <c r="O184" s="73" t="s">
        <v>48</v>
      </c>
      <c r="P184" s="71">
        <f t="shared" si="19"/>
        <v>1.4</v>
      </c>
    </row>
    <row r="185" spans="1:16">
      <c r="B185" s="109">
        <v>1.8</v>
      </c>
      <c r="C185" s="110" t="s">
        <v>49</v>
      </c>
      <c r="D185" s="69">
        <f t="shared" si="18"/>
        <v>21.428571428571427</v>
      </c>
      <c r="E185" s="111">
        <v>24.95</v>
      </c>
      <c r="F185" s="112">
        <v>1.2149999999999999E-2</v>
      </c>
      <c r="G185" s="108">
        <f t="shared" si="14"/>
        <v>24.962149999999998</v>
      </c>
      <c r="H185" s="72">
        <v>360.11</v>
      </c>
      <c r="I185" s="73" t="s">
        <v>48</v>
      </c>
      <c r="J185" s="71">
        <f t="shared" si="17"/>
        <v>360.11</v>
      </c>
      <c r="K185" s="72">
        <v>11.28</v>
      </c>
      <c r="L185" s="73" t="s">
        <v>48</v>
      </c>
      <c r="M185" s="71">
        <f t="shared" si="15"/>
        <v>11.28</v>
      </c>
      <c r="N185" s="72">
        <v>1.47</v>
      </c>
      <c r="O185" s="73" t="s">
        <v>48</v>
      </c>
      <c r="P185" s="71">
        <f t="shared" si="19"/>
        <v>1.47</v>
      </c>
    </row>
    <row r="186" spans="1:16">
      <c r="B186" s="109">
        <v>2</v>
      </c>
      <c r="C186" s="110" t="s">
        <v>49</v>
      </c>
      <c r="D186" s="69">
        <f t="shared" si="18"/>
        <v>23.80952380952381</v>
      </c>
      <c r="E186" s="111">
        <v>23.23</v>
      </c>
      <c r="F186" s="112">
        <v>1.106E-2</v>
      </c>
      <c r="G186" s="108">
        <f t="shared" si="14"/>
        <v>23.241060000000001</v>
      </c>
      <c r="H186" s="72">
        <v>419.57</v>
      </c>
      <c r="I186" s="73" t="s">
        <v>48</v>
      </c>
      <c r="J186" s="71">
        <f t="shared" si="17"/>
        <v>419.57</v>
      </c>
      <c r="K186" s="72">
        <v>14.07</v>
      </c>
      <c r="L186" s="73" t="s">
        <v>48</v>
      </c>
      <c r="M186" s="71">
        <f t="shared" si="15"/>
        <v>14.07</v>
      </c>
      <c r="N186" s="72">
        <v>1.62</v>
      </c>
      <c r="O186" s="73" t="s">
        <v>48</v>
      </c>
      <c r="P186" s="71">
        <f t="shared" si="19"/>
        <v>1.62</v>
      </c>
    </row>
    <row r="187" spans="1:16">
      <c r="B187" s="109">
        <v>2.25</v>
      </c>
      <c r="C187" s="110" t="s">
        <v>49</v>
      </c>
      <c r="D187" s="69">
        <f t="shared" si="18"/>
        <v>26.785714285714285</v>
      </c>
      <c r="E187" s="111">
        <v>21.51</v>
      </c>
      <c r="F187" s="112">
        <v>9.9609999999999994E-3</v>
      </c>
      <c r="G187" s="108">
        <f t="shared" si="14"/>
        <v>21.519961000000002</v>
      </c>
      <c r="H187" s="72">
        <v>499.62</v>
      </c>
      <c r="I187" s="73" t="s">
        <v>48</v>
      </c>
      <c r="J187" s="71">
        <f t="shared" si="17"/>
        <v>499.62</v>
      </c>
      <c r="K187" s="72">
        <v>18.07</v>
      </c>
      <c r="L187" s="73" t="s">
        <v>48</v>
      </c>
      <c r="M187" s="71">
        <f t="shared" si="15"/>
        <v>18.07</v>
      </c>
      <c r="N187" s="72">
        <v>1.83</v>
      </c>
      <c r="O187" s="73" t="s">
        <v>48</v>
      </c>
      <c r="P187" s="71">
        <f t="shared" si="19"/>
        <v>1.83</v>
      </c>
    </row>
    <row r="188" spans="1:16">
      <c r="B188" s="109">
        <v>2.5</v>
      </c>
      <c r="C188" s="110" t="s">
        <v>49</v>
      </c>
      <c r="D188" s="69">
        <f t="shared" si="18"/>
        <v>29.761904761904763</v>
      </c>
      <c r="E188" s="111">
        <v>20.2</v>
      </c>
      <c r="F188" s="112">
        <v>9.0659999999999994E-3</v>
      </c>
      <c r="G188" s="108">
        <f t="shared" si="14"/>
        <v>20.209066</v>
      </c>
      <c r="H188" s="72">
        <v>585.45000000000005</v>
      </c>
      <c r="I188" s="73" t="s">
        <v>48</v>
      </c>
      <c r="J188" s="71">
        <f t="shared" si="17"/>
        <v>585.45000000000005</v>
      </c>
      <c r="K188" s="72">
        <v>21.77</v>
      </c>
      <c r="L188" s="73" t="s">
        <v>48</v>
      </c>
      <c r="M188" s="71">
        <f t="shared" si="15"/>
        <v>21.77</v>
      </c>
      <c r="N188" s="72">
        <v>2.06</v>
      </c>
      <c r="O188" s="73" t="s">
        <v>48</v>
      </c>
      <c r="P188" s="71">
        <f t="shared" si="19"/>
        <v>2.06</v>
      </c>
    </row>
    <row r="189" spans="1:16">
      <c r="B189" s="109">
        <v>2.75</v>
      </c>
      <c r="C189" s="110" t="s">
        <v>49</v>
      </c>
      <c r="D189" s="69">
        <f t="shared" si="18"/>
        <v>32.738095238095241</v>
      </c>
      <c r="E189" s="111">
        <v>18.96</v>
      </c>
      <c r="F189" s="112">
        <v>8.3260000000000001E-3</v>
      </c>
      <c r="G189" s="108">
        <f t="shared" si="14"/>
        <v>18.968326000000001</v>
      </c>
      <c r="H189" s="72">
        <v>676.86</v>
      </c>
      <c r="I189" s="73" t="s">
        <v>48</v>
      </c>
      <c r="J189" s="71">
        <f t="shared" si="17"/>
        <v>676.86</v>
      </c>
      <c r="K189" s="72">
        <v>25.32</v>
      </c>
      <c r="L189" s="73" t="s">
        <v>48</v>
      </c>
      <c r="M189" s="71">
        <f t="shared" si="15"/>
        <v>25.32</v>
      </c>
      <c r="N189" s="72">
        <v>2.2999999999999998</v>
      </c>
      <c r="O189" s="73" t="s">
        <v>48</v>
      </c>
      <c r="P189" s="71">
        <f t="shared" si="19"/>
        <v>2.2999999999999998</v>
      </c>
    </row>
    <row r="190" spans="1:16">
      <c r="B190" s="109">
        <v>3</v>
      </c>
      <c r="C190" s="110" t="s">
        <v>49</v>
      </c>
      <c r="D190" s="69">
        <f t="shared" si="18"/>
        <v>35.714285714285715</v>
      </c>
      <c r="E190" s="111">
        <v>17.87</v>
      </c>
      <c r="F190" s="112">
        <v>7.7019999999999996E-3</v>
      </c>
      <c r="G190" s="108">
        <f t="shared" si="14"/>
        <v>17.877701999999999</v>
      </c>
      <c r="H190" s="72">
        <v>774.07</v>
      </c>
      <c r="I190" s="73" t="s">
        <v>48</v>
      </c>
      <c r="J190" s="71">
        <f t="shared" si="17"/>
        <v>774.07</v>
      </c>
      <c r="K190" s="72">
        <v>28.82</v>
      </c>
      <c r="L190" s="73" t="s">
        <v>48</v>
      </c>
      <c r="M190" s="71">
        <f t="shared" si="15"/>
        <v>28.82</v>
      </c>
      <c r="N190" s="72">
        <v>2.5499999999999998</v>
      </c>
      <c r="O190" s="73" t="s">
        <v>48</v>
      </c>
      <c r="P190" s="71">
        <f t="shared" si="19"/>
        <v>2.5499999999999998</v>
      </c>
    </row>
    <row r="191" spans="1:16">
      <c r="B191" s="109">
        <v>3.25</v>
      </c>
      <c r="C191" s="110" t="s">
        <v>49</v>
      </c>
      <c r="D191" s="69">
        <f t="shared" si="18"/>
        <v>38.69047619047619</v>
      </c>
      <c r="E191" s="111">
        <v>16.91</v>
      </c>
      <c r="F191" s="112">
        <v>7.169E-3</v>
      </c>
      <c r="G191" s="108">
        <f t="shared" si="14"/>
        <v>16.917169000000001</v>
      </c>
      <c r="H191" s="72">
        <v>877.01</v>
      </c>
      <c r="I191" s="73" t="s">
        <v>48</v>
      </c>
      <c r="J191" s="71">
        <f t="shared" si="17"/>
        <v>877.01</v>
      </c>
      <c r="K191" s="72">
        <v>32.29</v>
      </c>
      <c r="L191" s="73" t="s">
        <v>48</v>
      </c>
      <c r="M191" s="71">
        <f t="shared" si="15"/>
        <v>32.29</v>
      </c>
      <c r="N191" s="72">
        <v>2.82</v>
      </c>
      <c r="O191" s="73" t="s">
        <v>48</v>
      </c>
      <c r="P191" s="71">
        <f t="shared" si="19"/>
        <v>2.82</v>
      </c>
    </row>
    <row r="192" spans="1:16">
      <c r="B192" s="109">
        <v>3.5</v>
      </c>
      <c r="C192" s="110" t="s">
        <v>49</v>
      </c>
      <c r="D192" s="69">
        <f t="shared" si="18"/>
        <v>41.666666666666664</v>
      </c>
      <c r="E192" s="111">
        <v>16.059999999999999</v>
      </c>
      <c r="F192" s="112">
        <v>6.7080000000000004E-3</v>
      </c>
      <c r="G192" s="108">
        <f t="shared" si="14"/>
        <v>16.066707999999998</v>
      </c>
      <c r="H192" s="72">
        <v>985.59</v>
      </c>
      <c r="I192" s="73" t="s">
        <v>48</v>
      </c>
      <c r="J192" s="71">
        <f t="shared" si="17"/>
        <v>985.59</v>
      </c>
      <c r="K192" s="72">
        <v>35.76</v>
      </c>
      <c r="L192" s="73" t="s">
        <v>48</v>
      </c>
      <c r="M192" s="71">
        <f t="shared" si="15"/>
        <v>35.76</v>
      </c>
      <c r="N192" s="72">
        <v>3.11</v>
      </c>
      <c r="O192" s="73" t="s">
        <v>48</v>
      </c>
      <c r="P192" s="71">
        <f t="shared" si="19"/>
        <v>3.11</v>
      </c>
    </row>
    <row r="193" spans="2:16">
      <c r="B193" s="109">
        <v>3.75</v>
      </c>
      <c r="C193" s="110" t="s">
        <v>49</v>
      </c>
      <c r="D193" s="69">
        <f t="shared" si="18"/>
        <v>44.642857142857146</v>
      </c>
      <c r="E193" s="111">
        <v>15.3</v>
      </c>
      <c r="F193" s="112">
        <v>6.3049999999999998E-3</v>
      </c>
      <c r="G193" s="108">
        <f t="shared" si="14"/>
        <v>15.306305</v>
      </c>
      <c r="H193" s="72">
        <v>1.1000000000000001</v>
      </c>
      <c r="I193" s="116" t="s">
        <v>12</v>
      </c>
      <c r="J193" s="74">
        <f t="shared" ref="J193:J228" si="20">H193*1000</f>
        <v>1100</v>
      </c>
      <c r="K193" s="72">
        <v>39.24</v>
      </c>
      <c r="L193" s="73" t="s">
        <v>48</v>
      </c>
      <c r="M193" s="71">
        <f t="shared" si="15"/>
        <v>39.24</v>
      </c>
      <c r="N193" s="72">
        <v>3.4</v>
      </c>
      <c r="O193" s="73" t="s">
        <v>48</v>
      </c>
      <c r="P193" s="71">
        <f t="shared" si="19"/>
        <v>3.4</v>
      </c>
    </row>
    <row r="194" spans="2:16">
      <c r="B194" s="109">
        <v>4</v>
      </c>
      <c r="C194" s="110" t="s">
        <v>49</v>
      </c>
      <c r="D194" s="69">
        <f t="shared" si="18"/>
        <v>47.61904761904762</v>
      </c>
      <c r="E194" s="111">
        <v>14.62</v>
      </c>
      <c r="F194" s="112">
        <v>5.9500000000000004E-3</v>
      </c>
      <c r="G194" s="108">
        <f t="shared" si="14"/>
        <v>14.62595</v>
      </c>
      <c r="H194" s="72">
        <v>1.22</v>
      </c>
      <c r="I194" s="73" t="s">
        <v>12</v>
      </c>
      <c r="J194" s="74">
        <f t="shared" si="20"/>
        <v>1220</v>
      </c>
      <c r="K194" s="72">
        <v>42.74</v>
      </c>
      <c r="L194" s="73" t="s">
        <v>48</v>
      </c>
      <c r="M194" s="71">
        <f t="shared" si="15"/>
        <v>42.74</v>
      </c>
      <c r="N194" s="72">
        <v>3.71</v>
      </c>
      <c r="O194" s="73" t="s">
        <v>48</v>
      </c>
      <c r="P194" s="71">
        <f t="shared" si="19"/>
        <v>3.71</v>
      </c>
    </row>
    <row r="195" spans="2:16">
      <c r="B195" s="109">
        <v>4.5</v>
      </c>
      <c r="C195" s="110" t="s">
        <v>49</v>
      </c>
      <c r="D195" s="69">
        <f t="shared" si="18"/>
        <v>53.571428571428569</v>
      </c>
      <c r="E195" s="111">
        <v>13.46</v>
      </c>
      <c r="F195" s="112">
        <v>5.352E-3</v>
      </c>
      <c r="G195" s="108">
        <f t="shared" si="14"/>
        <v>13.465352000000001</v>
      </c>
      <c r="H195" s="72">
        <v>1.47</v>
      </c>
      <c r="I195" s="73" t="s">
        <v>12</v>
      </c>
      <c r="J195" s="74">
        <f t="shared" si="20"/>
        <v>1470</v>
      </c>
      <c r="K195" s="72">
        <v>55.95</v>
      </c>
      <c r="L195" s="73" t="s">
        <v>48</v>
      </c>
      <c r="M195" s="71">
        <f t="shared" si="15"/>
        <v>55.95</v>
      </c>
      <c r="N195" s="72">
        <v>4.37</v>
      </c>
      <c r="O195" s="73" t="s">
        <v>48</v>
      </c>
      <c r="P195" s="71">
        <f t="shared" si="19"/>
        <v>4.37</v>
      </c>
    </row>
    <row r="196" spans="2:16">
      <c r="B196" s="109">
        <v>5</v>
      </c>
      <c r="C196" s="110" t="s">
        <v>49</v>
      </c>
      <c r="D196" s="69">
        <f t="shared" si="18"/>
        <v>59.523809523809526</v>
      </c>
      <c r="E196" s="111">
        <v>12.49</v>
      </c>
      <c r="F196" s="112">
        <v>4.8669999999999998E-3</v>
      </c>
      <c r="G196" s="108">
        <f t="shared" si="14"/>
        <v>12.494867000000001</v>
      </c>
      <c r="H196" s="72">
        <v>1.75</v>
      </c>
      <c r="I196" s="73" t="s">
        <v>12</v>
      </c>
      <c r="J196" s="74">
        <f t="shared" si="20"/>
        <v>1750</v>
      </c>
      <c r="K196" s="72">
        <v>68.239999999999995</v>
      </c>
      <c r="L196" s="73" t="s">
        <v>48</v>
      </c>
      <c r="M196" s="71">
        <f t="shared" si="15"/>
        <v>68.239999999999995</v>
      </c>
      <c r="N196" s="72">
        <v>5.08</v>
      </c>
      <c r="O196" s="73" t="s">
        <v>48</v>
      </c>
      <c r="P196" s="71">
        <f t="shared" si="19"/>
        <v>5.08</v>
      </c>
    </row>
    <row r="197" spans="2:16">
      <c r="B197" s="109">
        <v>5.5</v>
      </c>
      <c r="C197" s="110" t="s">
        <v>49</v>
      </c>
      <c r="D197" s="69">
        <f t="shared" si="18"/>
        <v>65.476190476190482</v>
      </c>
      <c r="E197" s="111">
        <v>11.67</v>
      </c>
      <c r="F197" s="112">
        <v>4.4669999999999996E-3</v>
      </c>
      <c r="G197" s="108">
        <f t="shared" si="14"/>
        <v>11.674467</v>
      </c>
      <c r="H197" s="72">
        <v>2.0499999999999998</v>
      </c>
      <c r="I197" s="73" t="s">
        <v>12</v>
      </c>
      <c r="J197" s="74">
        <f t="shared" si="20"/>
        <v>2050</v>
      </c>
      <c r="K197" s="72">
        <v>80.11</v>
      </c>
      <c r="L197" s="73" t="s">
        <v>48</v>
      </c>
      <c r="M197" s="71">
        <f t="shared" si="15"/>
        <v>80.11</v>
      </c>
      <c r="N197" s="72">
        <v>5.84</v>
      </c>
      <c r="O197" s="73" t="s">
        <v>48</v>
      </c>
      <c r="P197" s="71">
        <f t="shared" si="19"/>
        <v>5.84</v>
      </c>
    </row>
    <row r="198" spans="2:16">
      <c r="B198" s="109">
        <v>6</v>
      </c>
      <c r="C198" s="110" t="s">
        <v>49</v>
      </c>
      <c r="D198" s="69">
        <f t="shared" si="18"/>
        <v>71.428571428571431</v>
      </c>
      <c r="E198" s="111">
        <v>10.97</v>
      </c>
      <c r="F198" s="112">
        <v>4.1289999999999999E-3</v>
      </c>
      <c r="G198" s="108">
        <f t="shared" si="14"/>
        <v>10.974129000000001</v>
      </c>
      <c r="H198" s="72">
        <v>2.36</v>
      </c>
      <c r="I198" s="73" t="s">
        <v>12</v>
      </c>
      <c r="J198" s="74">
        <f t="shared" si="20"/>
        <v>2360</v>
      </c>
      <c r="K198" s="72">
        <v>91.77</v>
      </c>
      <c r="L198" s="73" t="s">
        <v>48</v>
      </c>
      <c r="M198" s="71">
        <f t="shared" si="15"/>
        <v>91.77</v>
      </c>
      <c r="N198" s="72">
        <v>6.64</v>
      </c>
      <c r="O198" s="73" t="s">
        <v>48</v>
      </c>
      <c r="P198" s="71">
        <f t="shared" si="19"/>
        <v>6.64</v>
      </c>
    </row>
    <row r="199" spans="2:16">
      <c r="B199" s="109">
        <v>6.5</v>
      </c>
      <c r="C199" s="110" t="s">
        <v>49</v>
      </c>
      <c r="D199" s="69">
        <f t="shared" si="18"/>
        <v>77.38095238095238</v>
      </c>
      <c r="E199" s="111">
        <v>10.36</v>
      </c>
      <c r="F199" s="112">
        <v>3.8409999999999998E-3</v>
      </c>
      <c r="G199" s="108">
        <f t="shared" si="14"/>
        <v>10.363840999999999</v>
      </c>
      <c r="H199" s="72">
        <v>2.7</v>
      </c>
      <c r="I199" s="73" t="s">
        <v>12</v>
      </c>
      <c r="J199" s="74">
        <f t="shared" si="20"/>
        <v>2700</v>
      </c>
      <c r="K199" s="72">
        <v>103.33</v>
      </c>
      <c r="L199" s="73" t="s">
        <v>48</v>
      </c>
      <c r="M199" s="71">
        <f t="shared" si="15"/>
        <v>103.33</v>
      </c>
      <c r="N199" s="72">
        <v>7.48</v>
      </c>
      <c r="O199" s="73" t="s">
        <v>48</v>
      </c>
      <c r="P199" s="71">
        <f t="shared" si="19"/>
        <v>7.48</v>
      </c>
    </row>
    <row r="200" spans="2:16">
      <c r="B200" s="109">
        <v>7</v>
      </c>
      <c r="C200" s="110" t="s">
        <v>49</v>
      </c>
      <c r="D200" s="69">
        <f t="shared" si="18"/>
        <v>83.333333333333329</v>
      </c>
      <c r="E200" s="111">
        <v>9.8350000000000009</v>
      </c>
      <c r="F200" s="112">
        <v>3.5920000000000001E-3</v>
      </c>
      <c r="G200" s="108">
        <f t="shared" si="14"/>
        <v>9.8385920000000002</v>
      </c>
      <c r="H200" s="72">
        <v>3.05</v>
      </c>
      <c r="I200" s="73" t="s">
        <v>12</v>
      </c>
      <c r="J200" s="74">
        <f t="shared" si="20"/>
        <v>3050</v>
      </c>
      <c r="K200" s="72">
        <v>114.86</v>
      </c>
      <c r="L200" s="73" t="s">
        <v>48</v>
      </c>
      <c r="M200" s="71">
        <f t="shared" si="15"/>
        <v>114.86</v>
      </c>
      <c r="N200" s="72">
        <v>8.3699999999999992</v>
      </c>
      <c r="O200" s="73" t="s">
        <v>48</v>
      </c>
      <c r="P200" s="71">
        <f t="shared" si="19"/>
        <v>8.3699999999999992</v>
      </c>
    </row>
    <row r="201" spans="2:16">
      <c r="B201" s="109">
        <v>8</v>
      </c>
      <c r="C201" s="110" t="s">
        <v>49</v>
      </c>
      <c r="D201" s="69">
        <f t="shared" si="18"/>
        <v>95.238095238095241</v>
      </c>
      <c r="E201" s="111">
        <v>8.9550000000000001</v>
      </c>
      <c r="F201" s="112">
        <v>3.1840000000000002E-3</v>
      </c>
      <c r="G201" s="108">
        <f t="shared" si="14"/>
        <v>8.9581839999999993</v>
      </c>
      <c r="H201" s="72">
        <v>3.82</v>
      </c>
      <c r="I201" s="73" t="s">
        <v>12</v>
      </c>
      <c r="J201" s="74">
        <f t="shared" si="20"/>
        <v>3820</v>
      </c>
      <c r="K201" s="72">
        <v>157.63</v>
      </c>
      <c r="L201" s="73" t="s">
        <v>48</v>
      </c>
      <c r="M201" s="71">
        <f t="shared" si="15"/>
        <v>157.63</v>
      </c>
      <c r="N201" s="72">
        <v>10.27</v>
      </c>
      <c r="O201" s="73" t="s">
        <v>48</v>
      </c>
      <c r="P201" s="71">
        <f t="shared" si="19"/>
        <v>10.27</v>
      </c>
    </row>
    <row r="202" spans="2:16">
      <c r="B202" s="109">
        <v>9</v>
      </c>
      <c r="C202" s="110" t="s">
        <v>49</v>
      </c>
      <c r="D202" s="69">
        <f t="shared" si="18"/>
        <v>107.14285714285714</v>
      </c>
      <c r="E202" s="111">
        <v>8.2460000000000004</v>
      </c>
      <c r="F202" s="112">
        <v>2.8609999999999998E-3</v>
      </c>
      <c r="G202" s="108">
        <f t="shared" si="14"/>
        <v>8.2488609999999998</v>
      </c>
      <c r="H202" s="72">
        <v>4.6500000000000004</v>
      </c>
      <c r="I202" s="73" t="s">
        <v>12</v>
      </c>
      <c r="J202" s="74">
        <f t="shared" si="20"/>
        <v>4650</v>
      </c>
      <c r="K202" s="72">
        <v>196.84</v>
      </c>
      <c r="L202" s="73" t="s">
        <v>48</v>
      </c>
      <c r="M202" s="71">
        <f t="shared" si="15"/>
        <v>196.84</v>
      </c>
      <c r="N202" s="72">
        <v>12.31</v>
      </c>
      <c r="O202" s="73" t="s">
        <v>48</v>
      </c>
      <c r="P202" s="71">
        <f t="shared" si="19"/>
        <v>12.31</v>
      </c>
    </row>
    <row r="203" spans="2:16">
      <c r="B203" s="109">
        <v>10</v>
      </c>
      <c r="C203" s="110" t="s">
        <v>49</v>
      </c>
      <c r="D203" s="69">
        <f t="shared" si="18"/>
        <v>119.04761904761905</v>
      </c>
      <c r="E203" s="111">
        <v>7.6559999999999997</v>
      </c>
      <c r="F203" s="112">
        <v>2.601E-3</v>
      </c>
      <c r="G203" s="108">
        <f t="shared" si="14"/>
        <v>7.658601</v>
      </c>
      <c r="H203" s="72">
        <v>5.55</v>
      </c>
      <c r="I203" s="73" t="s">
        <v>12</v>
      </c>
      <c r="J203" s="74">
        <f t="shared" si="20"/>
        <v>5550</v>
      </c>
      <c r="K203" s="72">
        <v>234.51</v>
      </c>
      <c r="L203" s="73" t="s">
        <v>48</v>
      </c>
      <c r="M203" s="71">
        <f t="shared" si="15"/>
        <v>234.51</v>
      </c>
      <c r="N203" s="72">
        <v>14.5</v>
      </c>
      <c r="O203" s="73" t="s">
        <v>48</v>
      </c>
      <c r="P203" s="71">
        <f t="shared" si="19"/>
        <v>14.5</v>
      </c>
    </row>
    <row r="204" spans="2:16">
      <c r="B204" s="109">
        <v>11</v>
      </c>
      <c r="C204" s="110" t="s">
        <v>49</v>
      </c>
      <c r="D204" s="69">
        <f t="shared" si="18"/>
        <v>130.95238095238096</v>
      </c>
      <c r="E204" s="111">
        <v>7.1660000000000004</v>
      </c>
      <c r="F204" s="112">
        <v>2.385E-3</v>
      </c>
      <c r="G204" s="108">
        <f t="shared" si="14"/>
        <v>7.1683850000000007</v>
      </c>
      <c r="H204" s="72">
        <v>6.52</v>
      </c>
      <c r="I204" s="73" t="s">
        <v>12</v>
      </c>
      <c r="J204" s="74">
        <f t="shared" si="20"/>
        <v>6520</v>
      </c>
      <c r="K204" s="72">
        <v>271.47000000000003</v>
      </c>
      <c r="L204" s="73" t="s">
        <v>48</v>
      </c>
      <c r="M204" s="71">
        <f t="shared" si="15"/>
        <v>271.47000000000003</v>
      </c>
      <c r="N204" s="72">
        <v>16.829999999999998</v>
      </c>
      <c r="O204" s="73" t="s">
        <v>48</v>
      </c>
      <c r="P204" s="71">
        <f t="shared" si="19"/>
        <v>16.829999999999998</v>
      </c>
    </row>
    <row r="205" spans="2:16">
      <c r="B205" s="109">
        <v>12</v>
      </c>
      <c r="C205" s="110" t="s">
        <v>49</v>
      </c>
      <c r="D205" s="69">
        <f t="shared" si="18"/>
        <v>142.85714285714286</v>
      </c>
      <c r="E205" s="111">
        <v>6.7510000000000003</v>
      </c>
      <c r="F205" s="112">
        <v>2.2039999999999998E-3</v>
      </c>
      <c r="G205" s="108">
        <f t="shared" si="14"/>
        <v>6.7532040000000002</v>
      </c>
      <c r="H205" s="72">
        <v>7.55</v>
      </c>
      <c r="I205" s="73" t="s">
        <v>12</v>
      </c>
      <c r="J205" s="74">
        <f t="shared" si="20"/>
        <v>7550</v>
      </c>
      <c r="K205" s="72">
        <v>308.07</v>
      </c>
      <c r="L205" s="73" t="s">
        <v>48</v>
      </c>
      <c r="M205" s="71">
        <f t="shared" si="15"/>
        <v>308.07</v>
      </c>
      <c r="N205" s="72">
        <v>19.29</v>
      </c>
      <c r="O205" s="73" t="s">
        <v>48</v>
      </c>
      <c r="P205" s="71">
        <f t="shared" si="19"/>
        <v>19.29</v>
      </c>
    </row>
    <row r="206" spans="2:16">
      <c r="B206" s="109">
        <v>13</v>
      </c>
      <c r="C206" s="110" t="s">
        <v>49</v>
      </c>
      <c r="D206" s="69">
        <f t="shared" si="18"/>
        <v>154.76190476190476</v>
      </c>
      <c r="E206" s="111">
        <v>6.3959999999999999</v>
      </c>
      <c r="F206" s="112">
        <v>2.049E-3</v>
      </c>
      <c r="G206" s="108">
        <f t="shared" si="14"/>
        <v>6.3980490000000003</v>
      </c>
      <c r="H206" s="72">
        <v>8.64</v>
      </c>
      <c r="I206" s="73" t="s">
        <v>12</v>
      </c>
      <c r="J206" s="74">
        <f t="shared" si="20"/>
        <v>8640</v>
      </c>
      <c r="K206" s="72">
        <v>344.48</v>
      </c>
      <c r="L206" s="73" t="s">
        <v>48</v>
      </c>
      <c r="M206" s="71">
        <f t="shared" si="15"/>
        <v>344.48</v>
      </c>
      <c r="N206" s="72">
        <v>21.87</v>
      </c>
      <c r="O206" s="73" t="s">
        <v>48</v>
      </c>
      <c r="P206" s="71">
        <f t="shared" si="19"/>
        <v>21.87</v>
      </c>
    </row>
    <row r="207" spans="2:16">
      <c r="B207" s="109">
        <v>14</v>
      </c>
      <c r="C207" s="110" t="s">
        <v>49</v>
      </c>
      <c r="D207" s="69">
        <f t="shared" si="18"/>
        <v>166.66666666666666</v>
      </c>
      <c r="E207" s="111">
        <v>6.0880000000000001</v>
      </c>
      <c r="F207" s="112">
        <v>1.915E-3</v>
      </c>
      <c r="G207" s="108">
        <f t="shared" si="14"/>
        <v>6.0899150000000004</v>
      </c>
      <c r="H207" s="72">
        <v>9.7799999999999994</v>
      </c>
      <c r="I207" s="73" t="s">
        <v>12</v>
      </c>
      <c r="J207" s="74">
        <f t="shared" si="20"/>
        <v>9780</v>
      </c>
      <c r="K207" s="72">
        <v>380.81</v>
      </c>
      <c r="L207" s="73" t="s">
        <v>48</v>
      </c>
      <c r="M207" s="71">
        <f t="shared" si="15"/>
        <v>380.81</v>
      </c>
      <c r="N207" s="72">
        <v>24.56</v>
      </c>
      <c r="O207" s="73" t="s">
        <v>48</v>
      </c>
      <c r="P207" s="71">
        <f t="shared" si="19"/>
        <v>24.56</v>
      </c>
    </row>
    <row r="208" spans="2:16">
      <c r="B208" s="109">
        <v>15</v>
      </c>
      <c r="C208" s="110" t="s">
        <v>49</v>
      </c>
      <c r="D208" s="69">
        <f t="shared" si="18"/>
        <v>178.57142857142858</v>
      </c>
      <c r="E208" s="111">
        <v>5.819</v>
      </c>
      <c r="F208" s="112">
        <v>1.799E-3</v>
      </c>
      <c r="G208" s="108">
        <f t="shared" si="14"/>
        <v>5.8207990000000001</v>
      </c>
      <c r="H208" s="72">
        <v>10.99</v>
      </c>
      <c r="I208" s="73" t="s">
        <v>12</v>
      </c>
      <c r="J208" s="74">
        <f t="shared" si="20"/>
        <v>10990</v>
      </c>
      <c r="K208" s="72">
        <v>417.1</v>
      </c>
      <c r="L208" s="73" t="s">
        <v>48</v>
      </c>
      <c r="M208" s="71">
        <f t="shared" si="15"/>
        <v>417.1</v>
      </c>
      <c r="N208" s="72">
        <v>27.37</v>
      </c>
      <c r="O208" s="73" t="s">
        <v>48</v>
      </c>
      <c r="P208" s="71">
        <f t="shared" si="19"/>
        <v>27.37</v>
      </c>
    </row>
    <row r="209" spans="2:16">
      <c r="B209" s="109">
        <v>16</v>
      </c>
      <c r="C209" s="110" t="s">
        <v>49</v>
      </c>
      <c r="D209" s="69">
        <f t="shared" si="18"/>
        <v>190.47619047619048</v>
      </c>
      <c r="E209" s="111">
        <v>5.5810000000000004</v>
      </c>
      <c r="F209" s="112">
        <v>1.696E-3</v>
      </c>
      <c r="G209" s="108">
        <f t="shared" si="14"/>
        <v>5.5826960000000003</v>
      </c>
      <c r="H209" s="72">
        <v>12.24</v>
      </c>
      <c r="I209" s="73" t="s">
        <v>12</v>
      </c>
      <c r="J209" s="74">
        <f t="shared" si="20"/>
        <v>12240</v>
      </c>
      <c r="K209" s="72">
        <v>453.38</v>
      </c>
      <c r="L209" s="73" t="s">
        <v>48</v>
      </c>
      <c r="M209" s="71">
        <f t="shared" si="15"/>
        <v>453.38</v>
      </c>
      <c r="N209" s="72">
        <v>30.27</v>
      </c>
      <c r="O209" s="73" t="s">
        <v>48</v>
      </c>
      <c r="P209" s="71">
        <f t="shared" si="19"/>
        <v>30.27</v>
      </c>
    </row>
    <row r="210" spans="2:16">
      <c r="B210" s="109">
        <v>17</v>
      </c>
      <c r="C210" s="110" t="s">
        <v>49</v>
      </c>
      <c r="D210" s="69">
        <f t="shared" si="18"/>
        <v>202.38095238095238</v>
      </c>
      <c r="E210" s="111">
        <v>5.37</v>
      </c>
      <c r="F210" s="112">
        <v>1.6050000000000001E-3</v>
      </c>
      <c r="G210" s="108">
        <f t="shared" si="14"/>
        <v>5.3716049999999997</v>
      </c>
      <c r="H210" s="72">
        <v>13.55</v>
      </c>
      <c r="I210" s="73" t="s">
        <v>12</v>
      </c>
      <c r="J210" s="74">
        <f t="shared" si="20"/>
        <v>13550</v>
      </c>
      <c r="K210" s="72">
        <v>489.67</v>
      </c>
      <c r="L210" s="73" t="s">
        <v>48</v>
      </c>
      <c r="M210" s="71">
        <f t="shared" si="15"/>
        <v>489.67</v>
      </c>
      <c r="N210" s="72">
        <v>33.28</v>
      </c>
      <c r="O210" s="73" t="s">
        <v>48</v>
      </c>
      <c r="P210" s="71">
        <f t="shared" si="19"/>
        <v>33.28</v>
      </c>
    </row>
    <row r="211" spans="2:16">
      <c r="B211" s="109">
        <v>18</v>
      </c>
      <c r="C211" s="110" t="s">
        <v>49</v>
      </c>
      <c r="D211" s="69">
        <f t="shared" si="18"/>
        <v>214.28571428571428</v>
      </c>
      <c r="E211" s="111">
        <v>5.1820000000000004</v>
      </c>
      <c r="F211" s="112">
        <v>1.523E-3</v>
      </c>
      <c r="G211" s="108">
        <f t="shared" si="14"/>
        <v>5.1835230000000001</v>
      </c>
      <c r="H211" s="72">
        <v>14.91</v>
      </c>
      <c r="I211" s="73" t="s">
        <v>12</v>
      </c>
      <c r="J211" s="74">
        <f t="shared" si="20"/>
        <v>14910</v>
      </c>
      <c r="K211" s="72">
        <v>525.96</v>
      </c>
      <c r="L211" s="73" t="s">
        <v>48</v>
      </c>
      <c r="M211" s="71">
        <f t="shared" si="15"/>
        <v>525.96</v>
      </c>
      <c r="N211" s="72">
        <v>36.369999999999997</v>
      </c>
      <c r="O211" s="73" t="s">
        <v>48</v>
      </c>
      <c r="P211" s="71">
        <f t="shared" si="19"/>
        <v>36.369999999999997</v>
      </c>
    </row>
    <row r="212" spans="2:16">
      <c r="B212" s="109">
        <v>20</v>
      </c>
      <c r="C212" s="110" t="s">
        <v>49</v>
      </c>
      <c r="D212" s="69">
        <f t="shared" si="18"/>
        <v>238.0952380952381</v>
      </c>
      <c r="E212" s="111">
        <v>4.859</v>
      </c>
      <c r="F212" s="112">
        <v>1.384E-3</v>
      </c>
      <c r="G212" s="108">
        <f t="shared" si="14"/>
        <v>4.8603839999999998</v>
      </c>
      <c r="H212" s="72">
        <v>17.760000000000002</v>
      </c>
      <c r="I212" s="73" t="s">
        <v>12</v>
      </c>
      <c r="J212" s="74">
        <f t="shared" si="20"/>
        <v>17760</v>
      </c>
      <c r="K212" s="72">
        <v>663.02</v>
      </c>
      <c r="L212" s="73" t="s">
        <v>48</v>
      </c>
      <c r="M212" s="71">
        <f t="shared" si="15"/>
        <v>663.02</v>
      </c>
      <c r="N212" s="72">
        <v>42.83</v>
      </c>
      <c r="O212" s="73" t="s">
        <v>48</v>
      </c>
      <c r="P212" s="71">
        <f t="shared" si="19"/>
        <v>42.83</v>
      </c>
    </row>
    <row r="213" spans="2:16">
      <c r="B213" s="109">
        <v>22.5</v>
      </c>
      <c r="C213" s="110" t="s">
        <v>49</v>
      </c>
      <c r="D213" s="69">
        <f t="shared" si="18"/>
        <v>267.85714285714283</v>
      </c>
      <c r="E213" s="111">
        <v>4.5339999999999998</v>
      </c>
      <c r="F213" s="112">
        <v>1.242E-3</v>
      </c>
      <c r="G213" s="108">
        <f t="shared" ref="G213:G228" si="21">E213+F213</f>
        <v>4.5352420000000002</v>
      </c>
      <c r="H213" s="72">
        <v>21.57</v>
      </c>
      <c r="I213" s="73" t="s">
        <v>12</v>
      </c>
      <c r="J213" s="74">
        <f t="shared" si="20"/>
        <v>21570</v>
      </c>
      <c r="K213" s="72">
        <v>854.77</v>
      </c>
      <c r="L213" s="73" t="s">
        <v>48</v>
      </c>
      <c r="M213" s="71">
        <f t="shared" si="15"/>
        <v>854.77</v>
      </c>
      <c r="N213" s="72">
        <v>51.33</v>
      </c>
      <c r="O213" s="73" t="s">
        <v>48</v>
      </c>
      <c r="P213" s="71">
        <f t="shared" si="19"/>
        <v>51.33</v>
      </c>
    </row>
    <row r="214" spans="2:16">
      <c r="B214" s="109">
        <v>25</v>
      </c>
      <c r="C214" s="110" t="s">
        <v>49</v>
      </c>
      <c r="D214" s="69">
        <f t="shared" si="18"/>
        <v>297.61904761904759</v>
      </c>
      <c r="E214" s="111">
        <v>4.2720000000000002</v>
      </c>
      <c r="F214" s="112">
        <v>1.1280000000000001E-3</v>
      </c>
      <c r="G214" s="108">
        <f t="shared" si="21"/>
        <v>4.2731279999999998</v>
      </c>
      <c r="H214" s="72">
        <v>25.64</v>
      </c>
      <c r="I214" s="73" t="s">
        <v>12</v>
      </c>
      <c r="J214" s="74">
        <f t="shared" si="20"/>
        <v>25640</v>
      </c>
      <c r="K214" s="72">
        <v>1.03</v>
      </c>
      <c r="L214" s="116" t="s">
        <v>12</v>
      </c>
      <c r="M214" s="71">
        <f t="shared" ref="M214:M216" si="22">K214*1000</f>
        <v>1030</v>
      </c>
      <c r="N214" s="72">
        <v>60.25</v>
      </c>
      <c r="O214" s="73" t="s">
        <v>48</v>
      </c>
      <c r="P214" s="71">
        <f t="shared" si="19"/>
        <v>60.25</v>
      </c>
    </row>
    <row r="215" spans="2:16">
      <c r="B215" s="109">
        <v>27.5</v>
      </c>
      <c r="C215" s="110" t="s">
        <v>49</v>
      </c>
      <c r="D215" s="69">
        <f t="shared" si="18"/>
        <v>327.38095238095241</v>
      </c>
      <c r="E215" s="111">
        <v>4.0570000000000004</v>
      </c>
      <c r="F215" s="112">
        <v>1.034E-3</v>
      </c>
      <c r="G215" s="108">
        <f t="shared" si="21"/>
        <v>4.0580340000000001</v>
      </c>
      <c r="H215" s="72">
        <v>29.94</v>
      </c>
      <c r="I215" s="73" t="s">
        <v>12</v>
      </c>
      <c r="J215" s="74">
        <f t="shared" si="20"/>
        <v>29940</v>
      </c>
      <c r="K215" s="72">
        <v>1.2</v>
      </c>
      <c r="L215" s="73" t="s">
        <v>12</v>
      </c>
      <c r="M215" s="71">
        <f t="shared" si="22"/>
        <v>1200</v>
      </c>
      <c r="N215" s="72">
        <v>69.540000000000006</v>
      </c>
      <c r="O215" s="73" t="s">
        <v>48</v>
      </c>
      <c r="P215" s="71">
        <f t="shared" si="19"/>
        <v>69.540000000000006</v>
      </c>
    </row>
    <row r="216" spans="2:16">
      <c r="B216" s="109">
        <v>30</v>
      </c>
      <c r="C216" s="110" t="s">
        <v>49</v>
      </c>
      <c r="D216" s="69">
        <f t="shared" si="18"/>
        <v>357.14285714285717</v>
      </c>
      <c r="E216" s="111">
        <v>3.8780000000000001</v>
      </c>
      <c r="F216" s="112">
        <v>9.5489999999999995E-4</v>
      </c>
      <c r="G216" s="108">
        <f t="shared" si="21"/>
        <v>3.8789549000000001</v>
      </c>
      <c r="H216" s="72">
        <v>34.450000000000003</v>
      </c>
      <c r="I216" s="73" t="s">
        <v>12</v>
      </c>
      <c r="J216" s="74">
        <f t="shared" si="20"/>
        <v>34450</v>
      </c>
      <c r="K216" s="72">
        <v>1.36</v>
      </c>
      <c r="L216" s="73" t="s">
        <v>12</v>
      </c>
      <c r="M216" s="71">
        <f t="shared" si="22"/>
        <v>1360</v>
      </c>
      <c r="N216" s="72">
        <v>79.16</v>
      </c>
      <c r="O216" s="73" t="s">
        <v>48</v>
      </c>
      <c r="P216" s="71">
        <f t="shared" si="19"/>
        <v>79.16</v>
      </c>
    </row>
    <row r="217" spans="2:16">
      <c r="B217" s="109">
        <v>32.5</v>
      </c>
      <c r="C217" s="110" t="s">
        <v>49</v>
      </c>
      <c r="D217" s="69">
        <f t="shared" si="18"/>
        <v>386.90476190476193</v>
      </c>
      <c r="E217" s="111">
        <v>3.726</v>
      </c>
      <c r="F217" s="112">
        <v>8.8739999999999999E-4</v>
      </c>
      <c r="G217" s="108">
        <f t="shared" si="21"/>
        <v>3.7268873999999999</v>
      </c>
      <c r="H217" s="72">
        <v>39.159999999999997</v>
      </c>
      <c r="I217" s="73" t="s">
        <v>12</v>
      </c>
      <c r="J217" s="74">
        <f t="shared" si="20"/>
        <v>39160</v>
      </c>
      <c r="K217" s="72">
        <v>1.51</v>
      </c>
      <c r="L217" s="73" t="s">
        <v>12</v>
      </c>
      <c r="M217" s="71">
        <f>K217*1000</f>
        <v>1510</v>
      </c>
      <c r="N217" s="72">
        <v>89.05</v>
      </c>
      <c r="O217" s="73" t="s">
        <v>48</v>
      </c>
      <c r="P217" s="71">
        <f t="shared" si="19"/>
        <v>89.05</v>
      </c>
    </row>
    <row r="218" spans="2:16">
      <c r="B218" s="109">
        <v>35</v>
      </c>
      <c r="C218" s="110" t="s">
        <v>49</v>
      </c>
      <c r="D218" s="69">
        <f t="shared" si="18"/>
        <v>416.66666666666669</v>
      </c>
      <c r="E218" s="111">
        <v>3.5960000000000001</v>
      </c>
      <c r="F218" s="112">
        <v>8.2910000000000004E-4</v>
      </c>
      <c r="G218" s="108">
        <f t="shared" si="21"/>
        <v>3.5968290999999999</v>
      </c>
      <c r="H218" s="72">
        <v>44.05</v>
      </c>
      <c r="I218" s="73" t="s">
        <v>12</v>
      </c>
      <c r="J218" s="74">
        <f t="shared" si="20"/>
        <v>44050</v>
      </c>
      <c r="K218" s="72">
        <v>1.66</v>
      </c>
      <c r="L218" s="73" t="s">
        <v>12</v>
      </c>
      <c r="M218" s="71">
        <f t="shared" ref="M218:M228" si="23">K218*1000</f>
        <v>1660</v>
      </c>
      <c r="N218" s="72">
        <v>99.17</v>
      </c>
      <c r="O218" s="73" t="s">
        <v>48</v>
      </c>
      <c r="P218" s="71">
        <f t="shared" si="19"/>
        <v>99.17</v>
      </c>
    </row>
    <row r="219" spans="2:16">
      <c r="B219" s="109">
        <v>37.5</v>
      </c>
      <c r="C219" s="110" t="s">
        <v>49</v>
      </c>
      <c r="D219" s="69">
        <f t="shared" si="18"/>
        <v>446.42857142857144</v>
      </c>
      <c r="E219" s="111">
        <v>3.484</v>
      </c>
      <c r="F219" s="112">
        <v>7.7820000000000005E-4</v>
      </c>
      <c r="G219" s="108">
        <f t="shared" si="21"/>
        <v>3.4847782</v>
      </c>
      <c r="H219" s="72">
        <v>49.1</v>
      </c>
      <c r="I219" s="73" t="s">
        <v>12</v>
      </c>
      <c r="J219" s="74">
        <f t="shared" si="20"/>
        <v>49100</v>
      </c>
      <c r="K219" s="72">
        <v>1.81</v>
      </c>
      <c r="L219" s="73" t="s">
        <v>12</v>
      </c>
      <c r="M219" s="71">
        <f t="shared" si="23"/>
        <v>1810</v>
      </c>
      <c r="N219" s="72">
        <v>109.51</v>
      </c>
      <c r="O219" s="73" t="s">
        <v>48</v>
      </c>
      <c r="P219" s="71">
        <f t="shared" si="19"/>
        <v>109.51</v>
      </c>
    </row>
    <row r="220" spans="2:16">
      <c r="B220" s="109">
        <v>40</v>
      </c>
      <c r="C220" s="110" t="s">
        <v>49</v>
      </c>
      <c r="D220" s="69">
        <f t="shared" si="18"/>
        <v>476.1904761904762</v>
      </c>
      <c r="E220" s="111">
        <v>3.3860000000000001</v>
      </c>
      <c r="F220" s="112">
        <v>7.3349999999999999E-4</v>
      </c>
      <c r="G220" s="108">
        <f t="shared" si="21"/>
        <v>3.3867335000000001</v>
      </c>
      <c r="H220" s="72">
        <v>54.31</v>
      </c>
      <c r="I220" s="73" t="s">
        <v>12</v>
      </c>
      <c r="J220" s="74">
        <f t="shared" si="20"/>
        <v>54310</v>
      </c>
      <c r="K220" s="72">
        <v>1.95</v>
      </c>
      <c r="L220" s="73" t="s">
        <v>12</v>
      </c>
      <c r="M220" s="71">
        <f t="shared" si="23"/>
        <v>1950</v>
      </c>
      <c r="N220" s="72">
        <v>120.02</v>
      </c>
      <c r="O220" s="73" t="s">
        <v>48</v>
      </c>
      <c r="P220" s="71">
        <f t="shared" si="19"/>
        <v>120.02</v>
      </c>
    </row>
    <row r="221" spans="2:16">
      <c r="B221" s="109">
        <v>45</v>
      </c>
      <c r="C221" s="110" t="s">
        <v>49</v>
      </c>
      <c r="D221" s="69">
        <f t="shared" si="18"/>
        <v>535.71428571428567</v>
      </c>
      <c r="E221" s="111">
        <v>3.2240000000000002</v>
      </c>
      <c r="F221" s="112">
        <v>6.5830000000000001E-4</v>
      </c>
      <c r="G221" s="108">
        <f t="shared" si="21"/>
        <v>3.2246583000000002</v>
      </c>
      <c r="H221" s="72">
        <v>65.150000000000006</v>
      </c>
      <c r="I221" s="73" t="s">
        <v>12</v>
      </c>
      <c r="J221" s="74">
        <f t="shared" si="20"/>
        <v>65150.000000000007</v>
      </c>
      <c r="K221" s="72">
        <v>2.48</v>
      </c>
      <c r="L221" s="73" t="s">
        <v>12</v>
      </c>
      <c r="M221" s="71">
        <f t="shared" si="23"/>
        <v>2480</v>
      </c>
      <c r="N221" s="72">
        <v>141.47999999999999</v>
      </c>
      <c r="O221" s="73" t="s">
        <v>48</v>
      </c>
      <c r="P221" s="71">
        <f t="shared" si="19"/>
        <v>141.47999999999999</v>
      </c>
    </row>
    <row r="222" spans="2:16">
      <c r="B222" s="109">
        <v>50</v>
      </c>
      <c r="C222" s="110" t="s">
        <v>49</v>
      </c>
      <c r="D222" s="69">
        <f t="shared" si="18"/>
        <v>595.23809523809518</v>
      </c>
      <c r="E222" s="111">
        <v>3.097</v>
      </c>
      <c r="F222" s="112">
        <v>5.9750000000000005E-4</v>
      </c>
      <c r="G222" s="108">
        <f t="shared" si="21"/>
        <v>3.0975975</v>
      </c>
      <c r="H222" s="72">
        <v>76.48</v>
      </c>
      <c r="I222" s="73" t="s">
        <v>12</v>
      </c>
      <c r="J222" s="74">
        <f t="shared" si="20"/>
        <v>76480</v>
      </c>
      <c r="K222" s="72">
        <v>2.95</v>
      </c>
      <c r="L222" s="73" t="s">
        <v>12</v>
      </c>
      <c r="M222" s="71">
        <f t="shared" si="23"/>
        <v>2950</v>
      </c>
      <c r="N222" s="72">
        <v>163.38</v>
      </c>
      <c r="O222" s="73" t="s">
        <v>48</v>
      </c>
      <c r="P222" s="71">
        <f t="shared" si="19"/>
        <v>163.38</v>
      </c>
    </row>
    <row r="223" spans="2:16">
      <c r="B223" s="109">
        <v>55</v>
      </c>
      <c r="C223" s="110" t="s">
        <v>49</v>
      </c>
      <c r="D223" s="69">
        <f t="shared" si="18"/>
        <v>654.76190476190482</v>
      </c>
      <c r="E223" s="111">
        <v>2.9940000000000002</v>
      </c>
      <c r="F223" s="112">
        <v>5.4730000000000002E-4</v>
      </c>
      <c r="G223" s="108">
        <f t="shared" si="21"/>
        <v>2.9945473000000002</v>
      </c>
      <c r="H223" s="72">
        <v>88.23</v>
      </c>
      <c r="I223" s="73" t="s">
        <v>12</v>
      </c>
      <c r="J223" s="74">
        <f t="shared" si="20"/>
        <v>88230</v>
      </c>
      <c r="K223" s="72">
        <v>3.39</v>
      </c>
      <c r="L223" s="73" t="s">
        <v>12</v>
      </c>
      <c r="M223" s="71">
        <f t="shared" si="23"/>
        <v>3390</v>
      </c>
      <c r="N223" s="72">
        <v>185.57</v>
      </c>
      <c r="O223" s="73" t="s">
        <v>48</v>
      </c>
      <c r="P223" s="71">
        <f t="shared" si="19"/>
        <v>185.57</v>
      </c>
    </row>
    <row r="224" spans="2:16">
      <c r="B224" s="109">
        <v>60</v>
      </c>
      <c r="C224" s="110" t="s">
        <v>49</v>
      </c>
      <c r="D224" s="69">
        <f t="shared" si="18"/>
        <v>714.28571428571433</v>
      </c>
      <c r="E224" s="111">
        <v>2.91</v>
      </c>
      <c r="F224" s="112">
        <v>5.0520000000000003E-4</v>
      </c>
      <c r="G224" s="108">
        <f t="shared" si="21"/>
        <v>2.9105052000000002</v>
      </c>
      <c r="H224" s="72">
        <v>100.35</v>
      </c>
      <c r="I224" s="73" t="s">
        <v>12</v>
      </c>
      <c r="J224" s="74">
        <f t="shared" si="20"/>
        <v>100350</v>
      </c>
      <c r="K224" s="72">
        <v>3.8</v>
      </c>
      <c r="L224" s="73" t="s">
        <v>12</v>
      </c>
      <c r="M224" s="71">
        <f t="shared" si="23"/>
        <v>3800</v>
      </c>
      <c r="N224" s="72">
        <v>207.95</v>
      </c>
      <c r="O224" s="73" t="s">
        <v>48</v>
      </c>
      <c r="P224" s="71">
        <f t="shared" si="19"/>
        <v>207.95</v>
      </c>
    </row>
    <row r="225" spans="1:16">
      <c r="B225" s="109">
        <v>65</v>
      </c>
      <c r="C225" s="110" t="s">
        <v>49</v>
      </c>
      <c r="D225" s="69">
        <f t="shared" si="18"/>
        <v>773.80952380952385</v>
      </c>
      <c r="E225" s="111">
        <v>2.8410000000000002</v>
      </c>
      <c r="F225" s="112">
        <v>4.6930000000000002E-4</v>
      </c>
      <c r="G225" s="108">
        <f t="shared" si="21"/>
        <v>2.8414693</v>
      </c>
      <c r="H225" s="72">
        <v>112.8</v>
      </c>
      <c r="I225" s="73" t="s">
        <v>12</v>
      </c>
      <c r="J225" s="74">
        <f t="shared" si="20"/>
        <v>112800</v>
      </c>
      <c r="K225" s="72">
        <v>4.1900000000000004</v>
      </c>
      <c r="L225" s="73" t="s">
        <v>12</v>
      </c>
      <c r="M225" s="71">
        <f t="shared" si="23"/>
        <v>4190</v>
      </c>
      <c r="N225" s="72">
        <v>230.43</v>
      </c>
      <c r="O225" s="73" t="s">
        <v>48</v>
      </c>
      <c r="P225" s="71">
        <f t="shared" si="19"/>
        <v>230.43</v>
      </c>
    </row>
    <row r="226" spans="1:16">
      <c r="B226" s="109">
        <v>70</v>
      </c>
      <c r="C226" s="110" t="s">
        <v>49</v>
      </c>
      <c r="D226" s="69">
        <f t="shared" si="18"/>
        <v>833.33333333333337</v>
      </c>
      <c r="E226" s="111">
        <v>2.7829999999999999</v>
      </c>
      <c r="F226" s="112">
        <v>4.3829999999999997E-4</v>
      </c>
      <c r="G226" s="108">
        <f t="shared" si="21"/>
        <v>2.7834382999999998</v>
      </c>
      <c r="H226" s="72">
        <v>125.53</v>
      </c>
      <c r="I226" s="73" t="s">
        <v>12</v>
      </c>
      <c r="J226" s="74">
        <f t="shared" si="20"/>
        <v>125530</v>
      </c>
      <c r="K226" s="72">
        <v>4.5599999999999996</v>
      </c>
      <c r="L226" s="73" t="s">
        <v>12</v>
      </c>
      <c r="M226" s="71">
        <f t="shared" si="23"/>
        <v>4560</v>
      </c>
      <c r="N226" s="72">
        <v>252.94</v>
      </c>
      <c r="O226" s="73" t="s">
        <v>48</v>
      </c>
      <c r="P226" s="71">
        <f t="shared" si="19"/>
        <v>252.94</v>
      </c>
    </row>
    <row r="227" spans="1:16">
      <c r="B227" s="109">
        <v>80</v>
      </c>
      <c r="C227" s="110" t="s">
        <v>49</v>
      </c>
      <c r="D227" s="69">
        <f t="shared" si="18"/>
        <v>952.38095238095241</v>
      </c>
      <c r="E227" s="111">
        <v>2.6920000000000002</v>
      </c>
      <c r="F227" s="112">
        <v>3.8749999999999999E-4</v>
      </c>
      <c r="G227" s="108">
        <f t="shared" si="21"/>
        <v>2.6923875000000002</v>
      </c>
      <c r="H227" s="72">
        <v>151.68</v>
      </c>
      <c r="I227" s="73" t="s">
        <v>12</v>
      </c>
      <c r="J227" s="74">
        <f t="shared" si="20"/>
        <v>151680</v>
      </c>
      <c r="K227" s="72">
        <v>5.87</v>
      </c>
      <c r="L227" s="73" t="s">
        <v>12</v>
      </c>
      <c r="M227" s="71">
        <f t="shared" si="23"/>
        <v>5870</v>
      </c>
      <c r="N227" s="72">
        <v>297.83</v>
      </c>
      <c r="O227" s="73" t="s">
        <v>48</v>
      </c>
      <c r="P227" s="71">
        <f t="shared" si="19"/>
        <v>297.83</v>
      </c>
    </row>
    <row r="228" spans="1:16">
      <c r="A228" s="4">
        <v>228</v>
      </c>
      <c r="B228" s="109">
        <v>84</v>
      </c>
      <c r="C228" s="110" t="s">
        <v>49</v>
      </c>
      <c r="D228" s="69">
        <f t="shared" si="18"/>
        <v>1000</v>
      </c>
      <c r="E228" s="111">
        <v>2.6659999999999999</v>
      </c>
      <c r="F228" s="112">
        <v>3.7050000000000001E-4</v>
      </c>
      <c r="G228" s="108">
        <f t="shared" si="21"/>
        <v>2.6663704999999998</v>
      </c>
      <c r="H228" s="72">
        <v>162.37</v>
      </c>
      <c r="I228" s="73" t="s">
        <v>12</v>
      </c>
      <c r="J228" s="74">
        <f t="shared" si="20"/>
        <v>162370</v>
      </c>
      <c r="K228" s="72">
        <v>6.06</v>
      </c>
      <c r="L228" s="73" t="s">
        <v>12</v>
      </c>
      <c r="M228" s="71">
        <f t="shared" si="23"/>
        <v>6060</v>
      </c>
      <c r="N228" s="72">
        <v>315.67</v>
      </c>
      <c r="O228" s="73" t="s">
        <v>48</v>
      </c>
      <c r="P228" s="71">
        <f t="shared" si="19"/>
        <v>315.67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4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5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205</v>
      </c>
      <c r="F2" s="7"/>
      <c r="G2" s="7"/>
      <c r="L2" s="5" t="s">
        <v>206</v>
      </c>
      <c r="M2" s="8"/>
      <c r="N2" s="9" t="s">
        <v>207</v>
      </c>
      <c r="R2" s="45"/>
      <c r="S2" s="127"/>
      <c r="T2" s="25"/>
      <c r="U2" s="45"/>
      <c r="V2" s="128"/>
      <c r="W2" s="25"/>
      <c r="X2" s="25"/>
      <c r="Y2" s="25"/>
    </row>
    <row r="3" spans="1:25">
      <c r="A3" s="4">
        <v>3</v>
      </c>
      <c r="B3" s="12" t="s">
        <v>208</v>
      </c>
      <c r="C3" s="13" t="s">
        <v>13</v>
      </c>
      <c r="E3" s="12" t="s">
        <v>245</v>
      </c>
      <c r="F3" s="186"/>
      <c r="G3" s="14" t="s">
        <v>14</v>
      </c>
      <c r="H3" s="14"/>
      <c r="I3" s="14"/>
      <c r="K3" s="15"/>
      <c r="L3" s="5" t="s">
        <v>209</v>
      </c>
      <c r="M3" s="16"/>
      <c r="N3" s="9" t="s">
        <v>210</v>
      </c>
      <c r="O3" s="9"/>
      <c r="R3" s="25"/>
      <c r="S3" s="25"/>
      <c r="T3" s="25"/>
      <c r="U3" s="45"/>
      <c r="V3" s="121"/>
      <c r="W3" s="122"/>
      <c r="X3" s="25"/>
      <c r="Y3" s="25"/>
    </row>
    <row r="4" spans="1:25">
      <c r="A4" s="4">
        <v>4</v>
      </c>
      <c r="B4" s="12" t="s">
        <v>211</v>
      </c>
      <c r="C4" s="20">
        <v>36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212</v>
      </c>
      <c r="L4" s="9"/>
      <c r="M4" s="9"/>
      <c r="N4" s="9"/>
      <c r="O4" s="9"/>
      <c r="R4" s="45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213</v>
      </c>
      <c r="C5" s="20">
        <v>84</v>
      </c>
      <c r="D5" s="21" t="s">
        <v>214</v>
      </c>
      <c r="F5" s="14" t="s">
        <v>0</v>
      </c>
      <c r="G5" s="14" t="s">
        <v>16</v>
      </c>
      <c r="H5" s="14" t="s">
        <v>215</v>
      </c>
      <c r="I5" s="14" t="s">
        <v>215</v>
      </c>
      <c r="J5" s="24" t="s">
        <v>216</v>
      </c>
      <c r="K5" s="5" t="s">
        <v>217</v>
      </c>
      <c r="L5" s="14"/>
      <c r="M5" s="14"/>
      <c r="N5" s="9"/>
      <c r="O5" s="15" t="s">
        <v>240</v>
      </c>
      <c r="P5" s="1" t="str">
        <f ca="1">RIGHT(CELL("filename",A1),LEN(CELL("filename",A1))-FIND("]",CELL("filename",A1)))</f>
        <v>srim84Kr_EJ212</v>
      </c>
      <c r="R5" s="45"/>
      <c r="S5" s="23"/>
      <c r="T5" s="123"/>
      <c r="U5" s="120"/>
      <c r="V5" s="99"/>
      <c r="W5" s="25"/>
      <c r="X5" s="25"/>
      <c r="Y5" s="25"/>
    </row>
    <row r="6" spans="1:25">
      <c r="A6" s="4">
        <v>6</v>
      </c>
      <c r="B6" s="12" t="s">
        <v>218</v>
      </c>
      <c r="C6" s="26" t="s">
        <v>219</v>
      </c>
      <c r="D6" s="21" t="s">
        <v>220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221</v>
      </c>
      <c r="M6" s="9"/>
      <c r="N6" s="9"/>
      <c r="O6" s="15" t="s">
        <v>239</v>
      </c>
      <c r="P6" s="130" t="s">
        <v>242</v>
      </c>
      <c r="R6" s="45"/>
      <c r="S6" s="23"/>
      <c r="T6" s="57"/>
      <c r="U6" s="120"/>
      <c r="V6" s="99"/>
      <c r="W6" s="25"/>
      <c r="X6" s="25"/>
      <c r="Y6" s="25"/>
    </row>
    <row r="7" spans="1:25">
      <c r="A7" s="1">
        <v>7</v>
      </c>
      <c r="B7" s="31"/>
      <c r="C7" s="26" t="s">
        <v>222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223</v>
      </c>
      <c r="M7" s="9"/>
      <c r="N7" s="9"/>
      <c r="O7" s="9"/>
      <c r="R7" s="45"/>
      <c r="S7" s="23"/>
      <c r="T7" s="25"/>
      <c r="U7" s="120"/>
      <c r="V7" s="99"/>
      <c r="W7" s="25"/>
      <c r="X7" s="36"/>
      <c r="Y7" s="25"/>
    </row>
    <row r="8" spans="1:25">
      <c r="A8" s="1">
        <v>8</v>
      </c>
      <c r="B8" s="12" t="s">
        <v>224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225</v>
      </c>
      <c r="M8" s="9"/>
      <c r="N8" s="9"/>
      <c r="O8" s="9"/>
      <c r="R8" s="45"/>
      <c r="S8" s="23"/>
      <c r="T8" s="25"/>
      <c r="U8" s="120"/>
      <c r="V8" s="100"/>
      <c r="W8" s="25"/>
      <c r="X8" s="39"/>
      <c r="Y8" s="124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226</v>
      </c>
      <c r="M9" s="9"/>
      <c r="N9" s="9"/>
      <c r="O9" s="9"/>
      <c r="R9" s="45"/>
      <c r="S9" s="40"/>
      <c r="T9" s="125"/>
      <c r="U9" s="120"/>
      <c r="V9" s="100"/>
      <c r="W9" s="25"/>
      <c r="X9" s="39"/>
      <c r="Y9" s="124"/>
    </row>
    <row r="10" spans="1:25">
      <c r="A10" s="1">
        <v>10</v>
      </c>
      <c r="B10" s="12" t="s">
        <v>227</v>
      </c>
      <c r="C10" s="41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228</v>
      </c>
      <c r="M10" s="9"/>
      <c r="N10" s="9"/>
      <c r="O10" s="9"/>
      <c r="R10" s="45"/>
      <c r="S10" s="40"/>
      <c r="T10" s="57"/>
      <c r="U10" s="120"/>
      <c r="V10" s="100"/>
      <c r="W10" s="25"/>
      <c r="X10" s="39"/>
      <c r="Y10" s="124"/>
    </row>
    <row r="11" spans="1:25">
      <c r="A11" s="1">
        <v>11</v>
      </c>
      <c r="C11" s="42" t="s">
        <v>229</v>
      </c>
      <c r="D11" s="7" t="s">
        <v>230</v>
      </c>
      <c r="F11" s="32"/>
      <c r="G11" s="33"/>
      <c r="H11" s="33"/>
      <c r="I11" s="34"/>
      <c r="J11" s="4">
        <v>6</v>
      </c>
      <c r="K11" s="35">
        <v>1000</v>
      </c>
      <c r="L11" s="22" t="s">
        <v>231</v>
      </c>
      <c r="M11" s="9"/>
      <c r="N11" s="9"/>
      <c r="O11" s="9"/>
      <c r="R11" s="45"/>
      <c r="S11" s="46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232</v>
      </c>
      <c r="C12" s="43">
        <v>20</v>
      </c>
      <c r="D12" s="44">
        <f>$C$5/100</f>
        <v>0.84</v>
      </c>
      <c r="E12" s="21" t="s">
        <v>233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234</v>
      </c>
      <c r="M12" s="9"/>
      <c r="R12" s="45"/>
      <c r="S12" s="46"/>
      <c r="T12" s="25"/>
      <c r="U12" s="25"/>
      <c r="V12" s="99"/>
      <c r="W12" s="99"/>
      <c r="X12" s="99"/>
      <c r="Y12" s="25"/>
    </row>
    <row r="13" spans="1:25">
      <c r="A13" s="1">
        <v>13</v>
      </c>
      <c r="B13" s="5" t="s">
        <v>235</v>
      </c>
      <c r="C13" s="47">
        <v>228</v>
      </c>
      <c r="D13" s="44">
        <f>$C$5*1000000</f>
        <v>84000000</v>
      </c>
      <c r="E13" s="21" t="s">
        <v>236</v>
      </c>
      <c r="F13" s="48"/>
      <c r="G13" s="49"/>
      <c r="H13" s="49"/>
      <c r="I13" s="50"/>
      <c r="J13" s="4">
        <v>8</v>
      </c>
      <c r="K13" s="51">
        <v>3.9253000000000003E-2</v>
      </c>
      <c r="L13" s="22" t="s">
        <v>237</v>
      </c>
      <c r="R13" s="45"/>
      <c r="S13" s="46"/>
      <c r="T13" s="25"/>
      <c r="U13" s="45"/>
      <c r="V13" s="99"/>
      <c r="W13" s="99"/>
      <c r="X13" s="100"/>
      <c r="Y13" s="25"/>
    </row>
    <row r="14" spans="1:25" ht="13.5">
      <c r="A14" s="1">
        <v>14</v>
      </c>
      <c r="B14" s="5" t="s">
        <v>366</v>
      </c>
      <c r="C14" s="80"/>
      <c r="D14" s="21" t="s">
        <v>367</v>
      </c>
      <c r="E14" s="25"/>
      <c r="F14" s="25"/>
      <c r="G14" s="25"/>
      <c r="H14" s="84">
        <f>SUM(H6:H13)</f>
        <v>100</v>
      </c>
      <c r="I14" s="84">
        <f>SUM(I6:I13)</f>
        <v>100</v>
      </c>
      <c r="J14" s="4">
        <v>0</v>
      </c>
      <c r="K14" s="52" t="s">
        <v>30</v>
      </c>
      <c r="L14" s="53"/>
      <c r="N14" s="42"/>
      <c r="O14" s="42"/>
      <c r="P14" s="42"/>
      <c r="R14" s="45"/>
      <c r="S14" s="46"/>
      <c r="T14" s="25"/>
      <c r="U14" s="45"/>
      <c r="V14" s="96"/>
      <c r="W14" s="96"/>
      <c r="X14" s="126"/>
      <c r="Y14" s="25"/>
    </row>
    <row r="15" spans="1:25" ht="13.5">
      <c r="A15" s="1">
        <v>15</v>
      </c>
      <c r="B15" s="5" t="s">
        <v>368</v>
      </c>
      <c r="C15" s="81"/>
      <c r="D15" s="79" t="s">
        <v>369</v>
      </c>
      <c r="E15" s="101"/>
      <c r="F15" s="101"/>
      <c r="G15" s="101"/>
      <c r="H15" s="57"/>
      <c r="I15" s="57"/>
      <c r="J15" s="92" t="s">
        <v>238</v>
      </c>
      <c r="K15" s="58"/>
      <c r="L15" s="59"/>
      <c r="M15" s="102"/>
      <c r="N15" s="21"/>
      <c r="O15" s="21"/>
      <c r="P15" s="102"/>
      <c r="R15" s="45"/>
      <c r="S15" s="46"/>
      <c r="T15" s="25"/>
      <c r="U15" s="25"/>
      <c r="V15" s="97"/>
      <c r="W15" s="97"/>
      <c r="X15" s="39"/>
      <c r="Y15" s="25"/>
    </row>
    <row r="16" spans="1:25" ht="13.5">
      <c r="A16" s="1">
        <v>16</v>
      </c>
      <c r="B16" s="21"/>
      <c r="C16" s="55"/>
      <c r="D16" s="56"/>
      <c r="F16" s="60" t="s">
        <v>31</v>
      </c>
      <c r="G16" s="101"/>
      <c r="H16" s="61"/>
      <c r="I16" s="57"/>
      <c r="J16" s="103"/>
      <c r="K16" s="92" t="s">
        <v>54</v>
      </c>
      <c r="L16" s="59"/>
      <c r="M16" s="21"/>
      <c r="N16" s="21"/>
      <c r="O16" s="21"/>
      <c r="P16" s="21"/>
      <c r="R16" s="45"/>
      <c r="S16" s="46"/>
      <c r="T16" s="25"/>
      <c r="U16" s="25"/>
      <c r="V16" s="97"/>
      <c r="W16" s="97"/>
      <c r="X16" s="39"/>
      <c r="Y16" s="25"/>
    </row>
    <row r="17" spans="1:16">
      <c r="A17" s="1">
        <v>17</v>
      </c>
      <c r="B17" s="62" t="s">
        <v>32</v>
      </c>
      <c r="C17" s="11"/>
      <c r="D17" s="10"/>
      <c r="E17" s="62" t="s">
        <v>33</v>
      </c>
      <c r="F17" s="63" t="s">
        <v>34</v>
      </c>
      <c r="G17" s="64" t="s">
        <v>35</v>
      </c>
      <c r="H17" s="62" t="s">
        <v>36</v>
      </c>
      <c r="I17" s="11"/>
      <c r="J17" s="10"/>
      <c r="K17" s="62" t="s">
        <v>37</v>
      </c>
      <c r="L17" s="65"/>
      <c r="M17" s="66"/>
      <c r="N17" s="62" t="s">
        <v>38</v>
      </c>
      <c r="O17" s="11"/>
      <c r="P17" s="10"/>
    </row>
    <row r="18" spans="1:16">
      <c r="A18" s="1">
        <v>18</v>
      </c>
      <c r="B18" s="67" t="s">
        <v>39</v>
      </c>
      <c r="C18" s="25"/>
      <c r="D18" s="98" t="s">
        <v>40</v>
      </c>
      <c r="E18" s="183" t="s">
        <v>41</v>
      </c>
      <c r="F18" s="184"/>
      <c r="G18" s="185"/>
      <c r="H18" s="67" t="s">
        <v>42</v>
      </c>
      <c r="I18" s="25"/>
      <c r="J18" s="98" t="s">
        <v>43</v>
      </c>
      <c r="K18" s="67" t="s">
        <v>44</v>
      </c>
      <c r="L18" s="68"/>
      <c r="M18" s="98" t="s">
        <v>43</v>
      </c>
      <c r="N18" s="67" t="s">
        <v>44</v>
      </c>
      <c r="O18" s="25"/>
      <c r="P18" s="98" t="s">
        <v>43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4">
        <v>899.99900000000002</v>
      </c>
      <c r="C20" s="105" t="s">
        <v>55</v>
      </c>
      <c r="D20" s="94">
        <f>B20/1000000/$C$5</f>
        <v>1.071427380952381E-5</v>
      </c>
      <c r="E20" s="106">
        <v>0.24690000000000001</v>
      </c>
      <c r="F20" s="107">
        <v>2.71</v>
      </c>
      <c r="G20" s="108">
        <f>E20+F20</f>
        <v>2.9569000000000001</v>
      </c>
      <c r="H20" s="104">
        <v>57</v>
      </c>
      <c r="I20" s="105" t="s">
        <v>46</v>
      </c>
      <c r="J20" s="75">
        <f>H20/1000/10</f>
        <v>5.7000000000000002E-3</v>
      </c>
      <c r="K20" s="104">
        <v>15</v>
      </c>
      <c r="L20" s="105" t="s">
        <v>46</v>
      </c>
      <c r="M20" s="75">
        <f t="shared" ref="M20:M83" si="0">K20/1000/10</f>
        <v>1.5E-3</v>
      </c>
      <c r="N20" s="104">
        <v>10</v>
      </c>
      <c r="O20" s="105" t="s">
        <v>46</v>
      </c>
      <c r="P20" s="75">
        <f t="shared" ref="P20:P83" si="1">N20/1000/10</f>
        <v>1E-3</v>
      </c>
    </row>
    <row r="21" spans="1:16">
      <c r="B21" s="109">
        <v>999.99900000000002</v>
      </c>
      <c r="C21" s="110" t="s">
        <v>55</v>
      </c>
      <c r="D21" s="95">
        <f>B21/1000000/$C$5</f>
        <v>1.1904750000000002E-5</v>
      </c>
      <c r="E21" s="111">
        <v>0.26029999999999998</v>
      </c>
      <c r="F21" s="112">
        <v>2.8420000000000001</v>
      </c>
      <c r="G21" s="108">
        <f t="shared" ref="G21:G84" si="2">E21+F21</f>
        <v>3.1023000000000001</v>
      </c>
      <c r="H21" s="109">
        <v>60</v>
      </c>
      <c r="I21" s="110" t="s">
        <v>46</v>
      </c>
      <c r="J21" s="69">
        <f t="shared" ref="J21:J84" si="3">H21/1000/10</f>
        <v>6.0000000000000001E-3</v>
      </c>
      <c r="K21" s="109">
        <v>15</v>
      </c>
      <c r="L21" s="110" t="s">
        <v>46</v>
      </c>
      <c r="M21" s="69">
        <f t="shared" si="0"/>
        <v>1.5E-3</v>
      </c>
      <c r="N21" s="109">
        <v>11</v>
      </c>
      <c r="O21" s="110" t="s">
        <v>46</v>
      </c>
      <c r="P21" s="69">
        <f t="shared" si="1"/>
        <v>1.0999999999999998E-3</v>
      </c>
    </row>
    <row r="22" spans="1:16">
      <c r="B22" s="109">
        <v>1.1000000000000001</v>
      </c>
      <c r="C22" s="113" t="s">
        <v>45</v>
      </c>
      <c r="D22" s="93">
        <f t="shared" ref="D22:D85" si="4">B22/1000/$C$5</f>
        <v>1.3095238095238096E-5</v>
      </c>
      <c r="E22" s="111">
        <v>0.27300000000000002</v>
      </c>
      <c r="F22" s="112">
        <v>2.9649999999999999</v>
      </c>
      <c r="G22" s="108">
        <f t="shared" si="2"/>
        <v>3.238</v>
      </c>
      <c r="H22" s="109">
        <v>63</v>
      </c>
      <c r="I22" s="110" t="s">
        <v>46</v>
      </c>
      <c r="J22" s="69">
        <f t="shared" si="3"/>
        <v>6.3E-3</v>
      </c>
      <c r="K22" s="109">
        <v>16</v>
      </c>
      <c r="L22" s="110" t="s">
        <v>46</v>
      </c>
      <c r="M22" s="69">
        <f t="shared" si="0"/>
        <v>1.6000000000000001E-3</v>
      </c>
      <c r="N22" s="109">
        <v>11</v>
      </c>
      <c r="O22" s="110" t="s">
        <v>46</v>
      </c>
      <c r="P22" s="69">
        <f t="shared" si="1"/>
        <v>1.0999999999999998E-3</v>
      </c>
    </row>
    <row r="23" spans="1:16">
      <c r="B23" s="109">
        <v>1.2</v>
      </c>
      <c r="C23" s="110" t="s">
        <v>45</v>
      </c>
      <c r="D23" s="93">
        <f t="shared" si="4"/>
        <v>1.4285714285714284E-5</v>
      </c>
      <c r="E23" s="111">
        <v>0.28510000000000002</v>
      </c>
      <c r="F23" s="112">
        <v>3.08</v>
      </c>
      <c r="G23" s="108">
        <f t="shared" si="2"/>
        <v>3.3651</v>
      </c>
      <c r="H23" s="109">
        <v>66</v>
      </c>
      <c r="I23" s="110" t="s">
        <v>46</v>
      </c>
      <c r="J23" s="69">
        <f t="shared" si="3"/>
        <v>6.6E-3</v>
      </c>
      <c r="K23" s="109">
        <v>16</v>
      </c>
      <c r="L23" s="110" t="s">
        <v>46</v>
      </c>
      <c r="M23" s="69">
        <f t="shared" si="0"/>
        <v>1.6000000000000001E-3</v>
      </c>
      <c r="N23" s="109">
        <v>12</v>
      </c>
      <c r="O23" s="110" t="s">
        <v>46</v>
      </c>
      <c r="P23" s="69">
        <f t="shared" si="1"/>
        <v>1.2000000000000001E-3</v>
      </c>
    </row>
    <row r="24" spans="1:16">
      <c r="B24" s="109">
        <v>1.3</v>
      </c>
      <c r="C24" s="110" t="s">
        <v>45</v>
      </c>
      <c r="D24" s="93">
        <f t="shared" si="4"/>
        <v>1.5476190476190476E-5</v>
      </c>
      <c r="E24" s="111">
        <v>0.29680000000000001</v>
      </c>
      <c r="F24" s="112">
        <v>3.1880000000000002</v>
      </c>
      <c r="G24" s="108">
        <f t="shared" si="2"/>
        <v>3.4848000000000003</v>
      </c>
      <c r="H24" s="109">
        <v>68</v>
      </c>
      <c r="I24" s="110" t="s">
        <v>46</v>
      </c>
      <c r="J24" s="69">
        <f t="shared" si="3"/>
        <v>6.8000000000000005E-3</v>
      </c>
      <c r="K24" s="109">
        <v>17</v>
      </c>
      <c r="L24" s="110" t="s">
        <v>46</v>
      </c>
      <c r="M24" s="69">
        <f t="shared" si="0"/>
        <v>1.7000000000000001E-3</v>
      </c>
      <c r="N24" s="109">
        <v>12</v>
      </c>
      <c r="O24" s="110" t="s">
        <v>46</v>
      </c>
      <c r="P24" s="69">
        <f t="shared" si="1"/>
        <v>1.2000000000000001E-3</v>
      </c>
    </row>
    <row r="25" spans="1:16">
      <c r="B25" s="109">
        <v>1.4</v>
      </c>
      <c r="C25" s="110" t="s">
        <v>45</v>
      </c>
      <c r="D25" s="93">
        <f t="shared" si="4"/>
        <v>1.6666666666666667E-5</v>
      </c>
      <c r="E25" s="111">
        <v>0.308</v>
      </c>
      <c r="F25" s="112">
        <v>3.2909999999999999</v>
      </c>
      <c r="G25" s="108">
        <f t="shared" si="2"/>
        <v>3.5989999999999998</v>
      </c>
      <c r="H25" s="109">
        <v>71</v>
      </c>
      <c r="I25" s="110" t="s">
        <v>46</v>
      </c>
      <c r="J25" s="69">
        <f t="shared" si="3"/>
        <v>7.0999999999999995E-3</v>
      </c>
      <c r="K25" s="109">
        <v>18</v>
      </c>
      <c r="L25" s="110" t="s">
        <v>46</v>
      </c>
      <c r="M25" s="69">
        <f t="shared" si="0"/>
        <v>1.8E-3</v>
      </c>
      <c r="N25" s="109">
        <v>13</v>
      </c>
      <c r="O25" s="110" t="s">
        <v>46</v>
      </c>
      <c r="P25" s="69">
        <f t="shared" si="1"/>
        <v>1.2999999999999999E-3</v>
      </c>
    </row>
    <row r="26" spans="1:16">
      <c r="B26" s="109">
        <v>1.5</v>
      </c>
      <c r="C26" s="110" t="s">
        <v>45</v>
      </c>
      <c r="D26" s="93">
        <f t="shared" si="4"/>
        <v>1.7857142857142858E-5</v>
      </c>
      <c r="E26" s="111">
        <v>0.31879999999999997</v>
      </c>
      <c r="F26" s="112">
        <v>3.3879999999999999</v>
      </c>
      <c r="G26" s="108">
        <f t="shared" si="2"/>
        <v>3.7067999999999999</v>
      </c>
      <c r="H26" s="109">
        <v>73</v>
      </c>
      <c r="I26" s="110" t="s">
        <v>46</v>
      </c>
      <c r="J26" s="69">
        <f t="shared" si="3"/>
        <v>7.2999999999999992E-3</v>
      </c>
      <c r="K26" s="109">
        <v>18</v>
      </c>
      <c r="L26" s="110" t="s">
        <v>46</v>
      </c>
      <c r="M26" s="69">
        <f t="shared" si="0"/>
        <v>1.8E-3</v>
      </c>
      <c r="N26" s="109">
        <v>13</v>
      </c>
      <c r="O26" s="110" t="s">
        <v>46</v>
      </c>
      <c r="P26" s="69">
        <f t="shared" si="1"/>
        <v>1.2999999999999999E-3</v>
      </c>
    </row>
    <row r="27" spans="1:16">
      <c r="B27" s="109">
        <v>1.6</v>
      </c>
      <c r="C27" s="110" t="s">
        <v>45</v>
      </c>
      <c r="D27" s="93">
        <f t="shared" si="4"/>
        <v>1.9047619047619049E-5</v>
      </c>
      <c r="E27" s="111">
        <v>0.32929999999999998</v>
      </c>
      <c r="F27" s="112">
        <v>3.48</v>
      </c>
      <c r="G27" s="108">
        <f t="shared" si="2"/>
        <v>3.8092999999999999</v>
      </c>
      <c r="H27" s="109">
        <v>75</v>
      </c>
      <c r="I27" s="110" t="s">
        <v>46</v>
      </c>
      <c r="J27" s="69">
        <f t="shared" si="3"/>
        <v>7.4999999999999997E-3</v>
      </c>
      <c r="K27" s="109">
        <v>19</v>
      </c>
      <c r="L27" s="110" t="s">
        <v>46</v>
      </c>
      <c r="M27" s="69">
        <f t="shared" si="0"/>
        <v>1.9E-3</v>
      </c>
      <c r="N27" s="109">
        <v>14</v>
      </c>
      <c r="O27" s="110" t="s">
        <v>46</v>
      </c>
      <c r="P27" s="69">
        <f t="shared" si="1"/>
        <v>1.4E-3</v>
      </c>
    </row>
    <row r="28" spans="1:16">
      <c r="B28" s="109">
        <v>1.7</v>
      </c>
      <c r="C28" s="110" t="s">
        <v>45</v>
      </c>
      <c r="D28" s="93">
        <f t="shared" si="4"/>
        <v>2.0238095238095237E-5</v>
      </c>
      <c r="E28" s="111">
        <v>0.33939999999999998</v>
      </c>
      <c r="F28" s="112">
        <v>3.5680000000000001</v>
      </c>
      <c r="G28" s="108">
        <f t="shared" si="2"/>
        <v>3.9074</v>
      </c>
      <c r="H28" s="109">
        <v>78</v>
      </c>
      <c r="I28" s="110" t="s">
        <v>46</v>
      </c>
      <c r="J28" s="69">
        <f t="shared" si="3"/>
        <v>7.7999999999999996E-3</v>
      </c>
      <c r="K28" s="109">
        <v>19</v>
      </c>
      <c r="L28" s="110" t="s">
        <v>46</v>
      </c>
      <c r="M28" s="69">
        <f t="shared" si="0"/>
        <v>1.9E-3</v>
      </c>
      <c r="N28" s="109">
        <v>14</v>
      </c>
      <c r="O28" s="110" t="s">
        <v>46</v>
      </c>
      <c r="P28" s="69">
        <f t="shared" si="1"/>
        <v>1.4E-3</v>
      </c>
    </row>
    <row r="29" spans="1:16">
      <c r="B29" s="109">
        <v>1.8</v>
      </c>
      <c r="C29" s="110" t="s">
        <v>45</v>
      </c>
      <c r="D29" s="93">
        <f t="shared" si="4"/>
        <v>2.1428571428571428E-5</v>
      </c>
      <c r="E29" s="111">
        <v>0.34920000000000001</v>
      </c>
      <c r="F29" s="112">
        <v>3.6520000000000001</v>
      </c>
      <c r="G29" s="108">
        <f t="shared" si="2"/>
        <v>4.0011999999999999</v>
      </c>
      <c r="H29" s="109">
        <v>80</v>
      </c>
      <c r="I29" s="110" t="s">
        <v>46</v>
      </c>
      <c r="J29" s="69">
        <f t="shared" si="3"/>
        <v>8.0000000000000002E-3</v>
      </c>
      <c r="K29" s="109">
        <v>20</v>
      </c>
      <c r="L29" s="110" t="s">
        <v>46</v>
      </c>
      <c r="M29" s="69">
        <f t="shared" si="0"/>
        <v>2E-3</v>
      </c>
      <c r="N29" s="109">
        <v>14</v>
      </c>
      <c r="O29" s="110" t="s">
        <v>46</v>
      </c>
      <c r="P29" s="69">
        <f t="shared" si="1"/>
        <v>1.4E-3</v>
      </c>
    </row>
    <row r="30" spans="1:16">
      <c r="B30" s="109">
        <v>2</v>
      </c>
      <c r="C30" s="110" t="s">
        <v>45</v>
      </c>
      <c r="D30" s="93">
        <f t="shared" si="4"/>
        <v>2.380952380952381E-5</v>
      </c>
      <c r="E30" s="111">
        <v>0.36809999999999998</v>
      </c>
      <c r="F30" s="112">
        <v>3.8090000000000002</v>
      </c>
      <c r="G30" s="108">
        <f t="shared" si="2"/>
        <v>4.1771000000000003</v>
      </c>
      <c r="H30" s="109">
        <v>84</v>
      </c>
      <c r="I30" s="110" t="s">
        <v>46</v>
      </c>
      <c r="J30" s="69">
        <f t="shared" si="3"/>
        <v>8.4000000000000012E-3</v>
      </c>
      <c r="K30" s="109">
        <v>20</v>
      </c>
      <c r="L30" s="110" t="s">
        <v>46</v>
      </c>
      <c r="M30" s="69">
        <f t="shared" si="0"/>
        <v>2E-3</v>
      </c>
      <c r="N30" s="109">
        <v>15</v>
      </c>
      <c r="O30" s="110" t="s">
        <v>46</v>
      </c>
      <c r="P30" s="69">
        <f t="shared" si="1"/>
        <v>1.5E-3</v>
      </c>
    </row>
    <row r="31" spans="1:16">
      <c r="B31" s="109">
        <v>2.25</v>
      </c>
      <c r="C31" s="110" t="s">
        <v>45</v>
      </c>
      <c r="D31" s="93">
        <f t="shared" si="4"/>
        <v>2.6785714285714284E-5</v>
      </c>
      <c r="E31" s="111">
        <v>0.39040000000000002</v>
      </c>
      <c r="F31" s="112">
        <v>3.99</v>
      </c>
      <c r="G31" s="108">
        <f t="shared" si="2"/>
        <v>4.3803999999999998</v>
      </c>
      <c r="H31" s="109">
        <v>89</v>
      </c>
      <c r="I31" s="110" t="s">
        <v>46</v>
      </c>
      <c r="J31" s="69">
        <f t="shared" si="3"/>
        <v>8.8999999999999999E-3</v>
      </c>
      <c r="K31" s="109">
        <v>22</v>
      </c>
      <c r="L31" s="110" t="s">
        <v>46</v>
      </c>
      <c r="M31" s="69">
        <f t="shared" si="0"/>
        <v>2.1999999999999997E-3</v>
      </c>
      <c r="N31" s="109">
        <v>16</v>
      </c>
      <c r="O31" s="110" t="s">
        <v>46</v>
      </c>
      <c r="P31" s="69">
        <f t="shared" si="1"/>
        <v>1.6000000000000001E-3</v>
      </c>
    </row>
    <row r="32" spans="1:16">
      <c r="B32" s="109">
        <v>2.5</v>
      </c>
      <c r="C32" s="110" t="s">
        <v>45</v>
      </c>
      <c r="D32" s="93">
        <f t="shared" si="4"/>
        <v>2.9761904761904762E-5</v>
      </c>
      <c r="E32" s="111">
        <v>0.41160000000000002</v>
      </c>
      <c r="F32" s="112">
        <v>4.1539999999999999</v>
      </c>
      <c r="G32" s="108">
        <f t="shared" si="2"/>
        <v>4.5655999999999999</v>
      </c>
      <c r="H32" s="109">
        <v>94</v>
      </c>
      <c r="I32" s="110" t="s">
        <v>46</v>
      </c>
      <c r="J32" s="69">
        <f t="shared" si="3"/>
        <v>9.4000000000000004E-3</v>
      </c>
      <c r="K32" s="109">
        <v>23</v>
      </c>
      <c r="L32" s="110" t="s">
        <v>46</v>
      </c>
      <c r="M32" s="69">
        <f t="shared" si="0"/>
        <v>2.3E-3</v>
      </c>
      <c r="N32" s="109">
        <v>17</v>
      </c>
      <c r="O32" s="110" t="s">
        <v>46</v>
      </c>
      <c r="P32" s="69">
        <f t="shared" si="1"/>
        <v>1.7000000000000001E-3</v>
      </c>
    </row>
    <row r="33" spans="2:16">
      <c r="B33" s="109">
        <v>2.75</v>
      </c>
      <c r="C33" s="110" t="s">
        <v>45</v>
      </c>
      <c r="D33" s="93">
        <f t="shared" si="4"/>
        <v>3.2738095238095239E-5</v>
      </c>
      <c r="E33" s="111">
        <v>0.43169999999999997</v>
      </c>
      <c r="F33" s="112">
        <v>4.3049999999999997</v>
      </c>
      <c r="G33" s="108">
        <f t="shared" si="2"/>
        <v>4.7366999999999999</v>
      </c>
      <c r="H33" s="109">
        <v>99</v>
      </c>
      <c r="I33" s="110" t="s">
        <v>46</v>
      </c>
      <c r="J33" s="69">
        <f t="shared" si="3"/>
        <v>9.9000000000000008E-3</v>
      </c>
      <c r="K33" s="109">
        <v>24</v>
      </c>
      <c r="L33" s="110" t="s">
        <v>46</v>
      </c>
      <c r="M33" s="69">
        <f t="shared" si="0"/>
        <v>2.4000000000000002E-3</v>
      </c>
      <c r="N33" s="109">
        <v>17</v>
      </c>
      <c r="O33" s="110" t="s">
        <v>46</v>
      </c>
      <c r="P33" s="69">
        <f t="shared" si="1"/>
        <v>1.7000000000000001E-3</v>
      </c>
    </row>
    <row r="34" spans="2:16">
      <c r="B34" s="109">
        <v>3</v>
      </c>
      <c r="C34" s="110" t="s">
        <v>45</v>
      </c>
      <c r="D34" s="93">
        <f t="shared" si="4"/>
        <v>3.5714285714285717E-5</v>
      </c>
      <c r="E34" s="111">
        <v>0.45090000000000002</v>
      </c>
      <c r="F34" s="112">
        <v>4.4450000000000003</v>
      </c>
      <c r="G34" s="108">
        <f t="shared" si="2"/>
        <v>4.8959000000000001</v>
      </c>
      <c r="H34" s="109">
        <v>104</v>
      </c>
      <c r="I34" s="110" t="s">
        <v>46</v>
      </c>
      <c r="J34" s="69">
        <f t="shared" si="3"/>
        <v>1.04E-2</v>
      </c>
      <c r="K34" s="109">
        <v>24</v>
      </c>
      <c r="L34" s="110" t="s">
        <v>46</v>
      </c>
      <c r="M34" s="69">
        <f t="shared" si="0"/>
        <v>2.4000000000000002E-3</v>
      </c>
      <c r="N34" s="109">
        <v>18</v>
      </c>
      <c r="O34" s="110" t="s">
        <v>46</v>
      </c>
      <c r="P34" s="69">
        <f t="shared" si="1"/>
        <v>1.8E-3</v>
      </c>
    </row>
    <row r="35" spans="2:16">
      <c r="B35" s="109">
        <v>3.25</v>
      </c>
      <c r="C35" s="110" t="s">
        <v>45</v>
      </c>
      <c r="D35" s="93">
        <f t="shared" si="4"/>
        <v>3.8690476190476188E-5</v>
      </c>
      <c r="E35" s="111">
        <v>0.46929999999999999</v>
      </c>
      <c r="F35" s="112">
        <v>4.5759999999999996</v>
      </c>
      <c r="G35" s="108">
        <f t="shared" si="2"/>
        <v>5.0452999999999992</v>
      </c>
      <c r="H35" s="109">
        <v>108</v>
      </c>
      <c r="I35" s="110" t="s">
        <v>46</v>
      </c>
      <c r="J35" s="69">
        <f t="shared" si="3"/>
        <v>1.0800000000000001E-2</v>
      </c>
      <c r="K35" s="109">
        <v>25</v>
      </c>
      <c r="L35" s="110" t="s">
        <v>46</v>
      </c>
      <c r="M35" s="69">
        <f t="shared" si="0"/>
        <v>2.5000000000000001E-3</v>
      </c>
      <c r="N35" s="109">
        <v>19</v>
      </c>
      <c r="O35" s="110" t="s">
        <v>46</v>
      </c>
      <c r="P35" s="69">
        <f t="shared" si="1"/>
        <v>1.9E-3</v>
      </c>
    </row>
    <row r="36" spans="2:16">
      <c r="B36" s="109">
        <v>3.5</v>
      </c>
      <c r="C36" s="110" t="s">
        <v>45</v>
      </c>
      <c r="D36" s="93">
        <f t="shared" si="4"/>
        <v>4.1666666666666665E-5</v>
      </c>
      <c r="E36" s="111">
        <v>0.48699999999999999</v>
      </c>
      <c r="F36" s="112">
        <v>4.6970000000000001</v>
      </c>
      <c r="G36" s="108">
        <f t="shared" si="2"/>
        <v>5.1840000000000002</v>
      </c>
      <c r="H36" s="109">
        <v>112</v>
      </c>
      <c r="I36" s="110" t="s">
        <v>46</v>
      </c>
      <c r="J36" s="69">
        <f t="shared" si="3"/>
        <v>1.12E-2</v>
      </c>
      <c r="K36" s="109">
        <v>26</v>
      </c>
      <c r="L36" s="110" t="s">
        <v>46</v>
      </c>
      <c r="M36" s="69">
        <f t="shared" si="0"/>
        <v>2.5999999999999999E-3</v>
      </c>
      <c r="N36" s="109">
        <v>20</v>
      </c>
      <c r="O36" s="110" t="s">
        <v>46</v>
      </c>
      <c r="P36" s="69">
        <f t="shared" si="1"/>
        <v>2E-3</v>
      </c>
    </row>
    <row r="37" spans="2:16">
      <c r="B37" s="109">
        <v>3.75</v>
      </c>
      <c r="C37" s="110" t="s">
        <v>45</v>
      </c>
      <c r="D37" s="93">
        <f t="shared" si="4"/>
        <v>4.4642857142857143E-5</v>
      </c>
      <c r="E37" s="111">
        <v>0.50409999999999999</v>
      </c>
      <c r="F37" s="112">
        <v>4.8109999999999999</v>
      </c>
      <c r="G37" s="108">
        <f t="shared" si="2"/>
        <v>5.3151000000000002</v>
      </c>
      <c r="H37" s="109">
        <v>117</v>
      </c>
      <c r="I37" s="110" t="s">
        <v>46</v>
      </c>
      <c r="J37" s="69">
        <f t="shared" si="3"/>
        <v>1.17E-2</v>
      </c>
      <c r="K37" s="109">
        <v>27</v>
      </c>
      <c r="L37" s="110" t="s">
        <v>46</v>
      </c>
      <c r="M37" s="69">
        <f t="shared" si="0"/>
        <v>2.7000000000000001E-3</v>
      </c>
      <c r="N37" s="109">
        <v>20</v>
      </c>
      <c r="O37" s="110" t="s">
        <v>46</v>
      </c>
      <c r="P37" s="69">
        <f t="shared" si="1"/>
        <v>2E-3</v>
      </c>
    </row>
    <row r="38" spans="2:16">
      <c r="B38" s="109">
        <v>4</v>
      </c>
      <c r="C38" s="110" t="s">
        <v>45</v>
      </c>
      <c r="D38" s="93">
        <f t="shared" si="4"/>
        <v>4.761904761904762E-5</v>
      </c>
      <c r="E38" s="111">
        <v>0.52059999999999995</v>
      </c>
      <c r="F38" s="112">
        <v>4.9189999999999996</v>
      </c>
      <c r="G38" s="108">
        <f t="shared" si="2"/>
        <v>5.4395999999999995</v>
      </c>
      <c r="H38" s="109">
        <v>121</v>
      </c>
      <c r="I38" s="110" t="s">
        <v>46</v>
      </c>
      <c r="J38" s="69">
        <f t="shared" si="3"/>
        <v>1.21E-2</v>
      </c>
      <c r="K38" s="109">
        <v>28</v>
      </c>
      <c r="L38" s="110" t="s">
        <v>46</v>
      </c>
      <c r="M38" s="69">
        <f t="shared" si="0"/>
        <v>2.8E-3</v>
      </c>
      <c r="N38" s="109">
        <v>21</v>
      </c>
      <c r="O38" s="110" t="s">
        <v>46</v>
      </c>
      <c r="P38" s="69">
        <f t="shared" si="1"/>
        <v>2.1000000000000003E-3</v>
      </c>
    </row>
    <row r="39" spans="2:16">
      <c r="B39" s="109">
        <v>4.5</v>
      </c>
      <c r="C39" s="110" t="s">
        <v>45</v>
      </c>
      <c r="D39" s="93">
        <f t="shared" si="4"/>
        <v>5.3571428571428569E-5</v>
      </c>
      <c r="E39" s="111">
        <v>0.55220000000000002</v>
      </c>
      <c r="F39" s="112">
        <v>5.1159999999999997</v>
      </c>
      <c r="G39" s="108">
        <f t="shared" si="2"/>
        <v>5.6681999999999997</v>
      </c>
      <c r="H39" s="109">
        <v>129</v>
      </c>
      <c r="I39" s="110" t="s">
        <v>46</v>
      </c>
      <c r="J39" s="69">
        <f t="shared" si="3"/>
        <v>1.29E-2</v>
      </c>
      <c r="K39" s="109">
        <v>29</v>
      </c>
      <c r="L39" s="110" t="s">
        <v>46</v>
      </c>
      <c r="M39" s="69">
        <f t="shared" si="0"/>
        <v>2.9000000000000002E-3</v>
      </c>
      <c r="N39" s="109">
        <v>22</v>
      </c>
      <c r="O39" s="110" t="s">
        <v>46</v>
      </c>
      <c r="P39" s="69">
        <f t="shared" si="1"/>
        <v>2.1999999999999997E-3</v>
      </c>
    </row>
    <row r="40" spans="2:16">
      <c r="B40" s="109">
        <v>5</v>
      </c>
      <c r="C40" s="110" t="s">
        <v>45</v>
      </c>
      <c r="D40" s="93">
        <f t="shared" si="4"/>
        <v>5.9523809523809524E-5</v>
      </c>
      <c r="E40" s="111">
        <v>0.58209999999999995</v>
      </c>
      <c r="F40" s="112">
        <v>5.2939999999999996</v>
      </c>
      <c r="G40" s="108">
        <f t="shared" si="2"/>
        <v>5.8760999999999992</v>
      </c>
      <c r="H40" s="109">
        <v>136</v>
      </c>
      <c r="I40" s="110" t="s">
        <v>46</v>
      </c>
      <c r="J40" s="69">
        <f t="shared" si="3"/>
        <v>1.3600000000000001E-2</v>
      </c>
      <c r="K40" s="109">
        <v>31</v>
      </c>
      <c r="L40" s="110" t="s">
        <v>46</v>
      </c>
      <c r="M40" s="69">
        <f t="shared" si="0"/>
        <v>3.0999999999999999E-3</v>
      </c>
      <c r="N40" s="109">
        <v>24</v>
      </c>
      <c r="O40" s="110" t="s">
        <v>46</v>
      </c>
      <c r="P40" s="69">
        <f t="shared" si="1"/>
        <v>2.4000000000000002E-3</v>
      </c>
    </row>
    <row r="41" spans="2:16">
      <c r="B41" s="109">
        <v>5.5</v>
      </c>
      <c r="C41" s="110" t="s">
        <v>45</v>
      </c>
      <c r="D41" s="93">
        <f t="shared" si="4"/>
        <v>6.5476190476190479E-5</v>
      </c>
      <c r="E41" s="111">
        <v>0.61050000000000004</v>
      </c>
      <c r="F41" s="112">
        <v>5.4560000000000004</v>
      </c>
      <c r="G41" s="108">
        <f t="shared" si="2"/>
        <v>6.0665000000000004</v>
      </c>
      <c r="H41" s="109">
        <v>144</v>
      </c>
      <c r="I41" s="110" t="s">
        <v>46</v>
      </c>
      <c r="J41" s="69">
        <f t="shared" si="3"/>
        <v>1.44E-2</v>
      </c>
      <c r="K41" s="109">
        <v>32</v>
      </c>
      <c r="L41" s="110" t="s">
        <v>46</v>
      </c>
      <c r="M41" s="69">
        <f t="shared" si="0"/>
        <v>3.2000000000000002E-3</v>
      </c>
      <c r="N41" s="109">
        <v>25</v>
      </c>
      <c r="O41" s="110" t="s">
        <v>46</v>
      </c>
      <c r="P41" s="69">
        <f t="shared" si="1"/>
        <v>2.5000000000000001E-3</v>
      </c>
    </row>
    <row r="42" spans="2:16">
      <c r="B42" s="109">
        <v>6</v>
      </c>
      <c r="C42" s="110" t="s">
        <v>45</v>
      </c>
      <c r="D42" s="93">
        <f t="shared" si="4"/>
        <v>7.1428571428571434E-5</v>
      </c>
      <c r="E42" s="111">
        <v>0.63759999999999994</v>
      </c>
      <c r="F42" s="112">
        <v>5.6029999999999998</v>
      </c>
      <c r="G42" s="108">
        <f t="shared" si="2"/>
        <v>6.2405999999999997</v>
      </c>
      <c r="H42" s="109">
        <v>151</v>
      </c>
      <c r="I42" s="110" t="s">
        <v>46</v>
      </c>
      <c r="J42" s="69">
        <f t="shared" si="3"/>
        <v>1.5099999999999999E-2</v>
      </c>
      <c r="K42" s="109">
        <v>33</v>
      </c>
      <c r="L42" s="110" t="s">
        <v>46</v>
      </c>
      <c r="M42" s="69">
        <f t="shared" si="0"/>
        <v>3.3E-3</v>
      </c>
      <c r="N42" s="109">
        <v>26</v>
      </c>
      <c r="O42" s="110" t="s">
        <v>46</v>
      </c>
      <c r="P42" s="69">
        <f t="shared" si="1"/>
        <v>2.5999999999999999E-3</v>
      </c>
    </row>
    <row r="43" spans="2:16">
      <c r="B43" s="109">
        <v>6.5</v>
      </c>
      <c r="C43" s="110" t="s">
        <v>45</v>
      </c>
      <c r="D43" s="93">
        <f t="shared" si="4"/>
        <v>7.7380952380952375E-5</v>
      </c>
      <c r="E43" s="111">
        <v>0.66359999999999997</v>
      </c>
      <c r="F43" s="112">
        <v>5.7389999999999999</v>
      </c>
      <c r="G43" s="108">
        <f t="shared" si="2"/>
        <v>6.4025999999999996</v>
      </c>
      <c r="H43" s="109">
        <v>158</v>
      </c>
      <c r="I43" s="110" t="s">
        <v>46</v>
      </c>
      <c r="J43" s="69">
        <f t="shared" si="3"/>
        <v>1.5800000000000002E-2</v>
      </c>
      <c r="K43" s="109">
        <v>35</v>
      </c>
      <c r="L43" s="110" t="s">
        <v>46</v>
      </c>
      <c r="M43" s="69">
        <f t="shared" si="0"/>
        <v>3.5000000000000005E-3</v>
      </c>
      <c r="N43" s="109">
        <v>27</v>
      </c>
      <c r="O43" s="110" t="s">
        <v>46</v>
      </c>
      <c r="P43" s="69">
        <f t="shared" si="1"/>
        <v>2.7000000000000001E-3</v>
      </c>
    </row>
    <row r="44" spans="2:16">
      <c r="B44" s="109">
        <v>7</v>
      </c>
      <c r="C44" s="110" t="s">
        <v>45</v>
      </c>
      <c r="D44" s="93">
        <f t="shared" si="4"/>
        <v>8.3333333333333331E-5</v>
      </c>
      <c r="E44" s="111">
        <v>0.68869999999999998</v>
      </c>
      <c r="F44" s="112">
        <v>5.8639999999999999</v>
      </c>
      <c r="G44" s="108">
        <f t="shared" si="2"/>
        <v>6.5526999999999997</v>
      </c>
      <c r="H44" s="109">
        <v>165</v>
      </c>
      <c r="I44" s="110" t="s">
        <v>46</v>
      </c>
      <c r="J44" s="69">
        <f t="shared" si="3"/>
        <v>1.6500000000000001E-2</v>
      </c>
      <c r="K44" s="109">
        <v>36</v>
      </c>
      <c r="L44" s="110" t="s">
        <v>46</v>
      </c>
      <c r="M44" s="69">
        <f t="shared" si="0"/>
        <v>3.5999999999999999E-3</v>
      </c>
      <c r="N44" s="109">
        <v>28</v>
      </c>
      <c r="O44" s="110" t="s">
        <v>46</v>
      </c>
      <c r="P44" s="69">
        <f t="shared" si="1"/>
        <v>2.8E-3</v>
      </c>
    </row>
    <row r="45" spans="2:16">
      <c r="B45" s="109">
        <v>8</v>
      </c>
      <c r="C45" s="110" t="s">
        <v>45</v>
      </c>
      <c r="D45" s="93">
        <f t="shared" si="4"/>
        <v>9.5238095238095241E-5</v>
      </c>
      <c r="E45" s="111">
        <v>0.73619999999999997</v>
      </c>
      <c r="F45" s="112">
        <v>6.0890000000000004</v>
      </c>
      <c r="G45" s="108">
        <f t="shared" si="2"/>
        <v>6.8252000000000006</v>
      </c>
      <c r="H45" s="109">
        <v>178</v>
      </c>
      <c r="I45" s="110" t="s">
        <v>46</v>
      </c>
      <c r="J45" s="69">
        <f t="shared" si="3"/>
        <v>1.78E-2</v>
      </c>
      <c r="K45" s="109">
        <v>38</v>
      </c>
      <c r="L45" s="110" t="s">
        <v>46</v>
      </c>
      <c r="M45" s="69">
        <f t="shared" si="0"/>
        <v>3.8E-3</v>
      </c>
      <c r="N45" s="109">
        <v>30</v>
      </c>
      <c r="O45" s="110" t="s">
        <v>46</v>
      </c>
      <c r="P45" s="69">
        <f t="shared" si="1"/>
        <v>3.0000000000000001E-3</v>
      </c>
    </row>
    <row r="46" spans="2:16">
      <c r="B46" s="109">
        <v>9</v>
      </c>
      <c r="C46" s="110" t="s">
        <v>45</v>
      </c>
      <c r="D46" s="93">
        <f t="shared" si="4"/>
        <v>1.0714285714285714E-4</v>
      </c>
      <c r="E46" s="111">
        <v>0.78090000000000004</v>
      </c>
      <c r="F46" s="112">
        <v>6.2850000000000001</v>
      </c>
      <c r="G46" s="108">
        <f t="shared" si="2"/>
        <v>7.0659000000000001</v>
      </c>
      <c r="H46" s="109">
        <v>191</v>
      </c>
      <c r="I46" s="110" t="s">
        <v>46</v>
      </c>
      <c r="J46" s="69">
        <f t="shared" si="3"/>
        <v>1.9099999999999999E-2</v>
      </c>
      <c r="K46" s="109">
        <v>41</v>
      </c>
      <c r="L46" s="110" t="s">
        <v>46</v>
      </c>
      <c r="M46" s="69">
        <f t="shared" si="0"/>
        <v>4.1000000000000003E-3</v>
      </c>
      <c r="N46" s="109">
        <v>32</v>
      </c>
      <c r="O46" s="110" t="s">
        <v>46</v>
      </c>
      <c r="P46" s="69">
        <f t="shared" si="1"/>
        <v>3.2000000000000002E-3</v>
      </c>
    </row>
    <row r="47" spans="2:16">
      <c r="B47" s="109">
        <v>10</v>
      </c>
      <c r="C47" s="110" t="s">
        <v>45</v>
      </c>
      <c r="D47" s="93">
        <f t="shared" si="4"/>
        <v>1.1904761904761905E-4</v>
      </c>
      <c r="E47" s="111">
        <v>0.82320000000000004</v>
      </c>
      <c r="F47" s="112">
        <v>6.4589999999999996</v>
      </c>
      <c r="G47" s="108">
        <f t="shared" si="2"/>
        <v>7.2821999999999996</v>
      </c>
      <c r="H47" s="109">
        <v>204</v>
      </c>
      <c r="I47" s="110" t="s">
        <v>46</v>
      </c>
      <c r="J47" s="69">
        <f t="shared" si="3"/>
        <v>2.0399999999999998E-2</v>
      </c>
      <c r="K47" s="109">
        <v>43</v>
      </c>
      <c r="L47" s="110" t="s">
        <v>46</v>
      </c>
      <c r="M47" s="69">
        <f t="shared" si="0"/>
        <v>4.3E-3</v>
      </c>
      <c r="N47" s="109">
        <v>34</v>
      </c>
      <c r="O47" s="110" t="s">
        <v>46</v>
      </c>
      <c r="P47" s="69">
        <f t="shared" si="1"/>
        <v>3.4000000000000002E-3</v>
      </c>
    </row>
    <row r="48" spans="2:16">
      <c r="B48" s="109">
        <v>11</v>
      </c>
      <c r="C48" s="110" t="s">
        <v>45</v>
      </c>
      <c r="D48" s="93">
        <f t="shared" si="4"/>
        <v>1.3095238095238096E-4</v>
      </c>
      <c r="E48" s="111">
        <v>0.86329999999999996</v>
      </c>
      <c r="F48" s="112">
        <v>6.6130000000000004</v>
      </c>
      <c r="G48" s="108">
        <f t="shared" si="2"/>
        <v>7.4763000000000002</v>
      </c>
      <c r="H48" s="109">
        <v>216</v>
      </c>
      <c r="I48" s="110" t="s">
        <v>46</v>
      </c>
      <c r="J48" s="69">
        <f t="shared" si="3"/>
        <v>2.1600000000000001E-2</v>
      </c>
      <c r="K48" s="109">
        <v>45</v>
      </c>
      <c r="L48" s="110" t="s">
        <v>46</v>
      </c>
      <c r="M48" s="69">
        <f t="shared" si="0"/>
        <v>4.4999999999999997E-3</v>
      </c>
      <c r="N48" s="109">
        <v>36</v>
      </c>
      <c r="O48" s="110" t="s">
        <v>46</v>
      </c>
      <c r="P48" s="69">
        <f t="shared" si="1"/>
        <v>3.5999999999999999E-3</v>
      </c>
    </row>
    <row r="49" spans="2:16">
      <c r="B49" s="109">
        <v>12</v>
      </c>
      <c r="C49" s="110" t="s">
        <v>45</v>
      </c>
      <c r="D49" s="93">
        <f t="shared" si="4"/>
        <v>1.4285714285714287E-4</v>
      </c>
      <c r="E49" s="111">
        <v>0.90169999999999995</v>
      </c>
      <c r="F49" s="112">
        <v>6.7519999999999998</v>
      </c>
      <c r="G49" s="108">
        <f t="shared" si="2"/>
        <v>7.6536999999999997</v>
      </c>
      <c r="H49" s="109">
        <v>228</v>
      </c>
      <c r="I49" s="110" t="s">
        <v>46</v>
      </c>
      <c r="J49" s="69">
        <f t="shared" si="3"/>
        <v>2.2800000000000001E-2</v>
      </c>
      <c r="K49" s="109">
        <v>47</v>
      </c>
      <c r="L49" s="110" t="s">
        <v>46</v>
      </c>
      <c r="M49" s="69">
        <f t="shared" si="0"/>
        <v>4.7000000000000002E-3</v>
      </c>
      <c r="N49" s="109">
        <v>38</v>
      </c>
      <c r="O49" s="110" t="s">
        <v>46</v>
      </c>
      <c r="P49" s="69">
        <f t="shared" si="1"/>
        <v>3.8E-3</v>
      </c>
    </row>
    <row r="50" spans="2:16">
      <c r="B50" s="109">
        <v>13</v>
      </c>
      <c r="C50" s="110" t="s">
        <v>45</v>
      </c>
      <c r="D50" s="93">
        <f t="shared" si="4"/>
        <v>1.5476190476190475E-4</v>
      </c>
      <c r="E50" s="111">
        <v>0.9385</v>
      </c>
      <c r="F50" s="112">
        <v>6.8769999999999998</v>
      </c>
      <c r="G50" s="108">
        <f t="shared" si="2"/>
        <v>7.8155000000000001</v>
      </c>
      <c r="H50" s="109">
        <v>240</v>
      </c>
      <c r="I50" s="110" t="s">
        <v>46</v>
      </c>
      <c r="J50" s="69">
        <f t="shared" si="3"/>
        <v>2.4E-2</v>
      </c>
      <c r="K50" s="109">
        <v>49</v>
      </c>
      <c r="L50" s="110" t="s">
        <v>46</v>
      </c>
      <c r="M50" s="69">
        <f t="shared" si="0"/>
        <v>4.8999999999999998E-3</v>
      </c>
      <c r="N50" s="109">
        <v>39</v>
      </c>
      <c r="O50" s="110" t="s">
        <v>46</v>
      </c>
      <c r="P50" s="69">
        <f t="shared" si="1"/>
        <v>3.8999999999999998E-3</v>
      </c>
    </row>
    <row r="51" spans="2:16">
      <c r="B51" s="109">
        <v>14</v>
      </c>
      <c r="C51" s="110" t="s">
        <v>45</v>
      </c>
      <c r="D51" s="93">
        <f t="shared" si="4"/>
        <v>1.6666666666666666E-4</v>
      </c>
      <c r="E51" s="111">
        <v>0.97399999999999998</v>
      </c>
      <c r="F51" s="112">
        <v>6.9909999999999997</v>
      </c>
      <c r="G51" s="108">
        <f t="shared" si="2"/>
        <v>7.9649999999999999</v>
      </c>
      <c r="H51" s="109">
        <v>251</v>
      </c>
      <c r="I51" s="110" t="s">
        <v>46</v>
      </c>
      <c r="J51" s="69">
        <f t="shared" si="3"/>
        <v>2.5100000000000001E-2</v>
      </c>
      <c r="K51" s="109">
        <v>51</v>
      </c>
      <c r="L51" s="110" t="s">
        <v>46</v>
      </c>
      <c r="M51" s="69">
        <f t="shared" si="0"/>
        <v>5.0999999999999995E-3</v>
      </c>
      <c r="N51" s="109">
        <v>41</v>
      </c>
      <c r="O51" s="110" t="s">
        <v>46</v>
      </c>
      <c r="P51" s="69">
        <f t="shared" si="1"/>
        <v>4.1000000000000003E-3</v>
      </c>
    </row>
    <row r="52" spans="2:16">
      <c r="B52" s="109">
        <v>15</v>
      </c>
      <c r="C52" s="110" t="s">
        <v>45</v>
      </c>
      <c r="D52" s="93">
        <f t="shared" si="4"/>
        <v>1.7857142857142857E-4</v>
      </c>
      <c r="E52" s="111">
        <v>1.008</v>
      </c>
      <c r="F52" s="112">
        <v>7.0940000000000003</v>
      </c>
      <c r="G52" s="108">
        <f t="shared" si="2"/>
        <v>8.1020000000000003</v>
      </c>
      <c r="H52" s="109">
        <v>262</v>
      </c>
      <c r="I52" s="110" t="s">
        <v>46</v>
      </c>
      <c r="J52" s="69">
        <f t="shared" si="3"/>
        <v>2.6200000000000001E-2</v>
      </c>
      <c r="K52" s="109">
        <v>53</v>
      </c>
      <c r="L52" s="110" t="s">
        <v>46</v>
      </c>
      <c r="M52" s="69">
        <f t="shared" si="0"/>
        <v>5.3E-3</v>
      </c>
      <c r="N52" s="109">
        <v>43</v>
      </c>
      <c r="O52" s="110" t="s">
        <v>46</v>
      </c>
      <c r="P52" s="69">
        <f t="shared" si="1"/>
        <v>4.3E-3</v>
      </c>
    </row>
    <row r="53" spans="2:16">
      <c r="B53" s="109">
        <v>16</v>
      </c>
      <c r="C53" s="110" t="s">
        <v>45</v>
      </c>
      <c r="D53" s="93">
        <f t="shared" si="4"/>
        <v>1.9047619047619048E-4</v>
      </c>
      <c r="E53" s="111">
        <v>1.0409999999999999</v>
      </c>
      <c r="F53" s="112">
        <v>7.1890000000000001</v>
      </c>
      <c r="G53" s="108">
        <f t="shared" si="2"/>
        <v>8.23</v>
      </c>
      <c r="H53" s="109">
        <v>274</v>
      </c>
      <c r="I53" s="110" t="s">
        <v>46</v>
      </c>
      <c r="J53" s="69">
        <f t="shared" si="3"/>
        <v>2.7400000000000001E-2</v>
      </c>
      <c r="K53" s="109">
        <v>54</v>
      </c>
      <c r="L53" s="110" t="s">
        <v>46</v>
      </c>
      <c r="M53" s="69">
        <f t="shared" si="0"/>
        <v>5.4000000000000003E-3</v>
      </c>
      <c r="N53" s="109">
        <v>44</v>
      </c>
      <c r="O53" s="110" t="s">
        <v>46</v>
      </c>
      <c r="P53" s="69">
        <f t="shared" si="1"/>
        <v>4.3999999999999994E-3</v>
      </c>
    </row>
    <row r="54" spans="2:16">
      <c r="B54" s="109">
        <v>17</v>
      </c>
      <c r="C54" s="110" t="s">
        <v>45</v>
      </c>
      <c r="D54" s="93">
        <f t="shared" si="4"/>
        <v>2.0238095238095239E-4</v>
      </c>
      <c r="E54" s="111">
        <v>1.073</v>
      </c>
      <c r="F54" s="112">
        <v>7.2770000000000001</v>
      </c>
      <c r="G54" s="108">
        <f t="shared" si="2"/>
        <v>8.35</v>
      </c>
      <c r="H54" s="109">
        <v>284</v>
      </c>
      <c r="I54" s="110" t="s">
        <v>46</v>
      </c>
      <c r="J54" s="69">
        <f t="shared" si="3"/>
        <v>2.8399999999999998E-2</v>
      </c>
      <c r="K54" s="109">
        <v>56</v>
      </c>
      <c r="L54" s="110" t="s">
        <v>46</v>
      </c>
      <c r="M54" s="69">
        <f t="shared" si="0"/>
        <v>5.5999999999999999E-3</v>
      </c>
      <c r="N54" s="109">
        <v>46</v>
      </c>
      <c r="O54" s="110" t="s">
        <v>46</v>
      </c>
      <c r="P54" s="69">
        <f t="shared" si="1"/>
        <v>4.5999999999999999E-3</v>
      </c>
    </row>
    <row r="55" spans="2:16">
      <c r="B55" s="109">
        <v>18</v>
      </c>
      <c r="C55" s="110" t="s">
        <v>45</v>
      </c>
      <c r="D55" s="93">
        <f t="shared" si="4"/>
        <v>2.1428571428571427E-4</v>
      </c>
      <c r="E55" s="111">
        <v>1.1040000000000001</v>
      </c>
      <c r="F55" s="112">
        <v>7.3570000000000002</v>
      </c>
      <c r="G55" s="108">
        <f t="shared" si="2"/>
        <v>8.4610000000000003</v>
      </c>
      <c r="H55" s="109">
        <v>295</v>
      </c>
      <c r="I55" s="110" t="s">
        <v>46</v>
      </c>
      <c r="J55" s="69">
        <f t="shared" si="3"/>
        <v>2.9499999999999998E-2</v>
      </c>
      <c r="K55" s="109">
        <v>58</v>
      </c>
      <c r="L55" s="110" t="s">
        <v>46</v>
      </c>
      <c r="M55" s="69">
        <f t="shared" si="0"/>
        <v>5.8000000000000005E-3</v>
      </c>
      <c r="N55" s="109">
        <v>48</v>
      </c>
      <c r="O55" s="110" t="s">
        <v>46</v>
      </c>
      <c r="P55" s="69">
        <f t="shared" si="1"/>
        <v>4.8000000000000004E-3</v>
      </c>
    </row>
    <row r="56" spans="2:16">
      <c r="B56" s="109">
        <v>20</v>
      </c>
      <c r="C56" s="110" t="s">
        <v>45</v>
      </c>
      <c r="D56" s="93">
        <f t="shared" si="4"/>
        <v>2.380952380952381E-4</v>
      </c>
      <c r="E56" s="111">
        <v>1.1639999999999999</v>
      </c>
      <c r="F56" s="112">
        <v>7.5010000000000003</v>
      </c>
      <c r="G56" s="108">
        <f t="shared" si="2"/>
        <v>8.6650000000000009</v>
      </c>
      <c r="H56" s="109">
        <v>316</v>
      </c>
      <c r="I56" s="110" t="s">
        <v>46</v>
      </c>
      <c r="J56" s="69">
        <f t="shared" si="3"/>
        <v>3.1600000000000003E-2</v>
      </c>
      <c r="K56" s="109">
        <v>61</v>
      </c>
      <c r="L56" s="110" t="s">
        <v>46</v>
      </c>
      <c r="M56" s="69">
        <f t="shared" si="0"/>
        <v>6.0999999999999995E-3</v>
      </c>
      <c r="N56" s="109">
        <v>51</v>
      </c>
      <c r="O56" s="110" t="s">
        <v>46</v>
      </c>
      <c r="P56" s="69">
        <f t="shared" si="1"/>
        <v>5.0999999999999995E-3</v>
      </c>
    </row>
    <row r="57" spans="2:16">
      <c r="B57" s="109">
        <v>22.5</v>
      </c>
      <c r="C57" s="110" t="s">
        <v>45</v>
      </c>
      <c r="D57" s="93">
        <f t="shared" si="4"/>
        <v>2.6785714285714287E-4</v>
      </c>
      <c r="E57" s="111">
        <v>1.2350000000000001</v>
      </c>
      <c r="F57" s="112">
        <v>7.6520000000000001</v>
      </c>
      <c r="G57" s="108">
        <f t="shared" si="2"/>
        <v>8.8870000000000005</v>
      </c>
      <c r="H57" s="109">
        <v>342</v>
      </c>
      <c r="I57" s="110" t="s">
        <v>46</v>
      </c>
      <c r="J57" s="69">
        <f t="shared" si="3"/>
        <v>3.4200000000000001E-2</v>
      </c>
      <c r="K57" s="109">
        <v>65</v>
      </c>
      <c r="L57" s="110" t="s">
        <v>46</v>
      </c>
      <c r="M57" s="69">
        <f t="shared" si="0"/>
        <v>6.5000000000000006E-3</v>
      </c>
      <c r="N57" s="109">
        <v>54</v>
      </c>
      <c r="O57" s="110" t="s">
        <v>46</v>
      </c>
      <c r="P57" s="69">
        <f t="shared" si="1"/>
        <v>5.4000000000000003E-3</v>
      </c>
    </row>
    <row r="58" spans="2:16">
      <c r="B58" s="109">
        <v>25</v>
      </c>
      <c r="C58" s="110" t="s">
        <v>45</v>
      </c>
      <c r="D58" s="93">
        <f t="shared" si="4"/>
        <v>2.9761904761904765E-4</v>
      </c>
      <c r="E58" s="111">
        <v>1.302</v>
      </c>
      <c r="F58" s="112">
        <v>7.78</v>
      </c>
      <c r="G58" s="108">
        <f t="shared" si="2"/>
        <v>9.0820000000000007</v>
      </c>
      <c r="H58" s="109">
        <v>368</v>
      </c>
      <c r="I58" s="110" t="s">
        <v>46</v>
      </c>
      <c r="J58" s="69">
        <f t="shared" si="3"/>
        <v>3.6799999999999999E-2</v>
      </c>
      <c r="K58" s="109">
        <v>69</v>
      </c>
      <c r="L58" s="110" t="s">
        <v>46</v>
      </c>
      <c r="M58" s="69">
        <f t="shared" si="0"/>
        <v>6.9000000000000008E-3</v>
      </c>
      <c r="N58" s="109">
        <v>58</v>
      </c>
      <c r="O58" s="110" t="s">
        <v>46</v>
      </c>
      <c r="P58" s="69">
        <f t="shared" si="1"/>
        <v>5.8000000000000005E-3</v>
      </c>
    </row>
    <row r="59" spans="2:16">
      <c r="B59" s="109">
        <v>27.5</v>
      </c>
      <c r="C59" s="110" t="s">
        <v>45</v>
      </c>
      <c r="D59" s="93">
        <f t="shared" si="4"/>
        <v>3.2738095238095237E-4</v>
      </c>
      <c r="E59" s="111">
        <v>1.365</v>
      </c>
      <c r="F59" s="112">
        <v>7.8869999999999996</v>
      </c>
      <c r="G59" s="108">
        <f t="shared" si="2"/>
        <v>9.2519999999999989</v>
      </c>
      <c r="H59" s="109">
        <v>393</v>
      </c>
      <c r="I59" s="110" t="s">
        <v>46</v>
      </c>
      <c r="J59" s="69">
        <f t="shared" si="3"/>
        <v>3.9300000000000002E-2</v>
      </c>
      <c r="K59" s="109">
        <v>73</v>
      </c>
      <c r="L59" s="110" t="s">
        <v>46</v>
      </c>
      <c r="M59" s="69">
        <f t="shared" si="0"/>
        <v>7.2999999999999992E-3</v>
      </c>
      <c r="N59" s="109">
        <v>61</v>
      </c>
      <c r="O59" s="110" t="s">
        <v>46</v>
      </c>
      <c r="P59" s="69">
        <f t="shared" si="1"/>
        <v>6.0999999999999995E-3</v>
      </c>
    </row>
    <row r="60" spans="2:16">
      <c r="B60" s="109">
        <v>30</v>
      </c>
      <c r="C60" s="110" t="s">
        <v>45</v>
      </c>
      <c r="D60" s="93">
        <f t="shared" si="4"/>
        <v>3.5714285714285714E-4</v>
      </c>
      <c r="E60" s="111">
        <v>1.4259999999999999</v>
      </c>
      <c r="F60" s="112">
        <v>7.9790000000000001</v>
      </c>
      <c r="G60" s="108">
        <f t="shared" si="2"/>
        <v>9.4049999999999994</v>
      </c>
      <c r="H60" s="109">
        <v>417</v>
      </c>
      <c r="I60" s="110" t="s">
        <v>46</v>
      </c>
      <c r="J60" s="69">
        <f t="shared" si="3"/>
        <v>4.1700000000000001E-2</v>
      </c>
      <c r="K60" s="109">
        <v>77</v>
      </c>
      <c r="L60" s="110" t="s">
        <v>46</v>
      </c>
      <c r="M60" s="69">
        <f t="shared" si="0"/>
        <v>7.7000000000000002E-3</v>
      </c>
      <c r="N60" s="109">
        <v>65</v>
      </c>
      <c r="O60" s="110" t="s">
        <v>46</v>
      </c>
      <c r="P60" s="69">
        <f t="shared" si="1"/>
        <v>6.5000000000000006E-3</v>
      </c>
    </row>
    <row r="61" spans="2:16">
      <c r="B61" s="109">
        <v>32.5</v>
      </c>
      <c r="C61" s="110" t="s">
        <v>45</v>
      </c>
      <c r="D61" s="93">
        <f t="shared" si="4"/>
        <v>3.8690476190476192E-4</v>
      </c>
      <c r="E61" s="111">
        <v>1.484</v>
      </c>
      <c r="F61" s="112">
        <v>8.0570000000000004</v>
      </c>
      <c r="G61" s="108">
        <f t="shared" si="2"/>
        <v>9.5410000000000004</v>
      </c>
      <c r="H61" s="109">
        <v>441</v>
      </c>
      <c r="I61" s="110" t="s">
        <v>46</v>
      </c>
      <c r="J61" s="69">
        <f t="shared" si="3"/>
        <v>4.41E-2</v>
      </c>
      <c r="K61" s="109">
        <v>81</v>
      </c>
      <c r="L61" s="110" t="s">
        <v>46</v>
      </c>
      <c r="M61" s="69">
        <f t="shared" si="0"/>
        <v>8.0999999999999996E-3</v>
      </c>
      <c r="N61" s="109">
        <v>68</v>
      </c>
      <c r="O61" s="110" t="s">
        <v>46</v>
      </c>
      <c r="P61" s="69">
        <f t="shared" si="1"/>
        <v>6.8000000000000005E-3</v>
      </c>
    </row>
    <row r="62" spans="2:16">
      <c r="B62" s="109">
        <v>35</v>
      </c>
      <c r="C62" s="110" t="s">
        <v>45</v>
      </c>
      <c r="D62" s="93">
        <f t="shared" si="4"/>
        <v>4.1666666666666669E-4</v>
      </c>
      <c r="E62" s="111">
        <v>1.54</v>
      </c>
      <c r="F62" s="112">
        <v>8.1240000000000006</v>
      </c>
      <c r="G62" s="108">
        <f t="shared" si="2"/>
        <v>9.6640000000000015</v>
      </c>
      <c r="H62" s="109">
        <v>465</v>
      </c>
      <c r="I62" s="110" t="s">
        <v>46</v>
      </c>
      <c r="J62" s="69">
        <f t="shared" si="3"/>
        <v>4.65E-2</v>
      </c>
      <c r="K62" s="109">
        <v>84</v>
      </c>
      <c r="L62" s="110" t="s">
        <v>46</v>
      </c>
      <c r="M62" s="69">
        <f t="shared" si="0"/>
        <v>8.4000000000000012E-3</v>
      </c>
      <c r="N62" s="109">
        <v>71</v>
      </c>
      <c r="O62" s="110" t="s">
        <v>46</v>
      </c>
      <c r="P62" s="69">
        <f t="shared" si="1"/>
        <v>7.0999999999999995E-3</v>
      </c>
    </row>
    <row r="63" spans="2:16">
      <c r="B63" s="109">
        <v>37.5</v>
      </c>
      <c r="C63" s="110" t="s">
        <v>45</v>
      </c>
      <c r="D63" s="93">
        <f t="shared" si="4"/>
        <v>4.4642857142857141E-4</v>
      </c>
      <c r="E63" s="111">
        <v>1.5940000000000001</v>
      </c>
      <c r="F63" s="112">
        <v>8.1809999999999992</v>
      </c>
      <c r="G63" s="108">
        <f t="shared" si="2"/>
        <v>9.7749999999999986</v>
      </c>
      <c r="H63" s="109">
        <v>488</v>
      </c>
      <c r="I63" s="110" t="s">
        <v>46</v>
      </c>
      <c r="J63" s="69">
        <f t="shared" si="3"/>
        <v>4.8799999999999996E-2</v>
      </c>
      <c r="K63" s="109">
        <v>88</v>
      </c>
      <c r="L63" s="110" t="s">
        <v>46</v>
      </c>
      <c r="M63" s="69">
        <f t="shared" si="0"/>
        <v>8.7999999999999988E-3</v>
      </c>
      <c r="N63" s="109">
        <v>74</v>
      </c>
      <c r="O63" s="110" t="s">
        <v>46</v>
      </c>
      <c r="P63" s="69">
        <f t="shared" si="1"/>
        <v>7.3999999999999995E-3</v>
      </c>
    </row>
    <row r="64" spans="2:16">
      <c r="B64" s="109">
        <v>40</v>
      </c>
      <c r="C64" s="110" t="s">
        <v>45</v>
      </c>
      <c r="D64" s="93">
        <f t="shared" si="4"/>
        <v>4.7619047619047619E-4</v>
      </c>
      <c r="E64" s="111">
        <v>1.6459999999999999</v>
      </c>
      <c r="F64" s="112">
        <v>8.23</v>
      </c>
      <c r="G64" s="108">
        <f t="shared" si="2"/>
        <v>9.8760000000000012</v>
      </c>
      <c r="H64" s="109">
        <v>512</v>
      </c>
      <c r="I64" s="110" t="s">
        <v>46</v>
      </c>
      <c r="J64" s="69">
        <f t="shared" si="3"/>
        <v>5.1200000000000002E-2</v>
      </c>
      <c r="K64" s="109">
        <v>91</v>
      </c>
      <c r="L64" s="110" t="s">
        <v>46</v>
      </c>
      <c r="M64" s="69">
        <f t="shared" si="0"/>
        <v>9.1000000000000004E-3</v>
      </c>
      <c r="N64" s="109">
        <v>77</v>
      </c>
      <c r="O64" s="110" t="s">
        <v>46</v>
      </c>
      <c r="P64" s="69">
        <f t="shared" si="1"/>
        <v>7.7000000000000002E-3</v>
      </c>
    </row>
    <row r="65" spans="2:16">
      <c r="B65" s="109">
        <v>45</v>
      </c>
      <c r="C65" s="110" t="s">
        <v>45</v>
      </c>
      <c r="D65" s="93">
        <f t="shared" si="4"/>
        <v>5.3571428571428574E-4</v>
      </c>
      <c r="E65" s="111">
        <v>1.746</v>
      </c>
      <c r="F65" s="112">
        <v>8.3070000000000004</v>
      </c>
      <c r="G65" s="108">
        <f t="shared" si="2"/>
        <v>10.053000000000001</v>
      </c>
      <c r="H65" s="109">
        <v>558</v>
      </c>
      <c r="I65" s="110" t="s">
        <v>46</v>
      </c>
      <c r="J65" s="69">
        <f t="shared" si="3"/>
        <v>5.5800000000000002E-2</v>
      </c>
      <c r="K65" s="109">
        <v>98</v>
      </c>
      <c r="L65" s="110" t="s">
        <v>46</v>
      </c>
      <c r="M65" s="69">
        <f t="shared" si="0"/>
        <v>9.7999999999999997E-3</v>
      </c>
      <c r="N65" s="109">
        <v>84</v>
      </c>
      <c r="O65" s="110" t="s">
        <v>46</v>
      </c>
      <c r="P65" s="69">
        <f t="shared" si="1"/>
        <v>8.4000000000000012E-3</v>
      </c>
    </row>
    <row r="66" spans="2:16">
      <c r="B66" s="109">
        <v>50</v>
      </c>
      <c r="C66" s="110" t="s">
        <v>45</v>
      </c>
      <c r="D66" s="93">
        <f t="shared" si="4"/>
        <v>5.9523809523809529E-4</v>
      </c>
      <c r="E66" s="111">
        <v>1.841</v>
      </c>
      <c r="F66" s="112">
        <v>8.3629999999999995</v>
      </c>
      <c r="G66" s="108">
        <f t="shared" si="2"/>
        <v>10.203999999999999</v>
      </c>
      <c r="H66" s="109">
        <v>603</v>
      </c>
      <c r="I66" s="110" t="s">
        <v>46</v>
      </c>
      <c r="J66" s="69">
        <f t="shared" si="3"/>
        <v>6.0299999999999999E-2</v>
      </c>
      <c r="K66" s="109">
        <v>104</v>
      </c>
      <c r="L66" s="110" t="s">
        <v>46</v>
      </c>
      <c r="M66" s="69">
        <f t="shared" si="0"/>
        <v>1.04E-2</v>
      </c>
      <c r="N66" s="109">
        <v>89</v>
      </c>
      <c r="O66" s="110" t="s">
        <v>46</v>
      </c>
      <c r="P66" s="69">
        <f t="shared" si="1"/>
        <v>8.8999999999999999E-3</v>
      </c>
    </row>
    <row r="67" spans="2:16">
      <c r="B67" s="109">
        <v>55</v>
      </c>
      <c r="C67" s="110" t="s">
        <v>45</v>
      </c>
      <c r="D67" s="93">
        <f t="shared" si="4"/>
        <v>6.5476190476190473E-4</v>
      </c>
      <c r="E67" s="111">
        <v>1.931</v>
      </c>
      <c r="F67" s="112">
        <v>8.4019999999999992</v>
      </c>
      <c r="G67" s="108">
        <f t="shared" si="2"/>
        <v>10.332999999999998</v>
      </c>
      <c r="H67" s="109">
        <v>648</v>
      </c>
      <c r="I67" s="110" t="s">
        <v>46</v>
      </c>
      <c r="J67" s="69">
        <f t="shared" si="3"/>
        <v>6.4799999999999996E-2</v>
      </c>
      <c r="K67" s="109">
        <v>111</v>
      </c>
      <c r="L67" s="110" t="s">
        <v>46</v>
      </c>
      <c r="M67" s="69">
        <f t="shared" si="0"/>
        <v>1.11E-2</v>
      </c>
      <c r="N67" s="109">
        <v>95</v>
      </c>
      <c r="O67" s="110" t="s">
        <v>46</v>
      </c>
      <c r="P67" s="69">
        <f t="shared" si="1"/>
        <v>9.4999999999999998E-3</v>
      </c>
    </row>
    <row r="68" spans="2:16">
      <c r="B68" s="109">
        <v>60</v>
      </c>
      <c r="C68" s="110" t="s">
        <v>45</v>
      </c>
      <c r="D68" s="93">
        <f t="shared" si="4"/>
        <v>7.1428571428571429E-4</v>
      </c>
      <c r="E68" s="111">
        <v>2.016</v>
      </c>
      <c r="F68" s="112">
        <v>8.4269999999999996</v>
      </c>
      <c r="G68" s="108">
        <f t="shared" si="2"/>
        <v>10.443</v>
      </c>
      <c r="H68" s="109">
        <v>692</v>
      </c>
      <c r="I68" s="110" t="s">
        <v>46</v>
      </c>
      <c r="J68" s="69">
        <f t="shared" si="3"/>
        <v>6.9199999999999998E-2</v>
      </c>
      <c r="K68" s="109">
        <v>117</v>
      </c>
      <c r="L68" s="110" t="s">
        <v>46</v>
      </c>
      <c r="M68" s="69">
        <f t="shared" si="0"/>
        <v>1.17E-2</v>
      </c>
      <c r="N68" s="109">
        <v>101</v>
      </c>
      <c r="O68" s="110" t="s">
        <v>46</v>
      </c>
      <c r="P68" s="69">
        <f t="shared" si="1"/>
        <v>1.0100000000000001E-2</v>
      </c>
    </row>
    <row r="69" spans="2:16">
      <c r="B69" s="109">
        <v>65</v>
      </c>
      <c r="C69" s="110" t="s">
        <v>45</v>
      </c>
      <c r="D69" s="93">
        <f t="shared" si="4"/>
        <v>7.7380952380952384E-4</v>
      </c>
      <c r="E69" s="111">
        <v>2.0990000000000002</v>
      </c>
      <c r="F69" s="112">
        <v>8.4410000000000007</v>
      </c>
      <c r="G69" s="108">
        <f t="shared" si="2"/>
        <v>10.540000000000001</v>
      </c>
      <c r="H69" s="109">
        <v>736</v>
      </c>
      <c r="I69" s="110" t="s">
        <v>46</v>
      </c>
      <c r="J69" s="69">
        <f t="shared" si="3"/>
        <v>7.3599999999999999E-2</v>
      </c>
      <c r="K69" s="109">
        <v>123</v>
      </c>
      <c r="L69" s="110" t="s">
        <v>46</v>
      </c>
      <c r="M69" s="69">
        <f t="shared" si="0"/>
        <v>1.23E-2</v>
      </c>
      <c r="N69" s="109">
        <v>106</v>
      </c>
      <c r="O69" s="110" t="s">
        <v>46</v>
      </c>
      <c r="P69" s="69">
        <f t="shared" si="1"/>
        <v>1.06E-2</v>
      </c>
    </row>
    <row r="70" spans="2:16">
      <c r="B70" s="109">
        <v>70</v>
      </c>
      <c r="C70" s="110" t="s">
        <v>45</v>
      </c>
      <c r="D70" s="93">
        <f t="shared" si="4"/>
        <v>8.3333333333333339E-4</v>
      </c>
      <c r="E70" s="111">
        <v>2.1779999999999999</v>
      </c>
      <c r="F70" s="112">
        <v>8.4459999999999997</v>
      </c>
      <c r="G70" s="108">
        <f t="shared" si="2"/>
        <v>10.623999999999999</v>
      </c>
      <c r="H70" s="109">
        <v>780</v>
      </c>
      <c r="I70" s="110" t="s">
        <v>46</v>
      </c>
      <c r="J70" s="69">
        <f t="shared" si="3"/>
        <v>7.8E-2</v>
      </c>
      <c r="K70" s="109">
        <v>129</v>
      </c>
      <c r="L70" s="110" t="s">
        <v>46</v>
      </c>
      <c r="M70" s="69">
        <f t="shared" si="0"/>
        <v>1.29E-2</v>
      </c>
      <c r="N70" s="109">
        <v>112</v>
      </c>
      <c r="O70" s="110" t="s">
        <v>46</v>
      </c>
      <c r="P70" s="69">
        <f t="shared" si="1"/>
        <v>1.12E-2</v>
      </c>
    </row>
    <row r="71" spans="2:16">
      <c r="B71" s="109">
        <v>80</v>
      </c>
      <c r="C71" s="110" t="s">
        <v>45</v>
      </c>
      <c r="D71" s="93">
        <f t="shared" si="4"/>
        <v>9.5238095238095238E-4</v>
      </c>
      <c r="E71" s="111">
        <v>2.3279999999999998</v>
      </c>
      <c r="F71" s="112">
        <v>8.4369999999999994</v>
      </c>
      <c r="G71" s="108">
        <f t="shared" si="2"/>
        <v>10.764999999999999</v>
      </c>
      <c r="H71" s="109">
        <v>866</v>
      </c>
      <c r="I71" s="110" t="s">
        <v>46</v>
      </c>
      <c r="J71" s="69">
        <f t="shared" si="3"/>
        <v>8.6599999999999996E-2</v>
      </c>
      <c r="K71" s="109">
        <v>141</v>
      </c>
      <c r="L71" s="110" t="s">
        <v>46</v>
      </c>
      <c r="M71" s="69">
        <f t="shared" si="0"/>
        <v>1.4099999999999998E-2</v>
      </c>
      <c r="N71" s="109">
        <v>123</v>
      </c>
      <c r="O71" s="110" t="s">
        <v>46</v>
      </c>
      <c r="P71" s="69">
        <f t="shared" si="1"/>
        <v>1.23E-2</v>
      </c>
    </row>
    <row r="72" spans="2:16">
      <c r="B72" s="109">
        <v>90</v>
      </c>
      <c r="C72" s="110" t="s">
        <v>45</v>
      </c>
      <c r="D72" s="93">
        <f t="shared" si="4"/>
        <v>1.0714285714285715E-3</v>
      </c>
      <c r="E72" s="111">
        <v>2.4700000000000002</v>
      </c>
      <c r="F72" s="112">
        <v>8.407</v>
      </c>
      <c r="G72" s="108">
        <f t="shared" si="2"/>
        <v>10.877000000000001</v>
      </c>
      <c r="H72" s="109">
        <v>952</v>
      </c>
      <c r="I72" s="110" t="s">
        <v>46</v>
      </c>
      <c r="J72" s="69">
        <f t="shared" si="3"/>
        <v>9.5199999999999993E-2</v>
      </c>
      <c r="K72" s="109">
        <v>153</v>
      </c>
      <c r="L72" s="110" t="s">
        <v>46</v>
      </c>
      <c r="M72" s="69">
        <f t="shared" si="0"/>
        <v>1.5299999999999999E-2</v>
      </c>
      <c r="N72" s="109">
        <v>133</v>
      </c>
      <c r="O72" s="110" t="s">
        <v>46</v>
      </c>
      <c r="P72" s="69">
        <f t="shared" si="1"/>
        <v>1.3300000000000001E-2</v>
      </c>
    </row>
    <row r="73" spans="2:16">
      <c r="B73" s="109">
        <v>100</v>
      </c>
      <c r="C73" s="110" t="s">
        <v>45</v>
      </c>
      <c r="D73" s="93">
        <f t="shared" si="4"/>
        <v>1.1904761904761906E-3</v>
      </c>
      <c r="E73" s="111">
        <v>2.6030000000000002</v>
      </c>
      <c r="F73" s="112">
        <v>8.3629999999999995</v>
      </c>
      <c r="G73" s="108">
        <f t="shared" si="2"/>
        <v>10.965999999999999</v>
      </c>
      <c r="H73" s="109">
        <v>1037</v>
      </c>
      <c r="I73" s="110" t="s">
        <v>46</v>
      </c>
      <c r="J73" s="69">
        <f t="shared" si="3"/>
        <v>0.10369999999999999</v>
      </c>
      <c r="K73" s="109">
        <v>164</v>
      </c>
      <c r="L73" s="110" t="s">
        <v>46</v>
      </c>
      <c r="M73" s="69">
        <f t="shared" si="0"/>
        <v>1.6400000000000001E-2</v>
      </c>
      <c r="N73" s="109">
        <v>143</v>
      </c>
      <c r="O73" s="110" t="s">
        <v>46</v>
      </c>
      <c r="P73" s="69">
        <f t="shared" si="1"/>
        <v>1.4299999999999998E-2</v>
      </c>
    </row>
    <row r="74" spans="2:16">
      <c r="B74" s="109">
        <v>110</v>
      </c>
      <c r="C74" s="110" t="s">
        <v>45</v>
      </c>
      <c r="D74" s="93">
        <f t="shared" si="4"/>
        <v>1.3095238095238095E-3</v>
      </c>
      <c r="E74" s="111">
        <v>2.73</v>
      </c>
      <c r="F74" s="112">
        <v>8.3089999999999993</v>
      </c>
      <c r="G74" s="108">
        <f t="shared" si="2"/>
        <v>11.039</v>
      </c>
      <c r="H74" s="109">
        <v>1122</v>
      </c>
      <c r="I74" s="110" t="s">
        <v>46</v>
      </c>
      <c r="J74" s="69">
        <f t="shared" si="3"/>
        <v>0.11220000000000001</v>
      </c>
      <c r="K74" s="109">
        <v>175</v>
      </c>
      <c r="L74" s="110" t="s">
        <v>46</v>
      </c>
      <c r="M74" s="69">
        <f t="shared" si="0"/>
        <v>1.7499999999999998E-2</v>
      </c>
      <c r="N74" s="109">
        <v>153</v>
      </c>
      <c r="O74" s="110" t="s">
        <v>46</v>
      </c>
      <c r="P74" s="69">
        <f t="shared" si="1"/>
        <v>1.5299999999999999E-2</v>
      </c>
    </row>
    <row r="75" spans="2:16">
      <c r="B75" s="109">
        <v>120</v>
      </c>
      <c r="C75" s="110" t="s">
        <v>45</v>
      </c>
      <c r="D75" s="93">
        <f t="shared" si="4"/>
        <v>1.4285714285714286E-3</v>
      </c>
      <c r="E75" s="111">
        <v>2.8519999999999999</v>
      </c>
      <c r="F75" s="112">
        <v>8.2479999999999993</v>
      </c>
      <c r="G75" s="108">
        <f t="shared" si="2"/>
        <v>11.1</v>
      </c>
      <c r="H75" s="109">
        <v>1206</v>
      </c>
      <c r="I75" s="110" t="s">
        <v>46</v>
      </c>
      <c r="J75" s="69">
        <f t="shared" si="3"/>
        <v>0.1206</v>
      </c>
      <c r="K75" s="109">
        <v>185</v>
      </c>
      <c r="L75" s="110" t="s">
        <v>46</v>
      </c>
      <c r="M75" s="69">
        <f t="shared" si="0"/>
        <v>1.8499999999999999E-2</v>
      </c>
      <c r="N75" s="109">
        <v>163</v>
      </c>
      <c r="O75" s="110" t="s">
        <v>46</v>
      </c>
      <c r="P75" s="69">
        <f t="shared" si="1"/>
        <v>1.6300000000000002E-2</v>
      </c>
    </row>
    <row r="76" spans="2:16">
      <c r="B76" s="109">
        <v>130</v>
      </c>
      <c r="C76" s="110" t="s">
        <v>45</v>
      </c>
      <c r="D76" s="93">
        <f t="shared" si="4"/>
        <v>1.5476190476190477E-3</v>
      </c>
      <c r="E76" s="111">
        <v>2.968</v>
      </c>
      <c r="F76" s="112">
        <v>8.1820000000000004</v>
      </c>
      <c r="G76" s="108">
        <f t="shared" si="2"/>
        <v>11.15</v>
      </c>
      <c r="H76" s="109">
        <v>1289</v>
      </c>
      <c r="I76" s="110" t="s">
        <v>46</v>
      </c>
      <c r="J76" s="69">
        <f t="shared" si="3"/>
        <v>0.12889999999999999</v>
      </c>
      <c r="K76" s="109">
        <v>196</v>
      </c>
      <c r="L76" s="110" t="s">
        <v>46</v>
      </c>
      <c r="M76" s="69">
        <f t="shared" si="0"/>
        <v>1.9599999999999999E-2</v>
      </c>
      <c r="N76" s="109">
        <v>172</v>
      </c>
      <c r="O76" s="110" t="s">
        <v>46</v>
      </c>
      <c r="P76" s="69">
        <f t="shared" si="1"/>
        <v>1.72E-2</v>
      </c>
    </row>
    <row r="77" spans="2:16">
      <c r="B77" s="109">
        <v>140</v>
      </c>
      <c r="C77" s="110" t="s">
        <v>45</v>
      </c>
      <c r="D77" s="93">
        <f t="shared" si="4"/>
        <v>1.6666666666666668E-3</v>
      </c>
      <c r="E77" s="111">
        <v>3.08</v>
      </c>
      <c r="F77" s="112">
        <v>8.1129999999999995</v>
      </c>
      <c r="G77" s="108">
        <f t="shared" si="2"/>
        <v>11.193</v>
      </c>
      <c r="H77" s="109">
        <v>1373</v>
      </c>
      <c r="I77" s="110" t="s">
        <v>46</v>
      </c>
      <c r="J77" s="69">
        <f t="shared" si="3"/>
        <v>0.13730000000000001</v>
      </c>
      <c r="K77" s="109">
        <v>206</v>
      </c>
      <c r="L77" s="110" t="s">
        <v>46</v>
      </c>
      <c r="M77" s="69">
        <f t="shared" si="0"/>
        <v>2.06E-2</v>
      </c>
      <c r="N77" s="109">
        <v>182</v>
      </c>
      <c r="O77" s="110" t="s">
        <v>46</v>
      </c>
      <c r="P77" s="69">
        <f t="shared" si="1"/>
        <v>1.8200000000000001E-2</v>
      </c>
    </row>
    <row r="78" spans="2:16">
      <c r="B78" s="109">
        <v>150</v>
      </c>
      <c r="C78" s="110" t="s">
        <v>45</v>
      </c>
      <c r="D78" s="93">
        <f t="shared" si="4"/>
        <v>1.7857142857142857E-3</v>
      </c>
      <c r="E78" s="111">
        <v>3.1880000000000002</v>
      </c>
      <c r="F78" s="112">
        <v>8.0419999999999998</v>
      </c>
      <c r="G78" s="108">
        <f t="shared" si="2"/>
        <v>11.23</v>
      </c>
      <c r="H78" s="109">
        <v>1456</v>
      </c>
      <c r="I78" s="110" t="s">
        <v>46</v>
      </c>
      <c r="J78" s="69">
        <f t="shared" si="3"/>
        <v>0.14560000000000001</v>
      </c>
      <c r="K78" s="109">
        <v>216</v>
      </c>
      <c r="L78" s="110" t="s">
        <v>46</v>
      </c>
      <c r="M78" s="69">
        <f t="shared" si="0"/>
        <v>2.1600000000000001E-2</v>
      </c>
      <c r="N78" s="109">
        <v>191</v>
      </c>
      <c r="O78" s="110" t="s">
        <v>46</v>
      </c>
      <c r="P78" s="69">
        <f t="shared" si="1"/>
        <v>1.9099999999999999E-2</v>
      </c>
    </row>
    <row r="79" spans="2:16">
      <c r="B79" s="109">
        <v>160</v>
      </c>
      <c r="C79" s="110" t="s">
        <v>45</v>
      </c>
      <c r="D79" s="93">
        <f t="shared" si="4"/>
        <v>1.9047619047619048E-3</v>
      </c>
      <c r="E79" s="111">
        <v>3.2930000000000001</v>
      </c>
      <c r="F79" s="112">
        <v>7.9690000000000003</v>
      </c>
      <c r="G79" s="108">
        <f t="shared" si="2"/>
        <v>11.262</v>
      </c>
      <c r="H79" s="109">
        <v>1539</v>
      </c>
      <c r="I79" s="110" t="s">
        <v>46</v>
      </c>
      <c r="J79" s="69">
        <f t="shared" si="3"/>
        <v>0.15389999999999998</v>
      </c>
      <c r="K79" s="109">
        <v>226</v>
      </c>
      <c r="L79" s="110" t="s">
        <v>46</v>
      </c>
      <c r="M79" s="69">
        <f t="shared" si="0"/>
        <v>2.2600000000000002E-2</v>
      </c>
      <c r="N79" s="109">
        <v>200</v>
      </c>
      <c r="O79" s="110" t="s">
        <v>46</v>
      </c>
      <c r="P79" s="69">
        <f t="shared" si="1"/>
        <v>0.02</v>
      </c>
    </row>
    <row r="80" spans="2:16">
      <c r="B80" s="109">
        <v>170</v>
      </c>
      <c r="C80" s="110" t="s">
        <v>45</v>
      </c>
      <c r="D80" s="93">
        <f t="shared" si="4"/>
        <v>2.0238095238095241E-3</v>
      </c>
      <c r="E80" s="111">
        <v>3.2930000000000001</v>
      </c>
      <c r="F80" s="112">
        <v>7.8949999999999996</v>
      </c>
      <c r="G80" s="108">
        <f t="shared" si="2"/>
        <v>11.187999999999999</v>
      </c>
      <c r="H80" s="109">
        <v>1623</v>
      </c>
      <c r="I80" s="110" t="s">
        <v>46</v>
      </c>
      <c r="J80" s="69">
        <f t="shared" si="3"/>
        <v>0.1623</v>
      </c>
      <c r="K80" s="109">
        <v>236</v>
      </c>
      <c r="L80" s="110" t="s">
        <v>46</v>
      </c>
      <c r="M80" s="69">
        <f t="shared" si="0"/>
        <v>2.3599999999999999E-2</v>
      </c>
      <c r="N80" s="109">
        <v>209</v>
      </c>
      <c r="O80" s="110" t="s">
        <v>46</v>
      </c>
      <c r="P80" s="69">
        <f t="shared" si="1"/>
        <v>2.0899999999999998E-2</v>
      </c>
    </row>
    <row r="81" spans="2:16">
      <c r="B81" s="109">
        <v>180</v>
      </c>
      <c r="C81" s="110" t="s">
        <v>45</v>
      </c>
      <c r="D81" s="93">
        <f t="shared" si="4"/>
        <v>2.142857142857143E-3</v>
      </c>
      <c r="E81" s="111">
        <v>2.9620000000000002</v>
      </c>
      <c r="F81" s="112">
        <v>7.8209999999999997</v>
      </c>
      <c r="G81" s="108">
        <f t="shared" si="2"/>
        <v>10.782999999999999</v>
      </c>
      <c r="H81" s="109">
        <v>1708</v>
      </c>
      <c r="I81" s="110" t="s">
        <v>46</v>
      </c>
      <c r="J81" s="69">
        <f t="shared" si="3"/>
        <v>0.17080000000000001</v>
      </c>
      <c r="K81" s="109">
        <v>246</v>
      </c>
      <c r="L81" s="110" t="s">
        <v>46</v>
      </c>
      <c r="M81" s="69">
        <f t="shared" si="0"/>
        <v>2.46E-2</v>
      </c>
      <c r="N81" s="109">
        <v>218</v>
      </c>
      <c r="O81" s="110" t="s">
        <v>46</v>
      </c>
      <c r="P81" s="69">
        <f t="shared" si="1"/>
        <v>2.18E-2</v>
      </c>
    </row>
    <row r="82" spans="2:16">
      <c r="B82" s="109">
        <v>200</v>
      </c>
      <c r="C82" s="110" t="s">
        <v>45</v>
      </c>
      <c r="D82" s="93">
        <f t="shared" si="4"/>
        <v>2.3809523809523812E-3</v>
      </c>
      <c r="E82" s="111">
        <v>2.573</v>
      </c>
      <c r="F82" s="112">
        <v>7.673</v>
      </c>
      <c r="G82" s="108">
        <f t="shared" si="2"/>
        <v>10.246</v>
      </c>
      <c r="H82" s="109">
        <v>1886</v>
      </c>
      <c r="I82" s="110" t="s">
        <v>46</v>
      </c>
      <c r="J82" s="69">
        <f t="shared" si="3"/>
        <v>0.18859999999999999</v>
      </c>
      <c r="K82" s="109">
        <v>267</v>
      </c>
      <c r="L82" s="110" t="s">
        <v>46</v>
      </c>
      <c r="M82" s="69">
        <f t="shared" si="0"/>
        <v>2.6700000000000002E-2</v>
      </c>
      <c r="N82" s="109">
        <v>237</v>
      </c>
      <c r="O82" s="110" t="s">
        <v>46</v>
      </c>
      <c r="P82" s="69">
        <f t="shared" si="1"/>
        <v>2.3699999999999999E-2</v>
      </c>
    </row>
    <row r="83" spans="2:16">
      <c r="B83" s="109">
        <v>225</v>
      </c>
      <c r="C83" s="110" t="s">
        <v>45</v>
      </c>
      <c r="D83" s="93">
        <f t="shared" si="4"/>
        <v>2.6785714285714286E-3</v>
      </c>
      <c r="E83" s="111">
        <v>2.3940000000000001</v>
      </c>
      <c r="F83" s="112">
        <v>7.4909999999999997</v>
      </c>
      <c r="G83" s="108">
        <f t="shared" si="2"/>
        <v>9.8849999999999998</v>
      </c>
      <c r="H83" s="109">
        <v>2120</v>
      </c>
      <c r="I83" s="110" t="s">
        <v>46</v>
      </c>
      <c r="J83" s="69">
        <f t="shared" si="3"/>
        <v>0.21200000000000002</v>
      </c>
      <c r="K83" s="109">
        <v>296</v>
      </c>
      <c r="L83" s="110" t="s">
        <v>46</v>
      </c>
      <c r="M83" s="69">
        <f t="shared" si="0"/>
        <v>2.9599999999999998E-2</v>
      </c>
      <c r="N83" s="109">
        <v>261</v>
      </c>
      <c r="O83" s="110" t="s">
        <v>46</v>
      </c>
      <c r="P83" s="69">
        <f t="shared" si="1"/>
        <v>2.6100000000000002E-2</v>
      </c>
    </row>
    <row r="84" spans="2:16">
      <c r="B84" s="109">
        <v>250</v>
      </c>
      <c r="C84" s="110" t="s">
        <v>45</v>
      </c>
      <c r="D84" s="93">
        <f t="shared" si="4"/>
        <v>2.976190476190476E-3</v>
      </c>
      <c r="E84" s="111">
        <v>2.395</v>
      </c>
      <c r="F84" s="112">
        <v>7.3150000000000004</v>
      </c>
      <c r="G84" s="108">
        <f t="shared" si="2"/>
        <v>9.7100000000000009</v>
      </c>
      <c r="H84" s="109">
        <v>2359</v>
      </c>
      <c r="I84" s="110" t="s">
        <v>46</v>
      </c>
      <c r="J84" s="69">
        <f t="shared" si="3"/>
        <v>0.2359</v>
      </c>
      <c r="K84" s="109">
        <v>324</v>
      </c>
      <c r="L84" s="110" t="s">
        <v>46</v>
      </c>
      <c r="M84" s="69">
        <f t="shared" ref="M84:M147" si="5">K84/1000/10</f>
        <v>3.2399999999999998E-2</v>
      </c>
      <c r="N84" s="109">
        <v>286</v>
      </c>
      <c r="O84" s="110" t="s">
        <v>46</v>
      </c>
      <c r="P84" s="69">
        <f t="shared" ref="P84:P147" si="6">N84/1000/10</f>
        <v>2.8599999999999997E-2</v>
      </c>
    </row>
    <row r="85" spans="2:16">
      <c r="B85" s="109">
        <v>275</v>
      </c>
      <c r="C85" s="110" t="s">
        <v>45</v>
      </c>
      <c r="D85" s="93">
        <f t="shared" si="4"/>
        <v>3.2738095238095239E-3</v>
      </c>
      <c r="E85" s="111">
        <v>2.488</v>
      </c>
      <c r="F85" s="112">
        <v>7.1449999999999996</v>
      </c>
      <c r="G85" s="108">
        <f t="shared" ref="G85:G148" si="7">E85+F85</f>
        <v>9.6329999999999991</v>
      </c>
      <c r="H85" s="109">
        <v>2603</v>
      </c>
      <c r="I85" s="110" t="s">
        <v>46</v>
      </c>
      <c r="J85" s="69">
        <f t="shared" ref="J85:J99" si="8">H85/1000/10</f>
        <v>0.26030000000000003</v>
      </c>
      <c r="K85" s="109">
        <v>352</v>
      </c>
      <c r="L85" s="110" t="s">
        <v>46</v>
      </c>
      <c r="M85" s="69">
        <f t="shared" si="5"/>
        <v>3.5199999999999995E-2</v>
      </c>
      <c r="N85" s="109">
        <v>311</v>
      </c>
      <c r="O85" s="110" t="s">
        <v>46</v>
      </c>
      <c r="P85" s="69">
        <f t="shared" si="6"/>
        <v>3.1099999999999999E-2</v>
      </c>
    </row>
    <row r="86" spans="2:16">
      <c r="B86" s="109">
        <v>300</v>
      </c>
      <c r="C86" s="110" t="s">
        <v>45</v>
      </c>
      <c r="D86" s="93">
        <f t="shared" ref="D86:D98" si="9">B86/1000/$C$5</f>
        <v>3.5714285714285713E-3</v>
      </c>
      <c r="E86" s="111">
        <v>2.625</v>
      </c>
      <c r="F86" s="112">
        <v>6.9829999999999997</v>
      </c>
      <c r="G86" s="108">
        <f t="shared" si="7"/>
        <v>9.6080000000000005</v>
      </c>
      <c r="H86" s="109">
        <v>2847</v>
      </c>
      <c r="I86" s="110" t="s">
        <v>46</v>
      </c>
      <c r="J86" s="69">
        <f t="shared" si="8"/>
        <v>0.28470000000000001</v>
      </c>
      <c r="K86" s="109">
        <v>380</v>
      </c>
      <c r="L86" s="110" t="s">
        <v>46</v>
      </c>
      <c r="M86" s="69">
        <f t="shared" si="5"/>
        <v>3.7999999999999999E-2</v>
      </c>
      <c r="N86" s="109">
        <v>335</v>
      </c>
      <c r="O86" s="110" t="s">
        <v>46</v>
      </c>
      <c r="P86" s="69">
        <f t="shared" si="6"/>
        <v>3.3500000000000002E-2</v>
      </c>
    </row>
    <row r="87" spans="2:16">
      <c r="B87" s="109">
        <v>325</v>
      </c>
      <c r="C87" s="110" t="s">
        <v>45</v>
      </c>
      <c r="D87" s="93">
        <f t="shared" si="9"/>
        <v>3.8690476190476192E-3</v>
      </c>
      <c r="E87" s="111">
        <v>2.7810000000000001</v>
      </c>
      <c r="F87" s="112">
        <v>6.8280000000000003</v>
      </c>
      <c r="G87" s="108">
        <f t="shared" si="7"/>
        <v>9.609</v>
      </c>
      <c r="H87" s="109">
        <v>3092</v>
      </c>
      <c r="I87" s="110" t="s">
        <v>46</v>
      </c>
      <c r="J87" s="69">
        <f t="shared" si="8"/>
        <v>0.30920000000000003</v>
      </c>
      <c r="K87" s="109">
        <v>407</v>
      </c>
      <c r="L87" s="110" t="s">
        <v>46</v>
      </c>
      <c r="M87" s="69">
        <f t="shared" si="5"/>
        <v>4.07E-2</v>
      </c>
      <c r="N87" s="109">
        <v>360</v>
      </c>
      <c r="O87" s="110" t="s">
        <v>46</v>
      </c>
      <c r="P87" s="69">
        <f t="shared" si="6"/>
        <v>3.5999999999999997E-2</v>
      </c>
    </row>
    <row r="88" spans="2:16">
      <c r="B88" s="109">
        <v>350</v>
      </c>
      <c r="C88" s="110" t="s">
        <v>45</v>
      </c>
      <c r="D88" s="93">
        <f t="shared" si="9"/>
        <v>4.1666666666666666E-3</v>
      </c>
      <c r="E88" s="111">
        <v>2.9409999999999998</v>
      </c>
      <c r="F88" s="112">
        <v>6.6790000000000003</v>
      </c>
      <c r="G88" s="108">
        <f t="shared" si="7"/>
        <v>9.620000000000001</v>
      </c>
      <c r="H88" s="109">
        <v>3338</v>
      </c>
      <c r="I88" s="110" t="s">
        <v>46</v>
      </c>
      <c r="J88" s="69">
        <f t="shared" si="8"/>
        <v>0.33379999999999999</v>
      </c>
      <c r="K88" s="109">
        <v>433</v>
      </c>
      <c r="L88" s="110" t="s">
        <v>46</v>
      </c>
      <c r="M88" s="69">
        <f t="shared" si="5"/>
        <v>4.3299999999999998E-2</v>
      </c>
      <c r="N88" s="109">
        <v>385</v>
      </c>
      <c r="O88" s="110" t="s">
        <v>46</v>
      </c>
      <c r="P88" s="69">
        <f t="shared" si="6"/>
        <v>3.85E-2</v>
      </c>
    </row>
    <row r="89" spans="2:16">
      <c r="B89" s="109">
        <v>375</v>
      </c>
      <c r="C89" s="110" t="s">
        <v>45</v>
      </c>
      <c r="D89" s="93">
        <f t="shared" si="9"/>
        <v>4.464285714285714E-3</v>
      </c>
      <c r="E89" s="111">
        <v>3.0990000000000002</v>
      </c>
      <c r="F89" s="112">
        <v>6.5380000000000003</v>
      </c>
      <c r="G89" s="108">
        <f t="shared" si="7"/>
        <v>9.6370000000000005</v>
      </c>
      <c r="H89" s="109">
        <v>3582</v>
      </c>
      <c r="I89" s="110" t="s">
        <v>46</v>
      </c>
      <c r="J89" s="69">
        <f t="shared" si="8"/>
        <v>0.35819999999999996</v>
      </c>
      <c r="K89" s="109">
        <v>459</v>
      </c>
      <c r="L89" s="110" t="s">
        <v>46</v>
      </c>
      <c r="M89" s="69">
        <f t="shared" si="5"/>
        <v>4.5900000000000003E-2</v>
      </c>
      <c r="N89" s="109">
        <v>410</v>
      </c>
      <c r="O89" s="110" t="s">
        <v>46</v>
      </c>
      <c r="P89" s="69">
        <f t="shared" si="6"/>
        <v>4.0999999999999995E-2</v>
      </c>
    </row>
    <row r="90" spans="2:16">
      <c r="B90" s="109">
        <v>400</v>
      </c>
      <c r="C90" s="110" t="s">
        <v>45</v>
      </c>
      <c r="D90" s="93">
        <f t="shared" si="9"/>
        <v>4.7619047619047623E-3</v>
      </c>
      <c r="E90" s="111">
        <v>3.25</v>
      </c>
      <c r="F90" s="112">
        <v>6.4029999999999996</v>
      </c>
      <c r="G90" s="108">
        <f t="shared" si="7"/>
        <v>9.6529999999999987</v>
      </c>
      <c r="H90" s="109">
        <v>3827</v>
      </c>
      <c r="I90" s="110" t="s">
        <v>46</v>
      </c>
      <c r="J90" s="69">
        <f t="shared" si="8"/>
        <v>0.38269999999999998</v>
      </c>
      <c r="K90" s="109">
        <v>484</v>
      </c>
      <c r="L90" s="110" t="s">
        <v>46</v>
      </c>
      <c r="M90" s="69">
        <f t="shared" si="5"/>
        <v>4.8399999999999999E-2</v>
      </c>
      <c r="N90" s="109">
        <v>435</v>
      </c>
      <c r="O90" s="110" t="s">
        <v>46</v>
      </c>
      <c r="P90" s="69">
        <f t="shared" si="6"/>
        <v>4.3499999999999997E-2</v>
      </c>
    </row>
    <row r="91" spans="2:16">
      <c r="B91" s="109">
        <v>450</v>
      </c>
      <c r="C91" s="110" t="s">
        <v>45</v>
      </c>
      <c r="D91" s="93">
        <f t="shared" si="9"/>
        <v>5.3571428571428572E-3</v>
      </c>
      <c r="E91" s="111">
        <v>3.5259999999999998</v>
      </c>
      <c r="F91" s="112">
        <v>6.15</v>
      </c>
      <c r="G91" s="108">
        <f t="shared" si="7"/>
        <v>9.6760000000000002</v>
      </c>
      <c r="H91" s="109">
        <v>4316</v>
      </c>
      <c r="I91" s="110" t="s">
        <v>46</v>
      </c>
      <c r="J91" s="69">
        <f t="shared" si="8"/>
        <v>0.43159999999999998</v>
      </c>
      <c r="K91" s="109">
        <v>535</v>
      </c>
      <c r="L91" s="110" t="s">
        <v>46</v>
      </c>
      <c r="M91" s="69">
        <f t="shared" si="5"/>
        <v>5.3500000000000006E-2</v>
      </c>
      <c r="N91" s="109">
        <v>483</v>
      </c>
      <c r="O91" s="110" t="s">
        <v>46</v>
      </c>
      <c r="P91" s="69">
        <f t="shared" si="6"/>
        <v>4.8299999999999996E-2</v>
      </c>
    </row>
    <row r="92" spans="2:16">
      <c r="B92" s="109">
        <v>500</v>
      </c>
      <c r="C92" s="110" t="s">
        <v>45</v>
      </c>
      <c r="D92" s="93">
        <f t="shared" si="9"/>
        <v>5.9523809523809521E-3</v>
      </c>
      <c r="E92" s="111">
        <v>3.7639999999999998</v>
      </c>
      <c r="F92" s="112">
        <v>5.92</v>
      </c>
      <c r="G92" s="108">
        <f t="shared" si="7"/>
        <v>9.6839999999999993</v>
      </c>
      <c r="H92" s="109">
        <v>4805</v>
      </c>
      <c r="I92" s="110" t="s">
        <v>46</v>
      </c>
      <c r="J92" s="69">
        <f t="shared" si="8"/>
        <v>0.48049999999999998</v>
      </c>
      <c r="K92" s="109">
        <v>584</v>
      </c>
      <c r="L92" s="110" t="s">
        <v>46</v>
      </c>
      <c r="M92" s="69">
        <f t="shared" si="5"/>
        <v>5.8399999999999994E-2</v>
      </c>
      <c r="N92" s="109">
        <v>531</v>
      </c>
      <c r="O92" s="110" t="s">
        <v>46</v>
      </c>
      <c r="P92" s="69">
        <f t="shared" si="6"/>
        <v>5.3100000000000001E-2</v>
      </c>
    </row>
    <row r="93" spans="2:16">
      <c r="B93" s="109">
        <v>550</v>
      </c>
      <c r="C93" s="110" t="s">
        <v>45</v>
      </c>
      <c r="D93" s="93">
        <f t="shared" si="9"/>
        <v>6.5476190476190478E-3</v>
      </c>
      <c r="E93" s="111">
        <v>3.9710000000000001</v>
      </c>
      <c r="F93" s="112">
        <v>5.7080000000000002</v>
      </c>
      <c r="G93" s="108">
        <f t="shared" si="7"/>
        <v>9.6790000000000003</v>
      </c>
      <c r="H93" s="109">
        <v>5294</v>
      </c>
      <c r="I93" s="110" t="s">
        <v>46</v>
      </c>
      <c r="J93" s="69">
        <f t="shared" si="8"/>
        <v>0.52939999999999998</v>
      </c>
      <c r="K93" s="109">
        <v>631</v>
      </c>
      <c r="L93" s="110" t="s">
        <v>46</v>
      </c>
      <c r="M93" s="69">
        <f t="shared" si="5"/>
        <v>6.3100000000000003E-2</v>
      </c>
      <c r="N93" s="109">
        <v>579</v>
      </c>
      <c r="O93" s="110" t="s">
        <v>46</v>
      </c>
      <c r="P93" s="69">
        <f t="shared" si="6"/>
        <v>5.7899999999999993E-2</v>
      </c>
    </row>
    <row r="94" spans="2:16">
      <c r="B94" s="109">
        <v>600</v>
      </c>
      <c r="C94" s="110" t="s">
        <v>45</v>
      </c>
      <c r="D94" s="93">
        <f t="shared" si="9"/>
        <v>7.1428571428571426E-3</v>
      </c>
      <c r="E94" s="111">
        <v>4.1509999999999998</v>
      </c>
      <c r="F94" s="112">
        <v>5.5140000000000002</v>
      </c>
      <c r="G94" s="108">
        <f t="shared" si="7"/>
        <v>9.6649999999999991</v>
      </c>
      <c r="H94" s="109">
        <v>5785</v>
      </c>
      <c r="I94" s="110" t="s">
        <v>46</v>
      </c>
      <c r="J94" s="69">
        <f t="shared" si="8"/>
        <v>0.57850000000000001</v>
      </c>
      <c r="K94" s="109">
        <v>676</v>
      </c>
      <c r="L94" s="110" t="s">
        <v>46</v>
      </c>
      <c r="M94" s="69">
        <f t="shared" si="5"/>
        <v>6.7600000000000007E-2</v>
      </c>
      <c r="N94" s="109">
        <v>625</v>
      </c>
      <c r="O94" s="110" t="s">
        <v>46</v>
      </c>
      <c r="P94" s="69">
        <f t="shared" si="6"/>
        <v>6.25E-2</v>
      </c>
    </row>
    <row r="95" spans="2:16">
      <c r="B95" s="109">
        <v>650</v>
      </c>
      <c r="C95" s="110" t="s">
        <v>45</v>
      </c>
      <c r="D95" s="93">
        <f t="shared" si="9"/>
        <v>7.7380952380952384E-3</v>
      </c>
      <c r="E95" s="111">
        <v>4.3099999999999996</v>
      </c>
      <c r="F95" s="112">
        <v>5.3339999999999996</v>
      </c>
      <c r="G95" s="108">
        <f t="shared" si="7"/>
        <v>9.6439999999999984</v>
      </c>
      <c r="H95" s="109">
        <v>6276</v>
      </c>
      <c r="I95" s="110" t="s">
        <v>46</v>
      </c>
      <c r="J95" s="69">
        <f t="shared" si="8"/>
        <v>0.62759999999999994</v>
      </c>
      <c r="K95" s="109">
        <v>720</v>
      </c>
      <c r="L95" s="110" t="s">
        <v>46</v>
      </c>
      <c r="M95" s="69">
        <f t="shared" si="5"/>
        <v>7.1999999999999995E-2</v>
      </c>
      <c r="N95" s="109">
        <v>672</v>
      </c>
      <c r="O95" s="110" t="s">
        <v>46</v>
      </c>
      <c r="P95" s="69">
        <f t="shared" si="6"/>
        <v>6.720000000000001E-2</v>
      </c>
    </row>
    <row r="96" spans="2:16">
      <c r="B96" s="109">
        <v>700</v>
      </c>
      <c r="C96" s="110" t="s">
        <v>45</v>
      </c>
      <c r="D96" s="93">
        <f t="shared" si="9"/>
        <v>8.3333333333333332E-3</v>
      </c>
      <c r="E96" s="111">
        <v>4.4530000000000003</v>
      </c>
      <c r="F96" s="112">
        <v>5.1680000000000001</v>
      </c>
      <c r="G96" s="108">
        <f t="shared" si="7"/>
        <v>9.6210000000000004</v>
      </c>
      <c r="H96" s="109">
        <v>6770</v>
      </c>
      <c r="I96" s="110" t="s">
        <v>46</v>
      </c>
      <c r="J96" s="69">
        <f t="shared" si="8"/>
        <v>0.67699999999999994</v>
      </c>
      <c r="K96" s="109">
        <v>763</v>
      </c>
      <c r="L96" s="110" t="s">
        <v>46</v>
      </c>
      <c r="M96" s="69">
        <f t="shared" si="5"/>
        <v>7.6300000000000007E-2</v>
      </c>
      <c r="N96" s="109">
        <v>717</v>
      </c>
      <c r="O96" s="110" t="s">
        <v>46</v>
      </c>
      <c r="P96" s="69">
        <f t="shared" si="6"/>
        <v>7.17E-2</v>
      </c>
    </row>
    <row r="97" spans="2:16">
      <c r="B97" s="109">
        <v>800</v>
      </c>
      <c r="C97" s="110" t="s">
        <v>45</v>
      </c>
      <c r="D97" s="93">
        <f t="shared" si="9"/>
        <v>9.5238095238095247E-3</v>
      </c>
      <c r="E97" s="111">
        <v>4.7060000000000004</v>
      </c>
      <c r="F97" s="112">
        <v>4.87</v>
      </c>
      <c r="G97" s="108">
        <f t="shared" si="7"/>
        <v>9.5760000000000005</v>
      </c>
      <c r="H97" s="109">
        <v>7761</v>
      </c>
      <c r="I97" s="110" t="s">
        <v>46</v>
      </c>
      <c r="J97" s="69">
        <f t="shared" si="8"/>
        <v>0.77610000000000001</v>
      </c>
      <c r="K97" s="109">
        <v>850</v>
      </c>
      <c r="L97" s="110" t="s">
        <v>46</v>
      </c>
      <c r="M97" s="69">
        <f t="shared" si="5"/>
        <v>8.4999999999999992E-2</v>
      </c>
      <c r="N97" s="109">
        <v>807</v>
      </c>
      <c r="O97" s="110" t="s">
        <v>46</v>
      </c>
      <c r="P97" s="69">
        <f t="shared" si="6"/>
        <v>8.0700000000000008E-2</v>
      </c>
    </row>
    <row r="98" spans="2:16">
      <c r="B98" s="109">
        <v>900</v>
      </c>
      <c r="C98" s="110" t="s">
        <v>45</v>
      </c>
      <c r="D98" s="93">
        <f t="shared" si="9"/>
        <v>1.0714285714285714E-2</v>
      </c>
      <c r="E98" s="111">
        <v>4.93</v>
      </c>
      <c r="F98" s="112">
        <v>4.609</v>
      </c>
      <c r="G98" s="108">
        <f t="shared" si="7"/>
        <v>9.5389999999999997</v>
      </c>
      <c r="H98" s="109">
        <v>8759</v>
      </c>
      <c r="I98" s="110" t="s">
        <v>46</v>
      </c>
      <c r="J98" s="69">
        <f t="shared" si="8"/>
        <v>0.87590000000000001</v>
      </c>
      <c r="K98" s="109">
        <v>933</v>
      </c>
      <c r="L98" s="110" t="s">
        <v>46</v>
      </c>
      <c r="M98" s="69">
        <f t="shared" si="5"/>
        <v>9.3300000000000008E-2</v>
      </c>
      <c r="N98" s="109">
        <v>895</v>
      </c>
      <c r="O98" s="110" t="s">
        <v>46</v>
      </c>
      <c r="P98" s="69">
        <f t="shared" si="6"/>
        <v>8.9499999999999996E-2</v>
      </c>
    </row>
    <row r="99" spans="2:16">
      <c r="B99" s="109">
        <v>1</v>
      </c>
      <c r="C99" s="113" t="s">
        <v>47</v>
      </c>
      <c r="D99" s="69">
        <f t="shared" ref="D99:D162" si="10">B99/$C$5</f>
        <v>1.1904761904761904E-2</v>
      </c>
      <c r="E99" s="111">
        <v>5.14</v>
      </c>
      <c r="F99" s="112">
        <v>4.38</v>
      </c>
      <c r="G99" s="108">
        <f t="shared" si="7"/>
        <v>9.52</v>
      </c>
      <c r="H99" s="109">
        <v>9760</v>
      </c>
      <c r="I99" s="110" t="s">
        <v>46</v>
      </c>
      <c r="J99" s="69">
        <f t="shared" si="8"/>
        <v>0.97599999999999998</v>
      </c>
      <c r="K99" s="109">
        <v>1012</v>
      </c>
      <c r="L99" s="110" t="s">
        <v>46</v>
      </c>
      <c r="M99" s="69">
        <f t="shared" si="5"/>
        <v>0.1012</v>
      </c>
      <c r="N99" s="109">
        <v>982</v>
      </c>
      <c r="O99" s="110" t="s">
        <v>46</v>
      </c>
      <c r="P99" s="69">
        <f t="shared" si="6"/>
        <v>9.8199999999999996E-2</v>
      </c>
    </row>
    <row r="100" spans="2:16">
      <c r="B100" s="109">
        <v>1.1000000000000001</v>
      </c>
      <c r="C100" s="110" t="s">
        <v>47</v>
      </c>
      <c r="D100" s="69">
        <f t="shared" si="10"/>
        <v>1.3095238095238096E-2</v>
      </c>
      <c r="E100" s="111">
        <v>5.343</v>
      </c>
      <c r="F100" s="112">
        <v>4.1760000000000002</v>
      </c>
      <c r="G100" s="108">
        <f t="shared" si="7"/>
        <v>9.5190000000000001</v>
      </c>
      <c r="H100" s="109">
        <v>1.08</v>
      </c>
      <c r="I100" s="113" t="s">
        <v>48</v>
      </c>
      <c r="J100" s="71">
        <f t="shared" ref="J100:J163" si="11">H100</f>
        <v>1.08</v>
      </c>
      <c r="K100" s="109">
        <v>1087</v>
      </c>
      <c r="L100" s="110" t="s">
        <v>46</v>
      </c>
      <c r="M100" s="69">
        <f t="shared" si="5"/>
        <v>0.10869999999999999</v>
      </c>
      <c r="N100" s="109">
        <v>1066</v>
      </c>
      <c r="O100" s="110" t="s">
        <v>46</v>
      </c>
      <c r="P100" s="69">
        <f t="shared" si="6"/>
        <v>0.1066</v>
      </c>
    </row>
    <row r="101" spans="2:16">
      <c r="B101" s="109">
        <v>1.2</v>
      </c>
      <c r="C101" s="110" t="s">
        <v>47</v>
      </c>
      <c r="D101" s="69">
        <f t="shared" si="10"/>
        <v>1.4285714285714285E-2</v>
      </c>
      <c r="E101" s="111">
        <v>5.5449999999999999</v>
      </c>
      <c r="F101" s="112">
        <v>3.9929999999999999</v>
      </c>
      <c r="G101" s="108">
        <f t="shared" si="7"/>
        <v>9.5380000000000003</v>
      </c>
      <c r="H101" s="109">
        <v>1.18</v>
      </c>
      <c r="I101" s="110" t="s">
        <v>48</v>
      </c>
      <c r="J101" s="71">
        <f t="shared" si="11"/>
        <v>1.18</v>
      </c>
      <c r="K101" s="109">
        <v>1159</v>
      </c>
      <c r="L101" s="110" t="s">
        <v>46</v>
      </c>
      <c r="M101" s="69">
        <f t="shared" si="5"/>
        <v>0.1159</v>
      </c>
      <c r="N101" s="109">
        <v>1149</v>
      </c>
      <c r="O101" s="110" t="s">
        <v>46</v>
      </c>
      <c r="P101" s="69">
        <f t="shared" si="6"/>
        <v>0.1149</v>
      </c>
    </row>
    <row r="102" spans="2:16">
      <c r="B102" s="109">
        <v>1.3</v>
      </c>
      <c r="C102" s="110" t="s">
        <v>47</v>
      </c>
      <c r="D102" s="69">
        <f t="shared" si="10"/>
        <v>1.5476190476190477E-2</v>
      </c>
      <c r="E102" s="111">
        <v>5.7480000000000002</v>
      </c>
      <c r="F102" s="112">
        <v>3.8279999999999998</v>
      </c>
      <c r="G102" s="108">
        <f t="shared" si="7"/>
        <v>9.5760000000000005</v>
      </c>
      <c r="H102" s="109">
        <v>1.28</v>
      </c>
      <c r="I102" s="110" t="s">
        <v>48</v>
      </c>
      <c r="J102" s="71">
        <f t="shared" si="11"/>
        <v>1.28</v>
      </c>
      <c r="K102" s="109">
        <v>1228</v>
      </c>
      <c r="L102" s="110" t="s">
        <v>46</v>
      </c>
      <c r="M102" s="69">
        <f t="shared" si="5"/>
        <v>0.12279999999999999</v>
      </c>
      <c r="N102" s="109">
        <v>1230</v>
      </c>
      <c r="O102" s="110" t="s">
        <v>46</v>
      </c>
      <c r="P102" s="69">
        <f t="shared" si="6"/>
        <v>0.123</v>
      </c>
    </row>
    <row r="103" spans="2:16">
      <c r="B103" s="109">
        <v>1.4</v>
      </c>
      <c r="C103" s="110" t="s">
        <v>47</v>
      </c>
      <c r="D103" s="69">
        <f t="shared" si="10"/>
        <v>1.6666666666666666E-2</v>
      </c>
      <c r="E103" s="111">
        <v>5.9550000000000001</v>
      </c>
      <c r="F103" s="112">
        <v>3.6779999999999999</v>
      </c>
      <c r="G103" s="108">
        <f t="shared" si="7"/>
        <v>9.6329999999999991</v>
      </c>
      <c r="H103" s="109">
        <v>1.38</v>
      </c>
      <c r="I103" s="110" t="s">
        <v>48</v>
      </c>
      <c r="J103" s="71">
        <f t="shared" si="11"/>
        <v>1.38</v>
      </c>
      <c r="K103" s="109">
        <v>1294</v>
      </c>
      <c r="L103" s="110" t="s">
        <v>46</v>
      </c>
      <c r="M103" s="69">
        <f t="shared" si="5"/>
        <v>0.12940000000000002</v>
      </c>
      <c r="N103" s="109">
        <v>1309</v>
      </c>
      <c r="O103" s="110" t="s">
        <v>46</v>
      </c>
      <c r="P103" s="69">
        <f t="shared" si="6"/>
        <v>0.13089999999999999</v>
      </c>
    </row>
    <row r="104" spans="2:16">
      <c r="B104" s="109">
        <v>1.5</v>
      </c>
      <c r="C104" s="110" t="s">
        <v>47</v>
      </c>
      <c r="D104" s="69">
        <f t="shared" si="10"/>
        <v>1.7857142857142856E-2</v>
      </c>
      <c r="E104" s="111">
        <v>6.165</v>
      </c>
      <c r="F104" s="112">
        <v>3.5419999999999998</v>
      </c>
      <c r="G104" s="108">
        <f t="shared" si="7"/>
        <v>9.7070000000000007</v>
      </c>
      <c r="H104" s="109">
        <v>1.48</v>
      </c>
      <c r="I104" s="110" t="s">
        <v>48</v>
      </c>
      <c r="J104" s="71">
        <f t="shared" si="11"/>
        <v>1.48</v>
      </c>
      <c r="K104" s="109">
        <v>1357</v>
      </c>
      <c r="L104" s="110" t="s">
        <v>46</v>
      </c>
      <c r="M104" s="69">
        <f t="shared" si="5"/>
        <v>0.13569999999999999</v>
      </c>
      <c r="N104" s="109">
        <v>1387</v>
      </c>
      <c r="O104" s="110" t="s">
        <v>46</v>
      </c>
      <c r="P104" s="69">
        <f t="shared" si="6"/>
        <v>0.13869999999999999</v>
      </c>
    </row>
    <row r="105" spans="2:16">
      <c r="B105" s="109">
        <v>1.6</v>
      </c>
      <c r="C105" s="110" t="s">
        <v>47</v>
      </c>
      <c r="D105" s="69">
        <f t="shared" si="10"/>
        <v>1.9047619047619049E-2</v>
      </c>
      <c r="E105" s="111">
        <v>6.3789999999999996</v>
      </c>
      <c r="F105" s="112">
        <v>3.4159999999999999</v>
      </c>
      <c r="G105" s="108">
        <f t="shared" si="7"/>
        <v>9.7949999999999999</v>
      </c>
      <c r="H105" s="109">
        <v>1.57</v>
      </c>
      <c r="I105" s="110" t="s">
        <v>48</v>
      </c>
      <c r="J105" s="71">
        <f t="shared" si="11"/>
        <v>1.57</v>
      </c>
      <c r="K105" s="109">
        <v>1417</v>
      </c>
      <c r="L105" s="110" t="s">
        <v>46</v>
      </c>
      <c r="M105" s="69">
        <f t="shared" si="5"/>
        <v>0.14169999999999999</v>
      </c>
      <c r="N105" s="109">
        <v>1462</v>
      </c>
      <c r="O105" s="110" t="s">
        <v>46</v>
      </c>
      <c r="P105" s="69">
        <f t="shared" si="6"/>
        <v>0.1462</v>
      </c>
    </row>
    <row r="106" spans="2:16">
      <c r="B106" s="109">
        <v>1.7</v>
      </c>
      <c r="C106" s="110" t="s">
        <v>47</v>
      </c>
      <c r="D106" s="69">
        <f t="shared" si="10"/>
        <v>2.0238095238095239E-2</v>
      </c>
      <c r="E106" s="111">
        <v>6.5949999999999998</v>
      </c>
      <c r="F106" s="112">
        <v>3.3010000000000002</v>
      </c>
      <c r="G106" s="108">
        <f t="shared" si="7"/>
        <v>9.8960000000000008</v>
      </c>
      <c r="H106" s="109">
        <v>1.67</v>
      </c>
      <c r="I106" s="110" t="s">
        <v>48</v>
      </c>
      <c r="J106" s="71">
        <f t="shared" si="11"/>
        <v>1.67</v>
      </c>
      <c r="K106" s="109">
        <v>1474</v>
      </c>
      <c r="L106" s="110" t="s">
        <v>46</v>
      </c>
      <c r="M106" s="69">
        <f t="shared" si="5"/>
        <v>0.1474</v>
      </c>
      <c r="N106" s="109">
        <v>1536</v>
      </c>
      <c r="O106" s="110" t="s">
        <v>46</v>
      </c>
      <c r="P106" s="69">
        <f t="shared" si="6"/>
        <v>0.15360000000000001</v>
      </c>
    </row>
    <row r="107" spans="2:16">
      <c r="B107" s="109">
        <v>1.8</v>
      </c>
      <c r="C107" s="110" t="s">
        <v>47</v>
      </c>
      <c r="D107" s="69">
        <f t="shared" si="10"/>
        <v>2.1428571428571429E-2</v>
      </c>
      <c r="E107" s="111">
        <v>6.8129999999999997</v>
      </c>
      <c r="F107" s="112">
        <v>3.1949999999999998</v>
      </c>
      <c r="G107" s="108">
        <f t="shared" si="7"/>
        <v>10.007999999999999</v>
      </c>
      <c r="H107" s="109">
        <v>1.77</v>
      </c>
      <c r="I107" s="110" t="s">
        <v>48</v>
      </c>
      <c r="J107" s="71">
        <f t="shared" si="11"/>
        <v>1.77</v>
      </c>
      <c r="K107" s="109">
        <v>1529</v>
      </c>
      <c r="L107" s="110" t="s">
        <v>46</v>
      </c>
      <c r="M107" s="69">
        <f t="shared" si="5"/>
        <v>0.15289999999999998</v>
      </c>
      <c r="N107" s="109">
        <v>1607</v>
      </c>
      <c r="O107" s="110" t="s">
        <v>46</v>
      </c>
      <c r="P107" s="69">
        <f t="shared" si="6"/>
        <v>0.16070000000000001</v>
      </c>
    </row>
    <row r="108" spans="2:16">
      <c r="B108" s="109">
        <v>2</v>
      </c>
      <c r="C108" s="110" t="s">
        <v>47</v>
      </c>
      <c r="D108" s="69">
        <f t="shared" si="10"/>
        <v>2.3809523809523808E-2</v>
      </c>
      <c r="E108" s="111">
        <v>7.2530000000000001</v>
      </c>
      <c r="F108" s="112">
        <v>3.004</v>
      </c>
      <c r="G108" s="108">
        <f t="shared" si="7"/>
        <v>10.257</v>
      </c>
      <c r="H108" s="109">
        <v>1.96</v>
      </c>
      <c r="I108" s="110" t="s">
        <v>48</v>
      </c>
      <c r="J108" s="71">
        <f t="shared" si="11"/>
        <v>1.96</v>
      </c>
      <c r="K108" s="109">
        <v>1643</v>
      </c>
      <c r="L108" s="110" t="s">
        <v>46</v>
      </c>
      <c r="M108" s="69">
        <f t="shared" si="5"/>
        <v>0.1643</v>
      </c>
      <c r="N108" s="109">
        <v>1744</v>
      </c>
      <c r="O108" s="110" t="s">
        <v>46</v>
      </c>
      <c r="P108" s="69">
        <f t="shared" si="6"/>
        <v>0.1744</v>
      </c>
    </row>
    <row r="109" spans="2:16">
      <c r="B109" s="109">
        <v>2.25</v>
      </c>
      <c r="C109" s="110" t="s">
        <v>47</v>
      </c>
      <c r="D109" s="69">
        <f t="shared" si="10"/>
        <v>2.6785714285714284E-2</v>
      </c>
      <c r="E109" s="111">
        <v>7.8</v>
      </c>
      <c r="F109" s="112">
        <v>2.8</v>
      </c>
      <c r="G109" s="108">
        <f t="shared" si="7"/>
        <v>10.6</v>
      </c>
      <c r="H109" s="109">
        <v>2.19</v>
      </c>
      <c r="I109" s="110" t="s">
        <v>48</v>
      </c>
      <c r="J109" s="71">
        <f t="shared" si="11"/>
        <v>2.19</v>
      </c>
      <c r="K109" s="109">
        <v>1776</v>
      </c>
      <c r="L109" s="110" t="s">
        <v>46</v>
      </c>
      <c r="M109" s="69">
        <f t="shared" si="5"/>
        <v>0.17760000000000001</v>
      </c>
      <c r="N109" s="109">
        <v>1905</v>
      </c>
      <c r="O109" s="110" t="s">
        <v>46</v>
      </c>
      <c r="P109" s="69">
        <f t="shared" si="6"/>
        <v>0.1905</v>
      </c>
    </row>
    <row r="110" spans="2:16">
      <c r="B110" s="109">
        <v>2.5</v>
      </c>
      <c r="C110" s="110" t="s">
        <v>47</v>
      </c>
      <c r="D110" s="69">
        <f t="shared" si="10"/>
        <v>2.976190476190476E-2</v>
      </c>
      <c r="E110" s="111">
        <v>8.3379999999999992</v>
      </c>
      <c r="F110" s="112">
        <v>2.625</v>
      </c>
      <c r="G110" s="108">
        <f t="shared" si="7"/>
        <v>10.962999999999999</v>
      </c>
      <c r="H110" s="109">
        <v>2.41</v>
      </c>
      <c r="I110" s="110" t="s">
        <v>48</v>
      </c>
      <c r="J110" s="71">
        <f t="shared" si="11"/>
        <v>2.41</v>
      </c>
      <c r="K110" s="109">
        <v>1894</v>
      </c>
      <c r="L110" s="110" t="s">
        <v>46</v>
      </c>
      <c r="M110" s="69">
        <f t="shared" si="5"/>
        <v>0.18939999999999999</v>
      </c>
      <c r="N110" s="109">
        <v>2054</v>
      </c>
      <c r="O110" s="110" t="s">
        <v>46</v>
      </c>
      <c r="P110" s="69">
        <f t="shared" si="6"/>
        <v>0.20539999999999997</v>
      </c>
    </row>
    <row r="111" spans="2:16">
      <c r="B111" s="109">
        <v>2.75</v>
      </c>
      <c r="C111" s="110" t="s">
        <v>47</v>
      </c>
      <c r="D111" s="69">
        <f t="shared" si="10"/>
        <v>3.273809523809524E-2</v>
      </c>
      <c r="E111" s="111">
        <v>8.8629999999999995</v>
      </c>
      <c r="F111" s="112">
        <v>2.4740000000000002</v>
      </c>
      <c r="G111" s="108">
        <f t="shared" si="7"/>
        <v>11.337</v>
      </c>
      <c r="H111" s="109">
        <v>2.63</v>
      </c>
      <c r="I111" s="110" t="s">
        <v>48</v>
      </c>
      <c r="J111" s="71">
        <f t="shared" si="11"/>
        <v>2.63</v>
      </c>
      <c r="K111" s="109">
        <v>2000</v>
      </c>
      <c r="L111" s="110" t="s">
        <v>46</v>
      </c>
      <c r="M111" s="69">
        <f t="shared" si="5"/>
        <v>0.2</v>
      </c>
      <c r="N111" s="109">
        <v>2193</v>
      </c>
      <c r="O111" s="110" t="s">
        <v>46</v>
      </c>
      <c r="P111" s="69">
        <f t="shared" si="6"/>
        <v>0.21929999999999999</v>
      </c>
    </row>
    <row r="112" spans="2:16">
      <c r="B112" s="109">
        <v>3</v>
      </c>
      <c r="C112" s="110" t="s">
        <v>47</v>
      </c>
      <c r="D112" s="69">
        <f t="shared" si="10"/>
        <v>3.5714285714285712E-2</v>
      </c>
      <c r="E112" s="111">
        <v>9.3729999999999993</v>
      </c>
      <c r="F112" s="112">
        <v>2.3420000000000001</v>
      </c>
      <c r="G112" s="108">
        <f t="shared" si="7"/>
        <v>11.715</v>
      </c>
      <c r="H112" s="109">
        <v>2.84</v>
      </c>
      <c r="I112" s="110" t="s">
        <v>48</v>
      </c>
      <c r="J112" s="71">
        <f t="shared" si="11"/>
        <v>2.84</v>
      </c>
      <c r="K112" s="109">
        <v>2095</v>
      </c>
      <c r="L112" s="110" t="s">
        <v>46</v>
      </c>
      <c r="M112" s="69">
        <f t="shared" si="5"/>
        <v>0.20950000000000002</v>
      </c>
      <c r="N112" s="109">
        <v>2323</v>
      </c>
      <c r="O112" s="110" t="s">
        <v>46</v>
      </c>
      <c r="P112" s="69">
        <f t="shared" si="6"/>
        <v>0.23230000000000001</v>
      </c>
    </row>
    <row r="113" spans="1:16">
      <c r="B113" s="109">
        <v>3.25</v>
      </c>
      <c r="C113" s="110" t="s">
        <v>47</v>
      </c>
      <c r="D113" s="69">
        <f t="shared" si="10"/>
        <v>3.8690476190476192E-2</v>
      </c>
      <c r="E113" s="111">
        <v>9.8670000000000009</v>
      </c>
      <c r="F113" s="112">
        <v>2.2250000000000001</v>
      </c>
      <c r="G113" s="108">
        <f t="shared" si="7"/>
        <v>12.092000000000001</v>
      </c>
      <c r="H113" s="109">
        <v>3.04</v>
      </c>
      <c r="I113" s="110" t="s">
        <v>48</v>
      </c>
      <c r="J113" s="71">
        <f t="shared" si="11"/>
        <v>3.04</v>
      </c>
      <c r="K113" s="109">
        <v>2182</v>
      </c>
      <c r="L113" s="110" t="s">
        <v>46</v>
      </c>
      <c r="M113" s="69">
        <f t="shared" si="5"/>
        <v>0.21820000000000001</v>
      </c>
      <c r="N113" s="109">
        <v>2444</v>
      </c>
      <c r="O113" s="110" t="s">
        <v>46</v>
      </c>
      <c r="P113" s="69">
        <f t="shared" si="6"/>
        <v>0.24440000000000001</v>
      </c>
    </row>
    <row r="114" spans="1:16">
      <c r="B114" s="109">
        <v>3.5</v>
      </c>
      <c r="C114" s="110" t="s">
        <v>47</v>
      </c>
      <c r="D114" s="69">
        <f t="shared" si="10"/>
        <v>4.1666666666666664E-2</v>
      </c>
      <c r="E114" s="111">
        <v>10.35</v>
      </c>
      <c r="F114" s="112">
        <v>2.12</v>
      </c>
      <c r="G114" s="108">
        <f t="shared" si="7"/>
        <v>12.469999999999999</v>
      </c>
      <c r="H114" s="109">
        <v>3.24</v>
      </c>
      <c r="I114" s="110" t="s">
        <v>48</v>
      </c>
      <c r="J114" s="71">
        <f t="shared" si="11"/>
        <v>3.24</v>
      </c>
      <c r="K114" s="109">
        <v>2261</v>
      </c>
      <c r="L114" s="110" t="s">
        <v>46</v>
      </c>
      <c r="M114" s="69">
        <f t="shared" si="5"/>
        <v>0.22610000000000002</v>
      </c>
      <c r="N114" s="109">
        <v>2557</v>
      </c>
      <c r="O114" s="110" t="s">
        <v>46</v>
      </c>
      <c r="P114" s="69">
        <f t="shared" si="6"/>
        <v>0.25569999999999998</v>
      </c>
    </row>
    <row r="115" spans="1:16">
      <c r="B115" s="109">
        <v>3.75</v>
      </c>
      <c r="C115" s="110" t="s">
        <v>47</v>
      </c>
      <c r="D115" s="69">
        <f t="shared" si="10"/>
        <v>4.4642857142857144E-2</v>
      </c>
      <c r="E115" s="111">
        <v>10.81</v>
      </c>
      <c r="F115" s="112">
        <v>2.0259999999999998</v>
      </c>
      <c r="G115" s="108">
        <f t="shared" si="7"/>
        <v>12.836</v>
      </c>
      <c r="H115" s="109">
        <v>3.43</v>
      </c>
      <c r="I115" s="110" t="s">
        <v>48</v>
      </c>
      <c r="J115" s="71">
        <f t="shared" si="11"/>
        <v>3.43</v>
      </c>
      <c r="K115" s="109">
        <v>2334</v>
      </c>
      <c r="L115" s="110" t="s">
        <v>46</v>
      </c>
      <c r="M115" s="69">
        <f t="shared" si="5"/>
        <v>0.2334</v>
      </c>
      <c r="N115" s="109">
        <v>2663</v>
      </c>
      <c r="O115" s="110" t="s">
        <v>46</v>
      </c>
      <c r="P115" s="69">
        <f t="shared" si="6"/>
        <v>0.26629999999999998</v>
      </c>
    </row>
    <row r="116" spans="1:16">
      <c r="B116" s="109">
        <v>4</v>
      </c>
      <c r="C116" s="110" t="s">
        <v>47</v>
      </c>
      <c r="D116" s="69">
        <f t="shared" si="10"/>
        <v>4.7619047619047616E-2</v>
      </c>
      <c r="E116" s="111">
        <v>11.27</v>
      </c>
      <c r="F116" s="112">
        <v>1.9419999999999999</v>
      </c>
      <c r="G116" s="108">
        <f t="shared" si="7"/>
        <v>13.212</v>
      </c>
      <c r="H116" s="109">
        <v>3.61</v>
      </c>
      <c r="I116" s="110" t="s">
        <v>48</v>
      </c>
      <c r="J116" s="71">
        <f t="shared" si="11"/>
        <v>3.61</v>
      </c>
      <c r="K116" s="109">
        <v>2400</v>
      </c>
      <c r="L116" s="110" t="s">
        <v>46</v>
      </c>
      <c r="M116" s="69">
        <f t="shared" si="5"/>
        <v>0.24</v>
      </c>
      <c r="N116" s="109">
        <v>2763</v>
      </c>
      <c r="O116" s="110" t="s">
        <v>46</v>
      </c>
      <c r="P116" s="69">
        <f t="shared" si="6"/>
        <v>0.27629999999999999</v>
      </c>
    </row>
    <row r="117" spans="1:16">
      <c r="B117" s="109">
        <v>4.5</v>
      </c>
      <c r="C117" s="110" t="s">
        <v>47</v>
      </c>
      <c r="D117" s="69">
        <f t="shared" si="10"/>
        <v>5.3571428571428568E-2</v>
      </c>
      <c r="E117" s="111">
        <v>12.15</v>
      </c>
      <c r="F117" s="112">
        <v>1.794</v>
      </c>
      <c r="G117" s="108">
        <f t="shared" si="7"/>
        <v>13.944000000000001</v>
      </c>
      <c r="H117" s="109">
        <v>3.97</v>
      </c>
      <c r="I117" s="110" t="s">
        <v>48</v>
      </c>
      <c r="J117" s="71">
        <f t="shared" si="11"/>
        <v>3.97</v>
      </c>
      <c r="K117" s="109">
        <v>2544</v>
      </c>
      <c r="L117" s="110" t="s">
        <v>46</v>
      </c>
      <c r="M117" s="69">
        <f t="shared" si="5"/>
        <v>0.25440000000000002</v>
      </c>
      <c r="N117" s="109">
        <v>2945</v>
      </c>
      <c r="O117" s="110" t="s">
        <v>46</v>
      </c>
      <c r="P117" s="69">
        <f t="shared" si="6"/>
        <v>0.29449999999999998</v>
      </c>
    </row>
    <row r="118" spans="1:16">
      <c r="B118" s="109">
        <v>5</v>
      </c>
      <c r="C118" s="110" t="s">
        <v>47</v>
      </c>
      <c r="D118" s="69">
        <f t="shared" si="10"/>
        <v>5.9523809523809521E-2</v>
      </c>
      <c r="E118" s="111">
        <v>13</v>
      </c>
      <c r="F118" s="112">
        <v>1.67</v>
      </c>
      <c r="G118" s="108">
        <f t="shared" si="7"/>
        <v>14.67</v>
      </c>
      <c r="H118" s="109">
        <v>4.3099999999999996</v>
      </c>
      <c r="I118" s="110" t="s">
        <v>48</v>
      </c>
      <c r="J118" s="71">
        <f t="shared" si="11"/>
        <v>4.3099999999999996</v>
      </c>
      <c r="K118" s="109">
        <v>2667</v>
      </c>
      <c r="L118" s="110" t="s">
        <v>46</v>
      </c>
      <c r="M118" s="69">
        <f t="shared" si="5"/>
        <v>0.26669999999999999</v>
      </c>
      <c r="N118" s="109">
        <v>3108</v>
      </c>
      <c r="O118" s="110" t="s">
        <v>46</v>
      </c>
      <c r="P118" s="69">
        <f t="shared" si="6"/>
        <v>0.31080000000000002</v>
      </c>
    </row>
    <row r="119" spans="1:16">
      <c r="B119" s="109">
        <v>5.5</v>
      </c>
      <c r="C119" s="110" t="s">
        <v>47</v>
      </c>
      <c r="D119" s="69">
        <f t="shared" si="10"/>
        <v>6.5476190476190479E-2</v>
      </c>
      <c r="E119" s="111">
        <v>13.84</v>
      </c>
      <c r="F119" s="112">
        <v>1.5640000000000001</v>
      </c>
      <c r="G119" s="108">
        <f t="shared" si="7"/>
        <v>15.404</v>
      </c>
      <c r="H119" s="109">
        <v>4.63</v>
      </c>
      <c r="I119" s="110" t="s">
        <v>48</v>
      </c>
      <c r="J119" s="71">
        <f t="shared" si="11"/>
        <v>4.63</v>
      </c>
      <c r="K119" s="109">
        <v>2774</v>
      </c>
      <c r="L119" s="110" t="s">
        <v>46</v>
      </c>
      <c r="M119" s="69">
        <f t="shared" si="5"/>
        <v>0.27739999999999998</v>
      </c>
      <c r="N119" s="109">
        <v>3255</v>
      </c>
      <c r="O119" s="110" t="s">
        <v>46</v>
      </c>
      <c r="P119" s="69">
        <f t="shared" si="6"/>
        <v>0.32550000000000001</v>
      </c>
    </row>
    <row r="120" spans="1:16">
      <c r="B120" s="109">
        <v>6</v>
      </c>
      <c r="C120" s="110" t="s">
        <v>47</v>
      </c>
      <c r="D120" s="69">
        <f t="shared" si="10"/>
        <v>7.1428571428571425E-2</v>
      </c>
      <c r="E120" s="111">
        <v>14.66</v>
      </c>
      <c r="F120" s="112">
        <v>1.472</v>
      </c>
      <c r="G120" s="108">
        <f t="shared" si="7"/>
        <v>16.132000000000001</v>
      </c>
      <c r="H120" s="109">
        <v>4.9400000000000004</v>
      </c>
      <c r="I120" s="110" t="s">
        <v>48</v>
      </c>
      <c r="J120" s="71">
        <f t="shared" si="11"/>
        <v>4.9400000000000004</v>
      </c>
      <c r="K120" s="109">
        <v>2867</v>
      </c>
      <c r="L120" s="110" t="s">
        <v>46</v>
      </c>
      <c r="M120" s="69">
        <f t="shared" si="5"/>
        <v>0.28670000000000001</v>
      </c>
      <c r="N120" s="109">
        <v>3387</v>
      </c>
      <c r="O120" s="110" t="s">
        <v>46</v>
      </c>
      <c r="P120" s="69">
        <f t="shared" si="6"/>
        <v>0.3387</v>
      </c>
    </row>
    <row r="121" spans="1:16">
      <c r="B121" s="109">
        <v>6.5</v>
      </c>
      <c r="C121" s="110" t="s">
        <v>47</v>
      </c>
      <c r="D121" s="69">
        <f t="shared" si="10"/>
        <v>7.7380952380952384E-2</v>
      </c>
      <c r="E121" s="111">
        <v>15.47</v>
      </c>
      <c r="F121" s="112">
        <v>1.391</v>
      </c>
      <c r="G121" s="108">
        <f t="shared" si="7"/>
        <v>16.861000000000001</v>
      </c>
      <c r="H121" s="109">
        <v>5.23</v>
      </c>
      <c r="I121" s="110" t="s">
        <v>48</v>
      </c>
      <c r="J121" s="71">
        <f t="shared" si="11"/>
        <v>5.23</v>
      </c>
      <c r="K121" s="109">
        <v>2950</v>
      </c>
      <c r="L121" s="110" t="s">
        <v>46</v>
      </c>
      <c r="M121" s="69">
        <f t="shared" si="5"/>
        <v>0.29500000000000004</v>
      </c>
      <c r="N121" s="109">
        <v>3507</v>
      </c>
      <c r="O121" s="110" t="s">
        <v>46</v>
      </c>
      <c r="P121" s="69">
        <f t="shared" si="6"/>
        <v>0.35070000000000001</v>
      </c>
    </row>
    <row r="122" spans="1:16">
      <c r="B122" s="109">
        <v>7</v>
      </c>
      <c r="C122" s="110" t="s">
        <v>47</v>
      </c>
      <c r="D122" s="69">
        <f t="shared" si="10"/>
        <v>8.3333333333333329E-2</v>
      </c>
      <c r="E122" s="111">
        <v>16.28</v>
      </c>
      <c r="F122" s="112">
        <v>1.32</v>
      </c>
      <c r="G122" s="108">
        <f t="shared" si="7"/>
        <v>17.600000000000001</v>
      </c>
      <c r="H122" s="109">
        <v>5.51</v>
      </c>
      <c r="I122" s="110" t="s">
        <v>48</v>
      </c>
      <c r="J122" s="71">
        <f t="shared" si="11"/>
        <v>5.51</v>
      </c>
      <c r="K122" s="109">
        <v>3024</v>
      </c>
      <c r="L122" s="110" t="s">
        <v>46</v>
      </c>
      <c r="M122" s="69">
        <f t="shared" si="5"/>
        <v>0.3024</v>
      </c>
      <c r="N122" s="109">
        <v>3617</v>
      </c>
      <c r="O122" s="110" t="s">
        <v>46</v>
      </c>
      <c r="P122" s="69">
        <f t="shared" si="6"/>
        <v>0.36170000000000002</v>
      </c>
    </row>
    <row r="123" spans="1:16">
      <c r="B123" s="109">
        <v>8</v>
      </c>
      <c r="C123" s="110" t="s">
        <v>47</v>
      </c>
      <c r="D123" s="69">
        <f t="shared" si="10"/>
        <v>9.5238095238095233E-2</v>
      </c>
      <c r="E123" s="111">
        <v>17.899999999999999</v>
      </c>
      <c r="F123" s="112">
        <v>1.1990000000000001</v>
      </c>
      <c r="G123" s="108">
        <f t="shared" si="7"/>
        <v>19.099</v>
      </c>
      <c r="H123" s="109">
        <v>6.04</v>
      </c>
      <c r="I123" s="110" t="s">
        <v>48</v>
      </c>
      <c r="J123" s="71">
        <f t="shared" si="11"/>
        <v>6.04</v>
      </c>
      <c r="K123" s="109">
        <v>3194</v>
      </c>
      <c r="L123" s="110" t="s">
        <v>46</v>
      </c>
      <c r="M123" s="69">
        <f t="shared" si="5"/>
        <v>0.31940000000000002</v>
      </c>
      <c r="N123" s="109">
        <v>3809</v>
      </c>
      <c r="O123" s="110" t="s">
        <v>46</v>
      </c>
      <c r="P123" s="69">
        <f t="shared" si="6"/>
        <v>0.38090000000000002</v>
      </c>
    </row>
    <row r="124" spans="1:16">
      <c r="B124" s="109">
        <v>9</v>
      </c>
      <c r="C124" s="110" t="s">
        <v>47</v>
      </c>
      <c r="D124" s="69">
        <f t="shared" si="10"/>
        <v>0.10714285714285714</v>
      </c>
      <c r="E124" s="111">
        <v>19.52</v>
      </c>
      <c r="F124" s="112">
        <v>1.101</v>
      </c>
      <c r="G124" s="108">
        <f t="shared" si="7"/>
        <v>20.620999999999999</v>
      </c>
      <c r="H124" s="109">
        <v>6.53</v>
      </c>
      <c r="I124" s="110" t="s">
        <v>48</v>
      </c>
      <c r="J124" s="71">
        <f t="shared" si="11"/>
        <v>6.53</v>
      </c>
      <c r="K124" s="109">
        <v>3332</v>
      </c>
      <c r="L124" s="110" t="s">
        <v>46</v>
      </c>
      <c r="M124" s="69">
        <f t="shared" si="5"/>
        <v>0.3332</v>
      </c>
      <c r="N124" s="109">
        <v>3972</v>
      </c>
      <c r="O124" s="110" t="s">
        <v>46</v>
      </c>
      <c r="P124" s="69">
        <f t="shared" si="6"/>
        <v>0.3972</v>
      </c>
    </row>
    <row r="125" spans="1:16">
      <c r="B125" s="72">
        <v>10</v>
      </c>
      <c r="C125" s="73" t="s">
        <v>47</v>
      </c>
      <c r="D125" s="69">
        <f t="shared" si="10"/>
        <v>0.11904761904761904</v>
      </c>
      <c r="E125" s="111">
        <v>21.15</v>
      </c>
      <c r="F125" s="112">
        <v>1.0189999999999999</v>
      </c>
      <c r="G125" s="108">
        <f t="shared" si="7"/>
        <v>22.168999999999997</v>
      </c>
      <c r="H125" s="109">
        <v>6.99</v>
      </c>
      <c r="I125" s="110" t="s">
        <v>48</v>
      </c>
      <c r="J125" s="71">
        <f t="shared" si="11"/>
        <v>6.99</v>
      </c>
      <c r="K125" s="109">
        <v>3446</v>
      </c>
      <c r="L125" s="110" t="s">
        <v>46</v>
      </c>
      <c r="M125" s="69">
        <f t="shared" si="5"/>
        <v>0.34460000000000002</v>
      </c>
      <c r="N125" s="109">
        <v>4112</v>
      </c>
      <c r="O125" s="110" t="s">
        <v>46</v>
      </c>
      <c r="P125" s="69">
        <f t="shared" si="6"/>
        <v>0.41120000000000001</v>
      </c>
    </row>
    <row r="126" spans="1:16">
      <c r="B126" s="72">
        <v>11</v>
      </c>
      <c r="C126" s="73" t="s">
        <v>47</v>
      </c>
      <c r="D126" s="69">
        <f t="shared" si="10"/>
        <v>0.13095238095238096</v>
      </c>
      <c r="E126" s="111">
        <v>22.76</v>
      </c>
      <c r="F126" s="112">
        <v>0.94989999999999997</v>
      </c>
      <c r="G126" s="108">
        <f t="shared" si="7"/>
        <v>23.709900000000001</v>
      </c>
      <c r="H126" s="72">
        <v>7.41</v>
      </c>
      <c r="I126" s="73" t="s">
        <v>48</v>
      </c>
      <c r="J126" s="71">
        <f t="shared" si="11"/>
        <v>7.41</v>
      </c>
      <c r="K126" s="72">
        <v>3541</v>
      </c>
      <c r="L126" s="73" t="s">
        <v>46</v>
      </c>
      <c r="M126" s="69">
        <f t="shared" si="5"/>
        <v>0.35409999999999997</v>
      </c>
      <c r="N126" s="72">
        <v>4233</v>
      </c>
      <c r="O126" s="73" t="s">
        <v>46</v>
      </c>
      <c r="P126" s="69">
        <f t="shared" si="6"/>
        <v>0.42329999999999995</v>
      </c>
    </row>
    <row r="127" spans="1:16">
      <c r="B127" s="72">
        <v>12</v>
      </c>
      <c r="C127" s="73" t="s">
        <v>47</v>
      </c>
      <c r="D127" s="69">
        <f t="shared" si="10"/>
        <v>0.14285714285714285</v>
      </c>
      <c r="E127" s="111">
        <v>24.37</v>
      </c>
      <c r="F127" s="112">
        <v>0.89019999999999999</v>
      </c>
      <c r="G127" s="108">
        <f t="shared" si="7"/>
        <v>25.260200000000001</v>
      </c>
      <c r="H127" s="72">
        <v>7.81</v>
      </c>
      <c r="I127" s="73" t="s">
        <v>48</v>
      </c>
      <c r="J127" s="71">
        <f t="shared" si="11"/>
        <v>7.81</v>
      </c>
      <c r="K127" s="72">
        <v>3623</v>
      </c>
      <c r="L127" s="73" t="s">
        <v>46</v>
      </c>
      <c r="M127" s="69">
        <f t="shared" si="5"/>
        <v>0.36230000000000001</v>
      </c>
      <c r="N127" s="72">
        <v>4339</v>
      </c>
      <c r="O127" s="73" t="s">
        <v>46</v>
      </c>
      <c r="P127" s="69">
        <f t="shared" si="6"/>
        <v>0.43390000000000006</v>
      </c>
    </row>
    <row r="128" spans="1:16">
      <c r="A128" s="114"/>
      <c r="B128" s="109">
        <v>13</v>
      </c>
      <c r="C128" s="110" t="s">
        <v>47</v>
      </c>
      <c r="D128" s="69">
        <f t="shared" si="10"/>
        <v>0.15476190476190477</v>
      </c>
      <c r="E128" s="111">
        <v>25.96</v>
      </c>
      <c r="F128" s="112">
        <v>0.83830000000000005</v>
      </c>
      <c r="G128" s="108">
        <f t="shared" si="7"/>
        <v>26.798300000000001</v>
      </c>
      <c r="H128" s="109">
        <v>8.19</v>
      </c>
      <c r="I128" s="110" t="s">
        <v>48</v>
      </c>
      <c r="J128" s="71">
        <f t="shared" si="11"/>
        <v>8.19</v>
      </c>
      <c r="K128" s="72">
        <v>3693</v>
      </c>
      <c r="L128" s="73" t="s">
        <v>46</v>
      </c>
      <c r="M128" s="69">
        <f t="shared" si="5"/>
        <v>0.36930000000000002</v>
      </c>
      <c r="N128" s="72">
        <v>4432</v>
      </c>
      <c r="O128" s="73" t="s">
        <v>46</v>
      </c>
      <c r="P128" s="69">
        <f t="shared" si="6"/>
        <v>0.44320000000000004</v>
      </c>
    </row>
    <row r="129" spans="1:16">
      <c r="A129" s="114"/>
      <c r="B129" s="109">
        <v>14</v>
      </c>
      <c r="C129" s="110" t="s">
        <v>47</v>
      </c>
      <c r="D129" s="69">
        <f t="shared" si="10"/>
        <v>0.16666666666666666</v>
      </c>
      <c r="E129" s="111">
        <v>27.52</v>
      </c>
      <c r="F129" s="112">
        <v>0.79269999999999996</v>
      </c>
      <c r="G129" s="108">
        <f t="shared" si="7"/>
        <v>28.3127</v>
      </c>
      <c r="H129" s="109">
        <v>8.5399999999999991</v>
      </c>
      <c r="I129" s="110" t="s">
        <v>48</v>
      </c>
      <c r="J129" s="71">
        <f t="shared" si="11"/>
        <v>8.5399999999999991</v>
      </c>
      <c r="K129" s="72">
        <v>3755</v>
      </c>
      <c r="L129" s="73" t="s">
        <v>46</v>
      </c>
      <c r="M129" s="69">
        <f t="shared" si="5"/>
        <v>0.3755</v>
      </c>
      <c r="N129" s="72">
        <v>4515</v>
      </c>
      <c r="O129" s="73" t="s">
        <v>46</v>
      </c>
      <c r="P129" s="69">
        <f t="shared" si="6"/>
        <v>0.45149999999999996</v>
      </c>
    </row>
    <row r="130" spans="1:16">
      <c r="A130" s="114"/>
      <c r="B130" s="109">
        <v>15</v>
      </c>
      <c r="C130" s="110" t="s">
        <v>47</v>
      </c>
      <c r="D130" s="69">
        <f t="shared" si="10"/>
        <v>0.17857142857142858</v>
      </c>
      <c r="E130" s="111">
        <v>29.04</v>
      </c>
      <c r="F130" s="112">
        <v>0.75229999999999997</v>
      </c>
      <c r="G130" s="108">
        <f t="shared" si="7"/>
        <v>29.792299999999997</v>
      </c>
      <c r="H130" s="109">
        <v>8.8699999999999992</v>
      </c>
      <c r="I130" s="110" t="s">
        <v>48</v>
      </c>
      <c r="J130" s="71">
        <f t="shared" si="11"/>
        <v>8.8699999999999992</v>
      </c>
      <c r="K130" s="72">
        <v>3809</v>
      </c>
      <c r="L130" s="73" t="s">
        <v>46</v>
      </c>
      <c r="M130" s="69">
        <f t="shared" si="5"/>
        <v>0.38090000000000002</v>
      </c>
      <c r="N130" s="72">
        <v>4589</v>
      </c>
      <c r="O130" s="73" t="s">
        <v>46</v>
      </c>
      <c r="P130" s="69">
        <f t="shared" si="6"/>
        <v>0.45890000000000003</v>
      </c>
    </row>
    <row r="131" spans="1:16">
      <c r="A131" s="114"/>
      <c r="B131" s="109">
        <v>16</v>
      </c>
      <c r="C131" s="110" t="s">
        <v>47</v>
      </c>
      <c r="D131" s="69">
        <f t="shared" si="10"/>
        <v>0.19047619047619047</v>
      </c>
      <c r="E131" s="111">
        <v>30.53</v>
      </c>
      <c r="F131" s="112">
        <v>0.71619999999999995</v>
      </c>
      <c r="G131" s="108">
        <f t="shared" si="7"/>
        <v>31.246200000000002</v>
      </c>
      <c r="H131" s="109">
        <v>9.19</v>
      </c>
      <c r="I131" s="110" t="s">
        <v>48</v>
      </c>
      <c r="J131" s="71">
        <f t="shared" si="11"/>
        <v>9.19</v>
      </c>
      <c r="K131" s="72">
        <v>3857</v>
      </c>
      <c r="L131" s="73" t="s">
        <v>46</v>
      </c>
      <c r="M131" s="69">
        <f t="shared" si="5"/>
        <v>0.38570000000000004</v>
      </c>
      <c r="N131" s="72">
        <v>4656</v>
      </c>
      <c r="O131" s="73" t="s">
        <v>46</v>
      </c>
      <c r="P131" s="69">
        <f t="shared" si="6"/>
        <v>0.46559999999999996</v>
      </c>
    </row>
    <row r="132" spans="1:16">
      <c r="A132" s="114"/>
      <c r="B132" s="109">
        <v>17</v>
      </c>
      <c r="C132" s="110" t="s">
        <v>47</v>
      </c>
      <c r="D132" s="69">
        <f t="shared" si="10"/>
        <v>0.20238095238095238</v>
      </c>
      <c r="E132" s="111">
        <v>31.97</v>
      </c>
      <c r="F132" s="112">
        <v>0.68369999999999997</v>
      </c>
      <c r="G132" s="108">
        <f t="shared" si="7"/>
        <v>32.653700000000001</v>
      </c>
      <c r="H132" s="109">
        <v>9.5</v>
      </c>
      <c r="I132" s="110" t="s">
        <v>48</v>
      </c>
      <c r="J132" s="71">
        <f t="shared" si="11"/>
        <v>9.5</v>
      </c>
      <c r="K132" s="72">
        <v>3900</v>
      </c>
      <c r="L132" s="73" t="s">
        <v>46</v>
      </c>
      <c r="M132" s="69">
        <f t="shared" si="5"/>
        <v>0.39</v>
      </c>
      <c r="N132" s="72">
        <v>4716</v>
      </c>
      <c r="O132" s="73" t="s">
        <v>46</v>
      </c>
      <c r="P132" s="69">
        <f t="shared" si="6"/>
        <v>0.47160000000000002</v>
      </c>
    </row>
    <row r="133" spans="1:16">
      <c r="A133" s="114"/>
      <c r="B133" s="109">
        <v>18</v>
      </c>
      <c r="C133" s="110" t="s">
        <v>47</v>
      </c>
      <c r="D133" s="69">
        <f t="shared" si="10"/>
        <v>0.21428571428571427</v>
      </c>
      <c r="E133" s="111">
        <v>33.369999999999997</v>
      </c>
      <c r="F133" s="112">
        <v>0.65429999999999999</v>
      </c>
      <c r="G133" s="108">
        <f t="shared" si="7"/>
        <v>34.024299999999997</v>
      </c>
      <c r="H133" s="109">
        <v>9.7899999999999991</v>
      </c>
      <c r="I133" s="110" t="s">
        <v>48</v>
      </c>
      <c r="J133" s="71">
        <f t="shared" si="11"/>
        <v>9.7899999999999991</v>
      </c>
      <c r="K133" s="72">
        <v>3938</v>
      </c>
      <c r="L133" s="73" t="s">
        <v>46</v>
      </c>
      <c r="M133" s="69">
        <f t="shared" si="5"/>
        <v>0.39380000000000004</v>
      </c>
      <c r="N133" s="72">
        <v>4771</v>
      </c>
      <c r="O133" s="73" t="s">
        <v>46</v>
      </c>
      <c r="P133" s="69">
        <f t="shared" si="6"/>
        <v>0.47709999999999997</v>
      </c>
    </row>
    <row r="134" spans="1:16">
      <c r="A134" s="114"/>
      <c r="B134" s="109">
        <v>20</v>
      </c>
      <c r="C134" s="110" t="s">
        <v>47</v>
      </c>
      <c r="D134" s="69">
        <f t="shared" si="10"/>
        <v>0.23809523809523808</v>
      </c>
      <c r="E134" s="111">
        <v>36.020000000000003</v>
      </c>
      <c r="F134" s="112">
        <v>0.60309999999999997</v>
      </c>
      <c r="G134" s="108">
        <f t="shared" si="7"/>
        <v>36.623100000000001</v>
      </c>
      <c r="H134" s="109">
        <v>10.34</v>
      </c>
      <c r="I134" s="110" t="s">
        <v>48</v>
      </c>
      <c r="J134" s="71">
        <f t="shared" si="11"/>
        <v>10.34</v>
      </c>
      <c r="K134" s="72">
        <v>4044</v>
      </c>
      <c r="L134" s="73" t="s">
        <v>46</v>
      </c>
      <c r="M134" s="69">
        <f t="shared" si="5"/>
        <v>0.40439999999999998</v>
      </c>
      <c r="N134" s="72">
        <v>4868</v>
      </c>
      <c r="O134" s="73" t="s">
        <v>46</v>
      </c>
      <c r="P134" s="69">
        <f t="shared" si="6"/>
        <v>0.48680000000000001</v>
      </c>
    </row>
    <row r="135" spans="1:16">
      <c r="A135" s="114"/>
      <c r="B135" s="109">
        <v>22.5</v>
      </c>
      <c r="C135" s="110" t="s">
        <v>47</v>
      </c>
      <c r="D135" s="69">
        <f t="shared" si="10"/>
        <v>0.26785714285714285</v>
      </c>
      <c r="E135" s="111">
        <v>39.08</v>
      </c>
      <c r="F135" s="112">
        <v>0.55030000000000001</v>
      </c>
      <c r="G135" s="108">
        <f t="shared" si="7"/>
        <v>39.630299999999998</v>
      </c>
      <c r="H135" s="109">
        <v>10.98</v>
      </c>
      <c r="I135" s="110" t="s">
        <v>48</v>
      </c>
      <c r="J135" s="71">
        <f t="shared" si="11"/>
        <v>10.98</v>
      </c>
      <c r="K135" s="72">
        <v>4173</v>
      </c>
      <c r="L135" s="73" t="s">
        <v>46</v>
      </c>
      <c r="M135" s="69">
        <f t="shared" si="5"/>
        <v>0.4173</v>
      </c>
      <c r="N135" s="72">
        <v>4969</v>
      </c>
      <c r="O135" s="73" t="s">
        <v>46</v>
      </c>
      <c r="P135" s="69">
        <f t="shared" si="6"/>
        <v>0.49690000000000001</v>
      </c>
    </row>
    <row r="136" spans="1:16">
      <c r="A136" s="114"/>
      <c r="B136" s="109">
        <v>25</v>
      </c>
      <c r="C136" s="110" t="s">
        <v>47</v>
      </c>
      <c r="D136" s="69">
        <f t="shared" si="10"/>
        <v>0.29761904761904762</v>
      </c>
      <c r="E136" s="111">
        <v>41.86</v>
      </c>
      <c r="F136" s="112">
        <v>0.50670000000000004</v>
      </c>
      <c r="G136" s="108">
        <f t="shared" si="7"/>
        <v>42.366700000000002</v>
      </c>
      <c r="H136" s="109">
        <v>11.58</v>
      </c>
      <c r="I136" s="110" t="s">
        <v>48</v>
      </c>
      <c r="J136" s="71">
        <f t="shared" si="11"/>
        <v>11.58</v>
      </c>
      <c r="K136" s="72">
        <v>4280</v>
      </c>
      <c r="L136" s="73" t="s">
        <v>46</v>
      </c>
      <c r="M136" s="69">
        <f t="shared" si="5"/>
        <v>0.42800000000000005</v>
      </c>
      <c r="N136" s="72">
        <v>5054</v>
      </c>
      <c r="O136" s="73" t="s">
        <v>46</v>
      </c>
      <c r="P136" s="69">
        <f t="shared" si="6"/>
        <v>0.50540000000000007</v>
      </c>
    </row>
    <row r="137" spans="1:16">
      <c r="A137" s="114"/>
      <c r="B137" s="109">
        <v>27.5</v>
      </c>
      <c r="C137" s="110" t="s">
        <v>47</v>
      </c>
      <c r="D137" s="69">
        <f t="shared" si="10"/>
        <v>0.32738095238095238</v>
      </c>
      <c r="E137" s="111">
        <v>44.38</v>
      </c>
      <c r="F137" s="112">
        <v>0.47</v>
      </c>
      <c r="G137" s="108">
        <f t="shared" si="7"/>
        <v>44.85</v>
      </c>
      <c r="H137" s="109">
        <v>12.14</v>
      </c>
      <c r="I137" s="110" t="s">
        <v>48</v>
      </c>
      <c r="J137" s="71">
        <f t="shared" si="11"/>
        <v>12.14</v>
      </c>
      <c r="K137" s="72">
        <v>4372</v>
      </c>
      <c r="L137" s="73" t="s">
        <v>46</v>
      </c>
      <c r="M137" s="69">
        <f t="shared" si="5"/>
        <v>0.43719999999999998</v>
      </c>
      <c r="N137" s="72">
        <v>5127</v>
      </c>
      <c r="O137" s="73" t="s">
        <v>46</v>
      </c>
      <c r="P137" s="69">
        <f t="shared" si="6"/>
        <v>0.51269999999999993</v>
      </c>
    </row>
    <row r="138" spans="1:16">
      <c r="A138" s="114"/>
      <c r="B138" s="109">
        <v>30</v>
      </c>
      <c r="C138" s="110" t="s">
        <v>47</v>
      </c>
      <c r="D138" s="69">
        <f t="shared" si="10"/>
        <v>0.35714285714285715</v>
      </c>
      <c r="E138" s="111">
        <v>46.66</v>
      </c>
      <c r="F138" s="112">
        <v>0.43869999999999998</v>
      </c>
      <c r="G138" s="108">
        <f t="shared" si="7"/>
        <v>47.098699999999994</v>
      </c>
      <c r="H138" s="109">
        <v>12.67</v>
      </c>
      <c r="I138" s="110" t="s">
        <v>48</v>
      </c>
      <c r="J138" s="71">
        <f t="shared" si="11"/>
        <v>12.67</v>
      </c>
      <c r="K138" s="72">
        <v>4452</v>
      </c>
      <c r="L138" s="73" t="s">
        <v>46</v>
      </c>
      <c r="M138" s="69">
        <f t="shared" si="5"/>
        <v>0.44519999999999998</v>
      </c>
      <c r="N138" s="72">
        <v>5190</v>
      </c>
      <c r="O138" s="73" t="s">
        <v>46</v>
      </c>
      <c r="P138" s="69">
        <f t="shared" si="6"/>
        <v>0.51900000000000002</v>
      </c>
    </row>
    <row r="139" spans="1:16">
      <c r="A139" s="114"/>
      <c r="B139" s="109">
        <v>32.5</v>
      </c>
      <c r="C139" s="110" t="s">
        <v>47</v>
      </c>
      <c r="D139" s="69">
        <f t="shared" si="10"/>
        <v>0.38690476190476192</v>
      </c>
      <c r="E139" s="111">
        <v>48.71</v>
      </c>
      <c r="F139" s="112">
        <v>0.41160000000000002</v>
      </c>
      <c r="G139" s="108">
        <f t="shared" si="7"/>
        <v>49.121600000000001</v>
      </c>
      <c r="H139" s="109">
        <v>13.18</v>
      </c>
      <c r="I139" s="110" t="s">
        <v>48</v>
      </c>
      <c r="J139" s="71">
        <f t="shared" si="11"/>
        <v>13.18</v>
      </c>
      <c r="K139" s="72">
        <v>4524</v>
      </c>
      <c r="L139" s="73" t="s">
        <v>46</v>
      </c>
      <c r="M139" s="69">
        <f t="shared" si="5"/>
        <v>0.45240000000000002</v>
      </c>
      <c r="N139" s="72">
        <v>5246</v>
      </c>
      <c r="O139" s="73" t="s">
        <v>46</v>
      </c>
      <c r="P139" s="69">
        <f t="shared" si="6"/>
        <v>0.52460000000000007</v>
      </c>
    </row>
    <row r="140" spans="1:16">
      <c r="A140" s="114"/>
      <c r="B140" s="109">
        <v>35</v>
      </c>
      <c r="C140" s="115" t="s">
        <v>47</v>
      </c>
      <c r="D140" s="69">
        <f t="shared" si="10"/>
        <v>0.41666666666666669</v>
      </c>
      <c r="E140" s="111">
        <v>50.56</v>
      </c>
      <c r="F140" s="112">
        <v>0.38800000000000001</v>
      </c>
      <c r="G140" s="108">
        <f t="shared" si="7"/>
        <v>50.948</v>
      </c>
      <c r="H140" s="109">
        <v>13.66</v>
      </c>
      <c r="I140" s="110" t="s">
        <v>48</v>
      </c>
      <c r="J140" s="71">
        <f t="shared" si="11"/>
        <v>13.66</v>
      </c>
      <c r="K140" s="72">
        <v>4588</v>
      </c>
      <c r="L140" s="73" t="s">
        <v>46</v>
      </c>
      <c r="M140" s="69">
        <f t="shared" si="5"/>
        <v>0.45879999999999999</v>
      </c>
      <c r="N140" s="72">
        <v>5296</v>
      </c>
      <c r="O140" s="73" t="s">
        <v>46</v>
      </c>
      <c r="P140" s="69">
        <f t="shared" si="6"/>
        <v>0.52960000000000007</v>
      </c>
    </row>
    <row r="141" spans="1:16">
      <c r="B141" s="109">
        <v>37.5</v>
      </c>
      <c r="C141" s="73" t="s">
        <v>47</v>
      </c>
      <c r="D141" s="69">
        <f t="shared" si="10"/>
        <v>0.44642857142857145</v>
      </c>
      <c r="E141" s="111">
        <v>52.22</v>
      </c>
      <c r="F141" s="112">
        <v>0.36709999999999998</v>
      </c>
      <c r="G141" s="108">
        <f t="shared" si="7"/>
        <v>52.5871</v>
      </c>
      <c r="H141" s="72">
        <v>14.14</v>
      </c>
      <c r="I141" s="73" t="s">
        <v>48</v>
      </c>
      <c r="J141" s="71">
        <f t="shared" si="11"/>
        <v>14.14</v>
      </c>
      <c r="K141" s="72">
        <v>4648</v>
      </c>
      <c r="L141" s="73" t="s">
        <v>46</v>
      </c>
      <c r="M141" s="69">
        <f t="shared" si="5"/>
        <v>0.46479999999999999</v>
      </c>
      <c r="N141" s="72">
        <v>5342</v>
      </c>
      <c r="O141" s="73" t="s">
        <v>46</v>
      </c>
      <c r="P141" s="69">
        <f t="shared" si="6"/>
        <v>0.53420000000000001</v>
      </c>
    </row>
    <row r="142" spans="1:16">
      <c r="B142" s="109">
        <v>40</v>
      </c>
      <c r="C142" s="73" t="s">
        <v>47</v>
      </c>
      <c r="D142" s="69">
        <f t="shared" si="10"/>
        <v>0.47619047619047616</v>
      </c>
      <c r="E142" s="111">
        <v>53.71</v>
      </c>
      <c r="F142" s="112">
        <v>0.34849999999999998</v>
      </c>
      <c r="G142" s="108">
        <f t="shared" si="7"/>
        <v>54.058500000000002</v>
      </c>
      <c r="H142" s="72">
        <v>14.59</v>
      </c>
      <c r="I142" s="73" t="s">
        <v>48</v>
      </c>
      <c r="J142" s="71">
        <f t="shared" si="11"/>
        <v>14.59</v>
      </c>
      <c r="K142" s="72">
        <v>4702</v>
      </c>
      <c r="L142" s="73" t="s">
        <v>46</v>
      </c>
      <c r="M142" s="69">
        <f t="shared" si="5"/>
        <v>0.47020000000000001</v>
      </c>
      <c r="N142" s="72">
        <v>5383</v>
      </c>
      <c r="O142" s="73" t="s">
        <v>46</v>
      </c>
      <c r="P142" s="69">
        <f t="shared" si="6"/>
        <v>0.5383</v>
      </c>
    </row>
    <row r="143" spans="1:16">
      <c r="B143" s="109">
        <v>45</v>
      </c>
      <c r="C143" s="73" t="s">
        <v>47</v>
      </c>
      <c r="D143" s="69">
        <f t="shared" si="10"/>
        <v>0.5357142857142857</v>
      </c>
      <c r="E143" s="111">
        <v>56.2</v>
      </c>
      <c r="F143" s="112">
        <v>0.31690000000000002</v>
      </c>
      <c r="G143" s="108">
        <f t="shared" si="7"/>
        <v>56.5169</v>
      </c>
      <c r="H143" s="72">
        <v>15.48</v>
      </c>
      <c r="I143" s="73" t="s">
        <v>48</v>
      </c>
      <c r="J143" s="71">
        <f t="shared" si="11"/>
        <v>15.48</v>
      </c>
      <c r="K143" s="72">
        <v>4882</v>
      </c>
      <c r="L143" s="73" t="s">
        <v>46</v>
      </c>
      <c r="M143" s="69">
        <f t="shared" si="5"/>
        <v>0.48819999999999997</v>
      </c>
      <c r="N143" s="72">
        <v>5457</v>
      </c>
      <c r="O143" s="73" t="s">
        <v>46</v>
      </c>
      <c r="P143" s="69">
        <f t="shared" si="6"/>
        <v>0.54569999999999996</v>
      </c>
    </row>
    <row r="144" spans="1:16">
      <c r="B144" s="109">
        <v>50</v>
      </c>
      <c r="C144" s="73" t="s">
        <v>47</v>
      </c>
      <c r="D144" s="69">
        <f t="shared" si="10"/>
        <v>0.59523809523809523</v>
      </c>
      <c r="E144" s="111">
        <v>58.15</v>
      </c>
      <c r="F144" s="112">
        <v>0.29089999999999999</v>
      </c>
      <c r="G144" s="108">
        <f t="shared" si="7"/>
        <v>58.440899999999999</v>
      </c>
      <c r="H144" s="72">
        <v>16.329999999999998</v>
      </c>
      <c r="I144" s="73" t="s">
        <v>48</v>
      </c>
      <c r="J144" s="71">
        <f t="shared" si="11"/>
        <v>16.329999999999998</v>
      </c>
      <c r="K144" s="72">
        <v>5042</v>
      </c>
      <c r="L144" s="73" t="s">
        <v>46</v>
      </c>
      <c r="M144" s="69">
        <f t="shared" si="5"/>
        <v>0.50419999999999998</v>
      </c>
      <c r="N144" s="72">
        <v>5521</v>
      </c>
      <c r="O144" s="73" t="s">
        <v>46</v>
      </c>
      <c r="P144" s="69">
        <f t="shared" si="6"/>
        <v>0.55210000000000004</v>
      </c>
    </row>
    <row r="145" spans="2:16">
      <c r="B145" s="109">
        <v>55</v>
      </c>
      <c r="C145" s="73" t="s">
        <v>47</v>
      </c>
      <c r="D145" s="69">
        <f t="shared" si="10"/>
        <v>0.65476190476190477</v>
      </c>
      <c r="E145" s="111">
        <v>59.66</v>
      </c>
      <c r="F145" s="112">
        <v>0.26919999999999999</v>
      </c>
      <c r="G145" s="108">
        <f t="shared" si="7"/>
        <v>59.929199999999994</v>
      </c>
      <c r="H145" s="72">
        <v>17.149999999999999</v>
      </c>
      <c r="I145" s="73" t="s">
        <v>48</v>
      </c>
      <c r="J145" s="71">
        <f t="shared" si="11"/>
        <v>17.149999999999999</v>
      </c>
      <c r="K145" s="72">
        <v>5187</v>
      </c>
      <c r="L145" s="73" t="s">
        <v>46</v>
      </c>
      <c r="M145" s="69">
        <f t="shared" si="5"/>
        <v>0.51870000000000005</v>
      </c>
      <c r="N145" s="72">
        <v>5578</v>
      </c>
      <c r="O145" s="73" t="s">
        <v>46</v>
      </c>
      <c r="P145" s="69">
        <f t="shared" si="6"/>
        <v>0.55780000000000007</v>
      </c>
    </row>
    <row r="146" spans="2:16">
      <c r="B146" s="109">
        <v>60</v>
      </c>
      <c r="C146" s="73" t="s">
        <v>47</v>
      </c>
      <c r="D146" s="69">
        <f t="shared" si="10"/>
        <v>0.7142857142857143</v>
      </c>
      <c r="E146" s="111">
        <v>60.8</v>
      </c>
      <c r="F146" s="112">
        <v>0.25069999999999998</v>
      </c>
      <c r="G146" s="108">
        <f t="shared" si="7"/>
        <v>61.050699999999999</v>
      </c>
      <c r="H146" s="72">
        <v>17.96</v>
      </c>
      <c r="I146" s="73" t="s">
        <v>48</v>
      </c>
      <c r="J146" s="71">
        <f t="shared" si="11"/>
        <v>17.96</v>
      </c>
      <c r="K146" s="72">
        <v>5322</v>
      </c>
      <c r="L146" s="73" t="s">
        <v>46</v>
      </c>
      <c r="M146" s="69">
        <f t="shared" si="5"/>
        <v>0.53220000000000001</v>
      </c>
      <c r="N146" s="72">
        <v>5629</v>
      </c>
      <c r="O146" s="73" t="s">
        <v>46</v>
      </c>
      <c r="P146" s="69">
        <f t="shared" si="6"/>
        <v>0.56289999999999996</v>
      </c>
    </row>
    <row r="147" spans="2:16">
      <c r="B147" s="109">
        <v>65</v>
      </c>
      <c r="C147" s="73" t="s">
        <v>47</v>
      </c>
      <c r="D147" s="69">
        <f t="shared" si="10"/>
        <v>0.77380952380952384</v>
      </c>
      <c r="E147" s="111">
        <v>61.65</v>
      </c>
      <c r="F147" s="112">
        <v>0.23469999999999999</v>
      </c>
      <c r="G147" s="108">
        <f t="shared" si="7"/>
        <v>61.884699999999995</v>
      </c>
      <c r="H147" s="72">
        <v>18.75</v>
      </c>
      <c r="I147" s="73" t="s">
        <v>48</v>
      </c>
      <c r="J147" s="71">
        <f t="shared" si="11"/>
        <v>18.75</v>
      </c>
      <c r="K147" s="72">
        <v>5448</v>
      </c>
      <c r="L147" s="73" t="s">
        <v>46</v>
      </c>
      <c r="M147" s="69">
        <f t="shared" si="5"/>
        <v>0.54480000000000006</v>
      </c>
      <c r="N147" s="72">
        <v>5676</v>
      </c>
      <c r="O147" s="73" t="s">
        <v>46</v>
      </c>
      <c r="P147" s="69">
        <f t="shared" si="6"/>
        <v>0.56759999999999999</v>
      </c>
    </row>
    <row r="148" spans="2:16">
      <c r="B148" s="109">
        <v>70</v>
      </c>
      <c r="C148" s="73" t="s">
        <v>47</v>
      </c>
      <c r="D148" s="69">
        <f t="shared" si="10"/>
        <v>0.83333333333333337</v>
      </c>
      <c r="E148" s="111">
        <v>62.27</v>
      </c>
      <c r="F148" s="112">
        <v>0.22090000000000001</v>
      </c>
      <c r="G148" s="108">
        <f t="shared" si="7"/>
        <v>62.490900000000003</v>
      </c>
      <c r="H148" s="72">
        <v>19.54</v>
      </c>
      <c r="I148" s="73" t="s">
        <v>48</v>
      </c>
      <c r="J148" s="71">
        <f t="shared" si="11"/>
        <v>19.54</v>
      </c>
      <c r="K148" s="72">
        <v>5569</v>
      </c>
      <c r="L148" s="73" t="s">
        <v>46</v>
      </c>
      <c r="M148" s="69">
        <f t="shared" ref="M148:M159" si="12">K148/1000/10</f>
        <v>0.55689999999999995</v>
      </c>
      <c r="N148" s="72">
        <v>5720</v>
      </c>
      <c r="O148" s="73" t="s">
        <v>46</v>
      </c>
      <c r="P148" s="69">
        <f t="shared" ref="P148:P176" si="13">N148/1000/10</f>
        <v>0.57199999999999995</v>
      </c>
    </row>
    <row r="149" spans="2:16">
      <c r="B149" s="109">
        <v>80</v>
      </c>
      <c r="C149" s="73" t="s">
        <v>47</v>
      </c>
      <c r="D149" s="69">
        <f t="shared" si="10"/>
        <v>0.95238095238095233</v>
      </c>
      <c r="E149" s="111">
        <v>63</v>
      </c>
      <c r="F149" s="112">
        <v>0.1978</v>
      </c>
      <c r="G149" s="108">
        <f t="shared" ref="G149:G212" si="14">E149+F149</f>
        <v>63.197800000000001</v>
      </c>
      <c r="H149" s="72">
        <v>21.09</v>
      </c>
      <c r="I149" s="73" t="s">
        <v>48</v>
      </c>
      <c r="J149" s="71">
        <f t="shared" si="11"/>
        <v>21.09</v>
      </c>
      <c r="K149" s="72">
        <v>6002</v>
      </c>
      <c r="L149" s="73" t="s">
        <v>46</v>
      </c>
      <c r="M149" s="69">
        <f t="shared" si="12"/>
        <v>0.60019999999999996</v>
      </c>
      <c r="N149" s="72">
        <v>5799</v>
      </c>
      <c r="O149" s="73" t="s">
        <v>46</v>
      </c>
      <c r="P149" s="69">
        <f t="shared" si="13"/>
        <v>0.57990000000000008</v>
      </c>
    </row>
    <row r="150" spans="2:16">
      <c r="B150" s="109">
        <v>90</v>
      </c>
      <c r="C150" s="73" t="s">
        <v>47</v>
      </c>
      <c r="D150" s="69">
        <f t="shared" si="10"/>
        <v>1.0714285714285714</v>
      </c>
      <c r="E150" s="111">
        <v>63.26</v>
      </c>
      <c r="F150" s="112">
        <v>0.17929999999999999</v>
      </c>
      <c r="G150" s="108">
        <f t="shared" si="14"/>
        <v>63.439299999999996</v>
      </c>
      <c r="H150" s="72">
        <v>22.64</v>
      </c>
      <c r="I150" s="73" t="s">
        <v>48</v>
      </c>
      <c r="J150" s="71">
        <f t="shared" si="11"/>
        <v>22.64</v>
      </c>
      <c r="K150" s="72">
        <v>6398</v>
      </c>
      <c r="L150" s="73" t="s">
        <v>46</v>
      </c>
      <c r="M150" s="69">
        <f t="shared" si="12"/>
        <v>0.63979999999999992</v>
      </c>
      <c r="N150" s="72">
        <v>5871</v>
      </c>
      <c r="O150" s="73" t="s">
        <v>46</v>
      </c>
      <c r="P150" s="69">
        <f t="shared" si="13"/>
        <v>0.58710000000000007</v>
      </c>
    </row>
    <row r="151" spans="2:16">
      <c r="B151" s="109">
        <v>100</v>
      </c>
      <c r="C151" s="73" t="s">
        <v>47</v>
      </c>
      <c r="D151" s="69">
        <f t="shared" si="10"/>
        <v>1.1904761904761905</v>
      </c>
      <c r="E151" s="111">
        <v>63.22</v>
      </c>
      <c r="F151" s="112">
        <v>0.1643</v>
      </c>
      <c r="G151" s="108">
        <f t="shared" si="14"/>
        <v>63.384299999999996</v>
      </c>
      <c r="H151" s="72">
        <v>24.18</v>
      </c>
      <c r="I151" s="73" t="s">
        <v>48</v>
      </c>
      <c r="J151" s="71">
        <f t="shared" si="11"/>
        <v>24.18</v>
      </c>
      <c r="K151" s="72">
        <v>6770</v>
      </c>
      <c r="L151" s="73" t="s">
        <v>46</v>
      </c>
      <c r="M151" s="69">
        <f t="shared" si="12"/>
        <v>0.67699999999999994</v>
      </c>
      <c r="N151" s="72">
        <v>5937</v>
      </c>
      <c r="O151" s="73" t="s">
        <v>46</v>
      </c>
      <c r="P151" s="69">
        <f t="shared" si="13"/>
        <v>0.59370000000000001</v>
      </c>
    </row>
    <row r="152" spans="2:16">
      <c r="B152" s="109">
        <v>110</v>
      </c>
      <c r="C152" s="73" t="s">
        <v>47</v>
      </c>
      <c r="D152" s="69">
        <f t="shared" si="10"/>
        <v>1.3095238095238095</v>
      </c>
      <c r="E152" s="111">
        <v>62.99</v>
      </c>
      <c r="F152" s="112">
        <v>0.1517</v>
      </c>
      <c r="G152" s="108">
        <f t="shared" si="14"/>
        <v>63.1417</v>
      </c>
      <c r="H152" s="72">
        <v>25.72</v>
      </c>
      <c r="I152" s="73" t="s">
        <v>48</v>
      </c>
      <c r="J152" s="71">
        <f t="shared" si="11"/>
        <v>25.72</v>
      </c>
      <c r="K152" s="72">
        <v>7123</v>
      </c>
      <c r="L152" s="73" t="s">
        <v>46</v>
      </c>
      <c r="M152" s="69">
        <f t="shared" si="12"/>
        <v>0.71230000000000004</v>
      </c>
      <c r="N152" s="72">
        <v>5999</v>
      </c>
      <c r="O152" s="73" t="s">
        <v>46</v>
      </c>
      <c r="P152" s="69">
        <f t="shared" si="13"/>
        <v>0.59989999999999999</v>
      </c>
    </row>
    <row r="153" spans="2:16">
      <c r="B153" s="109">
        <v>120</v>
      </c>
      <c r="C153" s="73" t="s">
        <v>47</v>
      </c>
      <c r="D153" s="69">
        <f t="shared" si="10"/>
        <v>1.4285714285714286</v>
      </c>
      <c r="E153" s="111">
        <v>62.65</v>
      </c>
      <c r="F153" s="112">
        <v>0.14099999999999999</v>
      </c>
      <c r="G153" s="108">
        <f t="shared" si="14"/>
        <v>62.790999999999997</v>
      </c>
      <c r="H153" s="72">
        <v>27.28</v>
      </c>
      <c r="I153" s="73" t="s">
        <v>48</v>
      </c>
      <c r="J153" s="71">
        <f t="shared" si="11"/>
        <v>27.28</v>
      </c>
      <c r="K153" s="72">
        <v>7462</v>
      </c>
      <c r="L153" s="73" t="s">
        <v>46</v>
      </c>
      <c r="M153" s="69">
        <f t="shared" si="12"/>
        <v>0.74619999999999997</v>
      </c>
      <c r="N153" s="72">
        <v>6057</v>
      </c>
      <c r="O153" s="73" t="s">
        <v>46</v>
      </c>
      <c r="P153" s="69">
        <f t="shared" si="13"/>
        <v>0.60570000000000002</v>
      </c>
    </row>
    <row r="154" spans="2:16">
      <c r="B154" s="109">
        <v>130</v>
      </c>
      <c r="C154" s="73" t="s">
        <v>47</v>
      </c>
      <c r="D154" s="69">
        <f t="shared" si="10"/>
        <v>1.5476190476190477</v>
      </c>
      <c r="E154" s="111">
        <v>62.23</v>
      </c>
      <c r="F154" s="112">
        <v>0.1318</v>
      </c>
      <c r="G154" s="108">
        <f t="shared" si="14"/>
        <v>62.361799999999995</v>
      </c>
      <c r="H154" s="72">
        <v>28.84</v>
      </c>
      <c r="I154" s="73" t="s">
        <v>48</v>
      </c>
      <c r="J154" s="71">
        <f t="shared" si="11"/>
        <v>28.84</v>
      </c>
      <c r="K154" s="72">
        <v>7790</v>
      </c>
      <c r="L154" s="73" t="s">
        <v>46</v>
      </c>
      <c r="M154" s="69">
        <f t="shared" si="12"/>
        <v>0.77900000000000003</v>
      </c>
      <c r="N154" s="72">
        <v>6114</v>
      </c>
      <c r="O154" s="73" t="s">
        <v>46</v>
      </c>
      <c r="P154" s="69">
        <f t="shared" si="13"/>
        <v>0.61139999999999994</v>
      </c>
    </row>
    <row r="155" spans="2:16">
      <c r="B155" s="109">
        <v>140</v>
      </c>
      <c r="C155" s="73" t="s">
        <v>47</v>
      </c>
      <c r="D155" s="69">
        <f t="shared" si="10"/>
        <v>1.6666666666666667</v>
      </c>
      <c r="E155" s="111">
        <v>61.76</v>
      </c>
      <c r="F155" s="112">
        <v>0.12379999999999999</v>
      </c>
      <c r="G155" s="108">
        <f t="shared" si="14"/>
        <v>61.883800000000001</v>
      </c>
      <c r="H155" s="72">
        <v>30.41</v>
      </c>
      <c r="I155" s="73" t="s">
        <v>48</v>
      </c>
      <c r="J155" s="71">
        <f t="shared" si="11"/>
        <v>30.41</v>
      </c>
      <c r="K155" s="72">
        <v>8109</v>
      </c>
      <c r="L155" s="73" t="s">
        <v>46</v>
      </c>
      <c r="M155" s="69">
        <f t="shared" si="12"/>
        <v>0.81089999999999995</v>
      </c>
      <c r="N155" s="72">
        <v>6168</v>
      </c>
      <c r="O155" s="73" t="s">
        <v>46</v>
      </c>
      <c r="P155" s="69">
        <f t="shared" si="13"/>
        <v>0.61680000000000001</v>
      </c>
    </row>
    <row r="156" spans="2:16">
      <c r="B156" s="109">
        <v>150</v>
      </c>
      <c r="C156" s="73" t="s">
        <v>47</v>
      </c>
      <c r="D156" s="69">
        <f t="shared" si="10"/>
        <v>1.7857142857142858</v>
      </c>
      <c r="E156" s="111">
        <v>61.27</v>
      </c>
      <c r="F156" s="112">
        <v>0.1168</v>
      </c>
      <c r="G156" s="108">
        <f t="shared" si="14"/>
        <v>61.386800000000001</v>
      </c>
      <c r="H156" s="72">
        <v>32</v>
      </c>
      <c r="I156" s="73" t="s">
        <v>48</v>
      </c>
      <c r="J156" s="71">
        <f t="shared" si="11"/>
        <v>32</v>
      </c>
      <c r="K156" s="72">
        <v>8421</v>
      </c>
      <c r="L156" s="73" t="s">
        <v>46</v>
      </c>
      <c r="M156" s="69">
        <f t="shared" si="12"/>
        <v>0.84209999999999996</v>
      </c>
      <c r="N156" s="72">
        <v>6221</v>
      </c>
      <c r="O156" s="73" t="s">
        <v>46</v>
      </c>
      <c r="P156" s="69">
        <f t="shared" si="13"/>
        <v>0.62209999999999999</v>
      </c>
    </row>
    <row r="157" spans="2:16">
      <c r="B157" s="109">
        <v>160</v>
      </c>
      <c r="C157" s="73" t="s">
        <v>47</v>
      </c>
      <c r="D157" s="69">
        <f t="shared" si="10"/>
        <v>1.9047619047619047</v>
      </c>
      <c r="E157" s="111">
        <v>60.77</v>
      </c>
      <c r="F157" s="112">
        <v>0.1106</v>
      </c>
      <c r="G157" s="108">
        <f t="shared" si="14"/>
        <v>60.880600000000001</v>
      </c>
      <c r="H157" s="72">
        <v>33.6</v>
      </c>
      <c r="I157" s="73" t="s">
        <v>48</v>
      </c>
      <c r="J157" s="71">
        <f t="shared" si="11"/>
        <v>33.6</v>
      </c>
      <c r="K157" s="72">
        <v>8726</v>
      </c>
      <c r="L157" s="73" t="s">
        <v>46</v>
      </c>
      <c r="M157" s="69">
        <f t="shared" si="12"/>
        <v>0.87260000000000004</v>
      </c>
      <c r="N157" s="72">
        <v>6272</v>
      </c>
      <c r="O157" s="73" t="s">
        <v>46</v>
      </c>
      <c r="P157" s="69">
        <f t="shared" si="13"/>
        <v>0.62719999999999998</v>
      </c>
    </row>
    <row r="158" spans="2:16">
      <c r="B158" s="109">
        <v>170</v>
      </c>
      <c r="C158" s="73" t="s">
        <v>47</v>
      </c>
      <c r="D158" s="69">
        <f t="shared" si="10"/>
        <v>2.0238095238095237</v>
      </c>
      <c r="E158" s="111">
        <v>60.4</v>
      </c>
      <c r="F158" s="112">
        <v>0.1051</v>
      </c>
      <c r="G158" s="108">
        <f t="shared" si="14"/>
        <v>60.505099999999999</v>
      </c>
      <c r="H158" s="72">
        <v>35.21</v>
      </c>
      <c r="I158" s="73" t="s">
        <v>48</v>
      </c>
      <c r="J158" s="71">
        <f t="shared" si="11"/>
        <v>35.21</v>
      </c>
      <c r="K158" s="72">
        <v>9024</v>
      </c>
      <c r="L158" s="73" t="s">
        <v>46</v>
      </c>
      <c r="M158" s="69">
        <f t="shared" si="12"/>
        <v>0.90239999999999987</v>
      </c>
      <c r="N158" s="72">
        <v>6323</v>
      </c>
      <c r="O158" s="73" t="s">
        <v>46</v>
      </c>
      <c r="P158" s="69">
        <f t="shared" si="13"/>
        <v>0.63230000000000008</v>
      </c>
    </row>
    <row r="159" spans="2:16">
      <c r="B159" s="109">
        <v>180</v>
      </c>
      <c r="C159" s="73" t="s">
        <v>47</v>
      </c>
      <c r="D159" s="69">
        <f t="shared" si="10"/>
        <v>2.1428571428571428</v>
      </c>
      <c r="E159" s="111">
        <v>60.49</v>
      </c>
      <c r="F159" s="112">
        <v>0.10009999999999999</v>
      </c>
      <c r="G159" s="108">
        <f t="shared" si="14"/>
        <v>60.5901</v>
      </c>
      <c r="H159" s="72">
        <v>36.82</v>
      </c>
      <c r="I159" s="73" t="s">
        <v>48</v>
      </c>
      <c r="J159" s="71">
        <f t="shared" si="11"/>
        <v>36.82</v>
      </c>
      <c r="K159" s="72">
        <v>9315</v>
      </c>
      <c r="L159" s="73" t="s">
        <v>46</v>
      </c>
      <c r="M159" s="69">
        <f t="shared" si="12"/>
        <v>0.93149999999999999</v>
      </c>
      <c r="N159" s="72">
        <v>6372</v>
      </c>
      <c r="O159" s="73" t="s">
        <v>46</v>
      </c>
      <c r="P159" s="69">
        <f t="shared" si="13"/>
        <v>0.63719999999999999</v>
      </c>
    </row>
    <row r="160" spans="2:16">
      <c r="B160" s="109">
        <v>200</v>
      </c>
      <c r="C160" s="73" t="s">
        <v>47</v>
      </c>
      <c r="D160" s="69">
        <f t="shared" si="10"/>
        <v>2.3809523809523809</v>
      </c>
      <c r="E160" s="111">
        <v>60.03</v>
      </c>
      <c r="F160" s="112">
        <v>9.1509999999999994E-2</v>
      </c>
      <c r="G160" s="108">
        <f t="shared" si="14"/>
        <v>60.121510000000001</v>
      </c>
      <c r="H160" s="72">
        <v>40.06</v>
      </c>
      <c r="I160" s="73" t="s">
        <v>48</v>
      </c>
      <c r="J160" s="71">
        <f t="shared" si="11"/>
        <v>40.06</v>
      </c>
      <c r="K160" s="72">
        <v>1.04</v>
      </c>
      <c r="L160" s="116" t="s">
        <v>48</v>
      </c>
      <c r="M160" s="71">
        <f t="shared" ref="M160:M212" si="15">K160</f>
        <v>1.04</v>
      </c>
      <c r="N160" s="72">
        <v>6468</v>
      </c>
      <c r="O160" s="73" t="s">
        <v>46</v>
      </c>
      <c r="P160" s="69">
        <f t="shared" si="13"/>
        <v>0.64680000000000004</v>
      </c>
    </row>
    <row r="161" spans="2:16">
      <c r="B161" s="109">
        <v>225</v>
      </c>
      <c r="C161" s="73" t="s">
        <v>47</v>
      </c>
      <c r="D161" s="69">
        <f t="shared" si="10"/>
        <v>2.6785714285714284</v>
      </c>
      <c r="E161" s="111">
        <v>58.88</v>
      </c>
      <c r="F161" s="112">
        <v>8.276E-2</v>
      </c>
      <c r="G161" s="108">
        <f t="shared" si="14"/>
        <v>58.962760000000003</v>
      </c>
      <c r="H161" s="72">
        <v>44.16</v>
      </c>
      <c r="I161" s="73" t="s">
        <v>48</v>
      </c>
      <c r="J161" s="71">
        <f t="shared" si="11"/>
        <v>44.16</v>
      </c>
      <c r="K161" s="72">
        <v>1.19</v>
      </c>
      <c r="L161" s="73" t="s">
        <v>48</v>
      </c>
      <c r="M161" s="71">
        <f t="shared" si="15"/>
        <v>1.19</v>
      </c>
      <c r="N161" s="72">
        <v>6584</v>
      </c>
      <c r="O161" s="73" t="s">
        <v>46</v>
      </c>
      <c r="P161" s="69">
        <f t="shared" si="13"/>
        <v>0.65839999999999999</v>
      </c>
    </row>
    <row r="162" spans="2:16">
      <c r="B162" s="109">
        <v>250</v>
      </c>
      <c r="C162" s="73" t="s">
        <v>47</v>
      </c>
      <c r="D162" s="69">
        <f t="shared" si="10"/>
        <v>2.9761904761904763</v>
      </c>
      <c r="E162" s="111">
        <v>57.81</v>
      </c>
      <c r="F162" s="112">
        <v>7.5620000000000007E-2</v>
      </c>
      <c r="G162" s="108">
        <f t="shared" si="14"/>
        <v>57.885620000000003</v>
      </c>
      <c r="H162" s="72">
        <v>48.35</v>
      </c>
      <c r="I162" s="73" t="s">
        <v>48</v>
      </c>
      <c r="J162" s="71">
        <f t="shared" si="11"/>
        <v>48.35</v>
      </c>
      <c r="K162" s="72">
        <v>1.33</v>
      </c>
      <c r="L162" s="73" t="s">
        <v>48</v>
      </c>
      <c r="M162" s="71">
        <f t="shared" si="15"/>
        <v>1.33</v>
      </c>
      <c r="N162" s="72">
        <v>6698</v>
      </c>
      <c r="O162" s="73" t="s">
        <v>46</v>
      </c>
      <c r="P162" s="69">
        <f t="shared" si="13"/>
        <v>0.66980000000000006</v>
      </c>
    </row>
    <row r="163" spans="2:16">
      <c r="B163" s="109">
        <v>275</v>
      </c>
      <c r="C163" s="73" t="s">
        <v>47</v>
      </c>
      <c r="D163" s="69">
        <f t="shared" ref="D163:D176" si="16">B163/$C$5</f>
        <v>3.2738095238095237</v>
      </c>
      <c r="E163" s="111">
        <v>56.83</v>
      </c>
      <c r="F163" s="112">
        <v>6.9680000000000006E-2</v>
      </c>
      <c r="G163" s="108">
        <f t="shared" si="14"/>
        <v>56.899679999999996</v>
      </c>
      <c r="H163" s="72">
        <v>52.61</v>
      </c>
      <c r="I163" s="73" t="s">
        <v>48</v>
      </c>
      <c r="J163" s="71">
        <f t="shared" si="11"/>
        <v>52.61</v>
      </c>
      <c r="K163" s="72">
        <v>1.46</v>
      </c>
      <c r="L163" s="73" t="s">
        <v>48</v>
      </c>
      <c r="M163" s="71">
        <f t="shared" si="15"/>
        <v>1.46</v>
      </c>
      <c r="N163" s="72">
        <v>6811</v>
      </c>
      <c r="O163" s="73" t="s">
        <v>46</v>
      </c>
      <c r="P163" s="69">
        <f t="shared" si="13"/>
        <v>0.68110000000000004</v>
      </c>
    </row>
    <row r="164" spans="2:16">
      <c r="B164" s="109">
        <v>300</v>
      </c>
      <c r="C164" s="73" t="s">
        <v>47</v>
      </c>
      <c r="D164" s="69">
        <f t="shared" si="16"/>
        <v>3.5714285714285716</v>
      </c>
      <c r="E164" s="111">
        <v>55.9</v>
      </c>
      <c r="F164" s="112">
        <v>6.4659999999999995E-2</v>
      </c>
      <c r="G164" s="108">
        <f t="shared" si="14"/>
        <v>55.964660000000002</v>
      </c>
      <c r="H164" s="72">
        <v>56.94</v>
      </c>
      <c r="I164" s="73" t="s">
        <v>48</v>
      </c>
      <c r="J164" s="71">
        <f t="shared" ref="J164:J190" si="17">H164</f>
        <v>56.94</v>
      </c>
      <c r="K164" s="72">
        <v>1.59</v>
      </c>
      <c r="L164" s="73" t="s">
        <v>48</v>
      </c>
      <c r="M164" s="71">
        <f t="shared" si="15"/>
        <v>1.59</v>
      </c>
      <c r="N164" s="72">
        <v>6923</v>
      </c>
      <c r="O164" s="73" t="s">
        <v>46</v>
      </c>
      <c r="P164" s="69">
        <f t="shared" si="13"/>
        <v>0.69230000000000003</v>
      </c>
    </row>
    <row r="165" spans="2:16">
      <c r="B165" s="109">
        <v>325</v>
      </c>
      <c r="C165" s="73" t="s">
        <v>47</v>
      </c>
      <c r="D165" s="69">
        <f t="shared" si="16"/>
        <v>3.8690476190476191</v>
      </c>
      <c r="E165" s="111">
        <v>55.02</v>
      </c>
      <c r="F165" s="112">
        <v>6.0350000000000001E-2</v>
      </c>
      <c r="G165" s="108">
        <f t="shared" si="14"/>
        <v>55.080350000000003</v>
      </c>
      <c r="H165" s="72">
        <v>61.34</v>
      </c>
      <c r="I165" s="73" t="s">
        <v>48</v>
      </c>
      <c r="J165" s="71">
        <f t="shared" si="17"/>
        <v>61.34</v>
      </c>
      <c r="K165" s="72">
        <v>1.7</v>
      </c>
      <c r="L165" s="73" t="s">
        <v>48</v>
      </c>
      <c r="M165" s="71">
        <f t="shared" si="15"/>
        <v>1.7</v>
      </c>
      <c r="N165" s="72">
        <v>7035</v>
      </c>
      <c r="O165" s="73" t="s">
        <v>46</v>
      </c>
      <c r="P165" s="69">
        <f t="shared" si="13"/>
        <v>0.70350000000000001</v>
      </c>
    </row>
    <row r="166" spans="2:16">
      <c r="B166" s="109">
        <v>350</v>
      </c>
      <c r="C166" s="73" t="s">
        <v>47</v>
      </c>
      <c r="D166" s="69">
        <f t="shared" si="16"/>
        <v>4.166666666666667</v>
      </c>
      <c r="E166" s="111">
        <v>54.18</v>
      </c>
      <c r="F166" s="112">
        <v>5.6610000000000001E-2</v>
      </c>
      <c r="G166" s="108">
        <f t="shared" si="14"/>
        <v>54.236609999999999</v>
      </c>
      <c r="H166" s="72">
        <v>65.81</v>
      </c>
      <c r="I166" s="73" t="s">
        <v>48</v>
      </c>
      <c r="J166" s="71">
        <f t="shared" si="17"/>
        <v>65.81</v>
      </c>
      <c r="K166" s="72">
        <v>1.82</v>
      </c>
      <c r="L166" s="73" t="s">
        <v>48</v>
      </c>
      <c r="M166" s="71">
        <f t="shared" si="15"/>
        <v>1.82</v>
      </c>
      <c r="N166" s="72">
        <v>7148</v>
      </c>
      <c r="O166" s="73" t="s">
        <v>46</v>
      </c>
      <c r="P166" s="69">
        <f t="shared" si="13"/>
        <v>0.71479999999999999</v>
      </c>
    </row>
    <row r="167" spans="2:16">
      <c r="B167" s="109">
        <v>375</v>
      </c>
      <c r="C167" s="73" t="s">
        <v>47</v>
      </c>
      <c r="D167" s="69">
        <f t="shared" si="16"/>
        <v>4.4642857142857144</v>
      </c>
      <c r="E167" s="111">
        <v>53.37</v>
      </c>
      <c r="F167" s="112">
        <v>5.3330000000000002E-2</v>
      </c>
      <c r="G167" s="108">
        <f t="shared" si="14"/>
        <v>53.42333</v>
      </c>
      <c r="H167" s="72">
        <v>70.349999999999994</v>
      </c>
      <c r="I167" s="73" t="s">
        <v>48</v>
      </c>
      <c r="J167" s="71">
        <f t="shared" si="17"/>
        <v>70.349999999999994</v>
      </c>
      <c r="K167" s="72">
        <v>1.93</v>
      </c>
      <c r="L167" s="73" t="s">
        <v>48</v>
      </c>
      <c r="M167" s="71">
        <f t="shared" si="15"/>
        <v>1.93</v>
      </c>
      <c r="N167" s="72">
        <v>7260</v>
      </c>
      <c r="O167" s="73" t="s">
        <v>46</v>
      </c>
      <c r="P167" s="69">
        <f t="shared" si="13"/>
        <v>0.72599999999999998</v>
      </c>
    </row>
    <row r="168" spans="2:16">
      <c r="B168" s="109">
        <v>400</v>
      </c>
      <c r="C168" s="73" t="s">
        <v>47</v>
      </c>
      <c r="D168" s="69">
        <f t="shared" si="16"/>
        <v>4.7619047619047619</v>
      </c>
      <c r="E168" s="111">
        <v>52.59</v>
      </c>
      <c r="F168" s="112">
        <v>5.0430000000000003E-2</v>
      </c>
      <c r="G168" s="108">
        <f t="shared" si="14"/>
        <v>52.640430000000002</v>
      </c>
      <c r="H168" s="72">
        <v>74.959999999999994</v>
      </c>
      <c r="I168" s="73" t="s">
        <v>48</v>
      </c>
      <c r="J168" s="71">
        <f t="shared" si="17"/>
        <v>74.959999999999994</v>
      </c>
      <c r="K168" s="72">
        <v>2.04</v>
      </c>
      <c r="L168" s="73" t="s">
        <v>48</v>
      </c>
      <c r="M168" s="71">
        <f t="shared" si="15"/>
        <v>2.04</v>
      </c>
      <c r="N168" s="72">
        <v>7373</v>
      </c>
      <c r="O168" s="73" t="s">
        <v>46</v>
      </c>
      <c r="P168" s="69">
        <f t="shared" si="13"/>
        <v>0.73730000000000007</v>
      </c>
    </row>
    <row r="169" spans="2:16">
      <c r="B169" s="109">
        <v>450</v>
      </c>
      <c r="C169" s="73" t="s">
        <v>47</v>
      </c>
      <c r="D169" s="69">
        <f t="shared" si="16"/>
        <v>5.3571428571428568</v>
      </c>
      <c r="E169" s="111">
        <v>51.09</v>
      </c>
      <c r="F169" s="112">
        <v>4.5530000000000001E-2</v>
      </c>
      <c r="G169" s="108">
        <f t="shared" si="14"/>
        <v>51.135530000000003</v>
      </c>
      <c r="H169" s="72">
        <v>84.38</v>
      </c>
      <c r="I169" s="73" t="s">
        <v>48</v>
      </c>
      <c r="J169" s="71">
        <f t="shared" si="17"/>
        <v>84.38</v>
      </c>
      <c r="K169" s="72">
        <v>2.44</v>
      </c>
      <c r="L169" s="73" t="s">
        <v>48</v>
      </c>
      <c r="M169" s="71">
        <f t="shared" si="15"/>
        <v>2.44</v>
      </c>
      <c r="N169" s="72">
        <v>7602</v>
      </c>
      <c r="O169" s="73" t="s">
        <v>46</v>
      </c>
      <c r="P169" s="69">
        <f t="shared" si="13"/>
        <v>0.76019999999999999</v>
      </c>
    </row>
    <row r="170" spans="2:16">
      <c r="B170" s="109">
        <v>500</v>
      </c>
      <c r="C170" s="73" t="s">
        <v>47</v>
      </c>
      <c r="D170" s="69">
        <f t="shared" si="16"/>
        <v>5.9523809523809526</v>
      </c>
      <c r="E170" s="111">
        <v>49.67</v>
      </c>
      <c r="F170" s="112">
        <v>4.1549999999999997E-2</v>
      </c>
      <c r="G170" s="108">
        <f t="shared" si="14"/>
        <v>49.711550000000003</v>
      </c>
      <c r="H170" s="72">
        <v>94.08</v>
      </c>
      <c r="I170" s="73" t="s">
        <v>48</v>
      </c>
      <c r="J170" s="71">
        <f t="shared" si="17"/>
        <v>94.08</v>
      </c>
      <c r="K170" s="72">
        <v>2.8</v>
      </c>
      <c r="L170" s="73" t="s">
        <v>48</v>
      </c>
      <c r="M170" s="71">
        <f t="shared" si="15"/>
        <v>2.8</v>
      </c>
      <c r="N170" s="72">
        <v>7834</v>
      </c>
      <c r="O170" s="73" t="s">
        <v>46</v>
      </c>
      <c r="P170" s="69">
        <f t="shared" si="13"/>
        <v>0.78339999999999999</v>
      </c>
    </row>
    <row r="171" spans="2:16">
      <c r="B171" s="109">
        <v>550</v>
      </c>
      <c r="C171" s="73" t="s">
        <v>47</v>
      </c>
      <c r="D171" s="69">
        <f t="shared" si="16"/>
        <v>6.5476190476190474</v>
      </c>
      <c r="E171" s="111">
        <v>48.3</v>
      </c>
      <c r="F171" s="112">
        <v>3.8240000000000003E-2</v>
      </c>
      <c r="G171" s="108">
        <f t="shared" si="14"/>
        <v>48.338239999999999</v>
      </c>
      <c r="H171" s="72">
        <v>104.05</v>
      </c>
      <c r="I171" s="73" t="s">
        <v>48</v>
      </c>
      <c r="J171" s="71">
        <f t="shared" si="17"/>
        <v>104.05</v>
      </c>
      <c r="K171" s="72">
        <v>3.13</v>
      </c>
      <c r="L171" s="73" t="s">
        <v>48</v>
      </c>
      <c r="M171" s="71">
        <f t="shared" si="15"/>
        <v>3.13</v>
      </c>
      <c r="N171" s="72">
        <v>8071</v>
      </c>
      <c r="O171" s="73" t="s">
        <v>46</v>
      </c>
      <c r="P171" s="69">
        <f t="shared" si="13"/>
        <v>0.80709999999999993</v>
      </c>
    </row>
    <row r="172" spans="2:16">
      <c r="B172" s="109">
        <v>600</v>
      </c>
      <c r="C172" s="73" t="s">
        <v>47</v>
      </c>
      <c r="D172" s="69">
        <f t="shared" si="16"/>
        <v>7.1428571428571432</v>
      </c>
      <c r="E172" s="111">
        <v>46.99</v>
      </c>
      <c r="F172" s="112">
        <v>3.5439999999999999E-2</v>
      </c>
      <c r="G172" s="108">
        <f t="shared" si="14"/>
        <v>47.025440000000003</v>
      </c>
      <c r="H172" s="72">
        <v>114.3</v>
      </c>
      <c r="I172" s="73" t="s">
        <v>48</v>
      </c>
      <c r="J172" s="71">
        <f t="shared" si="17"/>
        <v>114.3</v>
      </c>
      <c r="K172" s="72">
        <v>3.45</v>
      </c>
      <c r="L172" s="73" t="s">
        <v>48</v>
      </c>
      <c r="M172" s="71">
        <f t="shared" si="15"/>
        <v>3.45</v>
      </c>
      <c r="N172" s="72">
        <v>8314</v>
      </c>
      <c r="O172" s="73" t="s">
        <v>46</v>
      </c>
      <c r="P172" s="69">
        <f t="shared" si="13"/>
        <v>0.83140000000000003</v>
      </c>
    </row>
    <row r="173" spans="2:16">
      <c r="B173" s="109">
        <v>650</v>
      </c>
      <c r="C173" s="73" t="s">
        <v>47</v>
      </c>
      <c r="D173" s="69">
        <f t="shared" si="16"/>
        <v>7.7380952380952381</v>
      </c>
      <c r="E173" s="111">
        <v>45.72</v>
      </c>
      <c r="F173" s="112">
        <v>3.3050000000000003E-2</v>
      </c>
      <c r="G173" s="108">
        <f t="shared" si="14"/>
        <v>45.753050000000002</v>
      </c>
      <c r="H173" s="72">
        <v>124.84</v>
      </c>
      <c r="I173" s="73" t="s">
        <v>48</v>
      </c>
      <c r="J173" s="71">
        <f t="shared" si="17"/>
        <v>124.84</v>
      </c>
      <c r="K173" s="72">
        <v>3.76</v>
      </c>
      <c r="L173" s="73" t="s">
        <v>48</v>
      </c>
      <c r="M173" s="71">
        <f t="shared" si="15"/>
        <v>3.76</v>
      </c>
      <c r="N173" s="72">
        <v>8562</v>
      </c>
      <c r="O173" s="73" t="s">
        <v>46</v>
      </c>
      <c r="P173" s="69">
        <f t="shared" si="13"/>
        <v>0.85619999999999996</v>
      </c>
    </row>
    <row r="174" spans="2:16">
      <c r="B174" s="109">
        <v>700</v>
      </c>
      <c r="C174" s="73" t="s">
        <v>47</v>
      </c>
      <c r="D174" s="69">
        <f t="shared" si="16"/>
        <v>8.3333333333333339</v>
      </c>
      <c r="E174" s="111">
        <v>44.5</v>
      </c>
      <c r="F174" s="112">
        <v>3.0970000000000001E-2</v>
      </c>
      <c r="G174" s="108">
        <f t="shared" si="14"/>
        <v>44.530970000000003</v>
      </c>
      <c r="H174" s="72">
        <v>135.68</v>
      </c>
      <c r="I174" s="73" t="s">
        <v>48</v>
      </c>
      <c r="J174" s="71">
        <f t="shared" si="17"/>
        <v>135.68</v>
      </c>
      <c r="K174" s="72">
        <v>4.0599999999999996</v>
      </c>
      <c r="L174" s="73" t="s">
        <v>48</v>
      </c>
      <c r="M174" s="71">
        <f t="shared" si="15"/>
        <v>4.0599999999999996</v>
      </c>
      <c r="N174" s="72">
        <v>8816</v>
      </c>
      <c r="O174" s="73" t="s">
        <v>46</v>
      </c>
      <c r="P174" s="69">
        <f t="shared" si="13"/>
        <v>0.88160000000000005</v>
      </c>
    </row>
    <row r="175" spans="2:16">
      <c r="B175" s="109">
        <v>800</v>
      </c>
      <c r="C175" s="73" t="s">
        <v>47</v>
      </c>
      <c r="D175" s="69">
        <f t="shared" si="16"/>
        <v>9.5238095238095237</v>
      </c>
      <c r="E175" s="111">
        <v>42.18</v>
      </c>
      <c r="F175" s="112">
        <v>2.7550000000000002E-2</v>
      </c>
      <c r="G175" s="108">
        <f t="shared" si="14"/>
        <v>42.207549999999998</v>
      </c>
      <c r="H175" s="72">
        <v>158.22999999999999</v>
      </c>
      <c r="I175" s="73" t="s">
        <v>48</v>
      </c>
      <c r="J175" s="71">
        <f t="shared" si="17"/>
        <v>158.22999999999999</v>
      </c>
      <c r="K175" s="72">
        <v>5.17</v>
      </c>
      <c r="L175" s="73" t="s">
        <v>48</v>
      </c>
      <c r="M175" s="71">
        <f t="shared" si="15"/>
        <v>5.17</v>
      </c>
      <c r="N175" s="72">
        <v>9345</v>
      </c>
      <c r="O175" s="73" t="s">
        <v>46</v>
      </c>
      <c r="P175" s="69">
        <f t="shared" si="13"/>
        <v>0.93450000000000011</v>
      </c>
    </row>
    <row r="176" spans="2:16">
      <c r="B176" s="109">
        <v>900</v>
      </c>
      <c r="C176" s="73" t="s">
        <v>47</v>
      </c>
      <c r="D176" s="69">
        <f t="shared" si="16"/>
        <v>10.714285714285714</v>
      </c>
      <c r="E176" s="111">
        <v>40.020000000000003</v>
      </c>
      <c r="F176" s="112">
        <v>2.4840000000000001E-2</v>
      </c>
      <c r="G176" s="108">
        <f t="shared" si="14"/>
        <v>40.044840000000001</v>
      </c>
      <c r="H176" s="72">
        <v>182.02</v>
      </c>
      <c r="I176" s="73" t="s">
        <v>48</v>
      </c>
      <c r="J176" s="71">
        <f t="shared" si="17"/>
        <v>182.02</v>
      </c>
      <c r="K176" s="72">
        <v>6.17</v>
      </c>
      <c r="L176" s="73" t="s">
        <v>48</v>
      </c>
      <c r="M176" s="71">
        <f t="shared" si="15"/>
        <v>6.17</v>
      </c>
      <c r="N176" s="72">
        <v>9902</v>
      </c>
      <c r="O176" s="73" t="s">
        <v>46</v>
      </c>
      <c r="P176" s="69">
        <f t="shared" si="13"/>
        <v>0.99019999999999997</v>
      </c>
    </row>
    <row r="177" spans="1:16">
      <c r="A177" s="4"/>
      <c r="B177" s="109">
        <v>1</v>
      </c>
      <c r="C177" s="116" t="s">
        <v>49</v>
      </c>
      <c r="D177" s="69">
        <f>B177*1000/$C$5</f>
        <v>11.904761904761905</v>
      </c>
      <c r="E177" s="111">
        <v>38.020000000000003</v>
      </c>
      <c r="F177" s="112">
        <v>2.264E-2</v>
      </c>
      <c r="G177" s="108">
        <f t="shared" si="14"/>
        <v>38.042640000000006</v>
      </c>
      <c r="H177" s="72">
        <v>207.07</v>
      </c>
      <c r="I177" s="73" t="s">
        <v>48</v>
      </c>
      <c r="J177" s="71">
        <f t="shared" si="17"/>
        <v>207.07</v>
      </c>
      <c r="K177" s="72">
        <v>7.11</v>
      </c>
      <c r="L177" s="73" t="s">
        <v>48</v>
      </c>
      <c r="M177" s="71">
        <f t="shared" si="15"/>
        <v>7.11</v>
      </c>
      <c r="N177" s="72">
        <v>1.05</v>
      </c>
      <c r="O177" s="116" t="s">
        <v>48</v>
      </c>
      <c r="P177" s="71">
        <f t="shared" ref="P177:P228" si="18">N177</f>
        <v>1.05</v>
      </c>
    </row>
    <row r="178" spans="1:16">
      <c r="B178" s="72">
        <v>1.1000000000000001</v>
      </c>
      <c r="C178" s="73" t="s">
        <v>49</v>
      </c>
      <c r="D178" s="69">
        <f t="shared" ref="D178:D228" si="19">B178*1000/$C$5</f>
        <v>13.095238095238095</v>
      </c>
      <c r="E178" s="111">
        <v>36.17</v>
      </c>
      <c r="F178" s="112">
        <v>2.0809999999999999E-2</v>
      </c>
      <c r="G178" s="108">
        <f t="shared" si="14"/>
        <v>36.190809999999999</v>
      </c>
      <c r="H178" s="72">
        <v>233.43</v>
      </c>
      <c r="I178" s="73" t="s">
        <v>48</v>
      </c>
      <c r="J178" s="71">
        <f t="shared" si="17"/>
        <v>233.43</v>
      </c>
      <c r="K178" s="72">
        <v>8.0299999999999994</v>
      </c>
      <c r="L178" s="73" t="s">
        <v>48</v>
      </c>
      <c r="M178" s="71">
        <f t="shared" si="15"/>
        <v>8.0299999999999994</v>
      </c>
      <c r="N178" s="72">
        <v>1.1100000000000001</v>
      </c>
      <c r="O178" s="73" t="s">
        <v>48</v>
      </c>
      <c r="P178" s="71">
        <f t="shared" si="18"/>
        <v>1.1100000000000001</v>
      </c>
    </row>
    <row r="179" spans="1:16">
      <c r="B179" s="109">
        <v>1.2</v>
      </c>
      <c r="C179" s="110" t="s">
        <v>49</v>
      </c>
      <c r="D179" s="69">
        <f t="shared" si="19"/>
        <v>14.285714285714286</v>
      </c>
      <c r="E179" s="111">
        <v>34.46</v>
      </c>
      <c r="F179" s="112">
        <v>1.9269999999999999E-2</v>
      </c>
      <c r="G179" s="108">
        <f t="shared" si="14"/>
        <v>34.47927</v>
      </c>
      <c r="H179" s="72">
        <v>261.11</v>
      </c>
      <c r="I179" s="73" t="s">
        <v>48</v>
      </c>
      <c r="J179" s="71">
        <f t="shared" si="17"/>
        <v>261.11</v>
      </c>
      <c r="K179" s="72">
        <v>8.94</v>
      </c>
      <c r="L179" s="73" t="s">
        <v>48</v>
      </c>
      <c r="M179" s="71">
        <f t="shared" si="15"/>
        <v>8.94</v>
      </c>
      <c r="N179" s="72">
        <v>1.18</v>
      </c>
      <c r="O179" s="73" t="s">
        <v>48</v>
      </c>
      <c r="P179" s="71">
        <f t="shared" si="18"/>
        <v>1.18</v>
      </c>
    </row>
    <row r="180" spans="1:16">
      <c r="B180" s="109">
        <v>1.3</v>
      </c>
      <c r="C180" s="110" t="s">
        <v>49</v>
      </c>
      <c r="D180" s="69">
        <f t="shared" si="19"/>
        <v>15.476190476190476</v>
      </c>
      <c r="E180" s="111">
        <v>32.869999999999997</v>
      </c>
      <c r="F180" s="112">
        <v>1.796E-2</v>
      </c>
      <c r="G180" s="108">
        <f t="shared" si="14"/>
        <v>32.88796</v>
      </c>
      <c r="H180" s="72">
        <v>290.14999999999998</v>
      </c>
      <c r="I180" s="73" t="s">
        <v>48</v>
      </c>
      <c r="J180" s="71">
        <f t="shared" si="17"/>
        <v>290.14999999999998</v>
      </c>
      <c r="K180" s="72">
        <v>9.84</v>
      </c>
      <c r="L180" s="73" t="s">
        <v>48</v>
      </c>
      <c r="M180" s="71">
        <f t="shared" si="15"/>
        <v>9.84</v>
      </c>
      <c r="N180" s="72">
        <v>1.24</v>
      </c>
      <c r="O180" s="73" t="s">
        <v>48</v>
      </c>
      <c r="P180" s="71">
        <f t="shared" si="18"/>
        <v>1.24</v>
      </c>
    </row>
    <row r="181" spans="1:16">
      <c r="B181" s="109">
        <v>1.4</v>
      </c>
      <c r="C181" s="110" t="s">
        <v>49</v>
      </c>
      <c r="D181" s="69">
        <f t="shared" si="19"/>
        <v>16.666666666666668</v>
      </c>
      <c r="E181" s="111">
        <v>31.42</v>
      </c>
      <c r="F181" s="112">
        <v>1.6820000000000002E-2</v>
      </c>
      <c r="G181" s="108">
        <f t="shared" si="14"/>
        <v>31.436820000000001</v>
      </c>
      <c r="H181" s="72">
        <v>320.56</v>
      </c>
      <c r="I181" s="73" t="s">
        <v>48</v>
      </c>
      <c r="J181" s="71">
        <f t="shared" si="17"/>
        <v>320.56</v>
      </c>
      <c r="K181" s="72">
        <v>10.74</v>
      </c>
      <c r="L181" s="73" t="s">
        <v>48</v>
      </c>
      <c r="M181" s="71">
        <f t="shared" si="15"/>
        <v>10.74</v>
      </c>
      <c r="N181" s="72">
        <v>1.32</v>
      </c>
      <c r="O181" s="73" t="s">
        <v>48</v>
      </c>
      <c r="P181" s="71">
        <f t="shared" si="18"/>
        <v>1.32</v>
      </c>
    </row>
    <row r="182" spans="1:16">
      <c r="B182" s="109">
        <v>1.5</v>
      </c>
      <c r="C182" s="110" t="s">
        <v>49</v>
      </c>
      <c r="D182" s="69">
        <f t="shared" si="19"/>
        <v>17.857142857142858</v>
      </c>
      <c r="E182" s="111">
        <v>30.08</v>
      </c>
      <c r="F182" s="112">
        <v>1.5820000000000001E-2</v>
      </c>
      <c r="G182" s="108">
        <f t="shared" si="14"/>
        <v>30.09582</v>
      </c>
      <c r="H182" s="72">
        <v>352.35</v>
      </c>
      <c r="I182" s="73" t="s">
        <v>48</v>
      </c>
      <c r="J182" s="71">
        <f t="shared" si="17"/>
        <v>352.35</v>
      </c>
      <c r="K182" s="72">
        <v>11.64</v>
      </c>
      <c r="L182" s="73" t="s">
        <v>48</v>
      </c>
      <c r="M182" s="71">
        <f t="shared" si="15"/>
        <v>11.64</v>
      </c>
      <c r="N182" s="72">
        <v>1.39</v>
      </c>
      <c r="O182" s="73" t="s">
        <v>48</v>
      </c>
      <c r="P182" s="71">
        <f t="shared" si="18"/>
        <v>1.39</v>
      </c>
    </row>
    <row r="183" spans="1:16">
      <c r="B183" s="109">
        <v>1.6</v>
      </c>
      <c r="C183" s="110" t="s">
        <v>49</v>
      </c>
      <c r="D183" s="69">
        <f t="shared" si="19"/>
        <v>19.047619047619047</v>
      </c>
      <c r="E183" s="111">
        <v>28.85</v>
      </c>
      <c r="F183" s="112">
        <v>1.494E-2</v>
      </c>
      <c r="G183" s="108">
        <f t="shared" si="14"/>
        <v>28.864940000000001</v>
      </c>
      <c r="H183" s="72">
        <v>385.53</v>
      </c>
      <c r="I183" s="73" t="s">
        <v>48</v>
      </c>
      <c r="J183" s="71">
        <f t="shared" si="17"/>
        <v>385.53</v>
      </c>
      <c r="K183" s="72">
        <v>12.55</v>
      </c>
      <c r="L183" s="73" t="s">
        <v>48</v>
      </c>
      <c r="M183" s="71">
        <f t="shared" si="15"/>
        <v>12.55</v>
      </c>
      <c r="N183" s="72">
        <v>1.47</v>
      </c>
      <c r="O183" s="73" t="s">
        <v>48</v>
      </c>
      <c r="P183" s="71">
        <f t="shared" si="18"/>
        <v>1.47</v>
      </c>
    </row>
    <row r="184" spans="1:16">
      <c r="B184" s="109">
        <v>1.7</v>
      </c>
      <c r="C184" s="110" t="s">
        <v>49</v>
      </c>
      <c r="D184" s="69">
        <f t="shared" si="19"/>
        <v>20.238095238095237</v>
      </c>
      <c r="E184" s="111">
        <v>27.71</v>
      </c>
      <c r="F184" s="112">
        <v>1.4160000000000001E-2</v>
      </c>
      <c r="G184" s="108">
        <f t="shared" si="14"/>
        <v>27.724160000000001</v>
      </c>
      <c r="H184" s="72">
        <v>420.1</v>
      </c>
      <c r="I184" s="73" t="s">
        <v>48</v>
      </c>
      <c r="J184" s="71">
        <f t="shared" si="17"/>
        <v>420.1</v>
      </c>
      <c r="K184" s="72">
        <v>13.47</v>
      </c>
      <c r="L184" s="73" t="s">
        <v>48</v>
      </c>
      <c r="M184" s="71">
        <f t="shared" si="15"/>
        <v>13.47</v>
      </c>
      <c r="N184" s="72">
        <v>1.55</v>
      </c>
      <c r="O184" s="73" t="s">
        <v>48</v>
      </c>
      <c r="P184" s="71">
        <f t="shared" si="18"/>
        <v>1.55</v>
      </c>
    </row>
    <row r="185" spans="1:16">
      <c r="B185" s="109">
        <v>1.8</v>
      </c>
      <c r="C185" s="110" t="s">
        <v>49</v>
      </c>
      <c r="D185" s="69">
        <f t="shared" si="19"/>
        <v>21.428571428571427</v>
      </c>
      <c r="E185" s="111">
        <v>26.68</v>
      </c>
      <c r="F185" s="112">
        <v>1.345E-2</v>
      </c>
      <c r="G185" s="108">
        <f t="shared" si="14"/>
        <v>26.693449999999999</v>
      </c>
      <c r="H185" s="72">
        <v>456.04</v>
      </c>
      <c r="I185" s="73" t="s">
        <v>48</v>
      </c>
      <c r="J185" s="71">
        <f t="shared" si="17"/>
        <v>456.04</v>
      </c>
      <c r="K185" s="72">
        <v>14.4</v>
      </c>
      <c r="L185" s="73" t="s">
        <v>48</v>
      </c>
      <c r="M185" s="71">
        <f t="shared" si="15"/>
        <v>14.4</v>
      </c>
      <c r="N185" s="72">
        <v>1.64</v>
      </c>
      <c r="O185" s="73" t="s">
        <v>48</v>
      </c>
      <c r="P185" s="71">
        <f t="shared" si="18"/>
        <v>1.64</v>
      </c>
    </row>
    <row r="186" spans="1:16">
      <c r="B186" s="109">
        <v>2</v>
      </c>
      <c r="C186" s="110" t="s">
        <v>49</v>
      </c>
      <c r="D186" s="69">
        <f t="shared" si="19"/>
        <v>23.80952380952381</v>
      </c>
      <c r="E186" s="111">
        <v>24.86</v>
      </c>
      <c r="F186" s="112">
        <v>1.225E-2</v>
      </c>
      <c r="G186" s="108">
        <f t="shared" si="14"/>
        <v>24.872250000000001</v>
      </c>
      <c r="H186" s="72">
        <v>531.96</v>
      </c>
      <c r="I186" s="73" t="s">
        <v>48</v>
      </c>
      <c r="J186" s="71">
        <f t="shared" si="17"/>
        <v>531.96</v>
      </c>
      <c r="K186" s="72">
        <v>17.97</v>
      </c>
      <c r="L186" s="73" t="s">
        <v>48</v>
      </c>
      <c r="M186" s="71">
        <f t="shared" si="15"/>
        <v>17.97</v>
      </c>
      <c r="N186" s="72">
        <v>1.82</v>
      </c>
      <c r="O186" s="73" t="s">
        <v>48</v>
      </c>
      <c r="P186" s="71">
        <f t="shared" si="18"/>
        <v>1.82</v>
      </c>
    </row>
    <row r="187" spans="1:16">
      <c r="B187" s="109">
        <v>2.25</v>
      </c>
      <c r="C187" s="110" t="s">
        <v>49</v>
      </c>
      <c r="D187" s="69">
        <f t="shared" si="19"/>
        <v>26.785714285714285</v>
      </c>
      <c r="E187" s="111">
        <v>23.01</v>
      </c>
      <c r="F187" s="112">
        <v>1.103E-2</v>
      </c>
      <c r="G187" s="108">
        <f t="shared" si="14"/>
        <v>23.021030000000003</v>
      </c>
      <c r="H187" s="72">
        <v>634.16</v>
      </c>
      <c r="I187" s="73" t="s">
        <v>48</v>
      </c>
      <c r="J187" s="71">
        <f t="shared" si="17"/>
        <v>634.16</v>
      </c>
      <c r="K187" s="72">
        <v>23.06</v>
      </c>
      <c r="L187" s="73" t="s">
        <v>48</v>
      </c>
      <c r="M187" s="71">
        <f t="shared" si="15"/>
        <v>23.06</v>
      </c>
      <c r="N187" s="72">
        <v>2.0699999999999998</v>
      </c>
      <c r="O187" s="73" t="s">
        <v>48</v>
      </c>
      <c r="P187" s="71">
        <f t="shared" si="18"/>
        <v>2.0699999999999998</v>
      </c>
    </row>
    <row r="188" spans="1:16">
      <c r="B188" s="109">
        <v>2.5</v>
      </c>
      <c r="C188" s="110" t="s">
        <v>49</v>
      </c>
      <c r="D188" s="69">
        <f t="shared" si="19"/>
        <v>29.761904761904763</v>
      </c>
      <c r="E188" s="111">
        <v>21.55</v>
      </c>
      <c r="F188" s="112">
        <v>1.004E-2</v>
      </c>
      <c r="G188" s="108">
        <f t="shared" si="14"/>
        <v>21.560040000000001</v>
      </c>
      <c r="H188" s="72">
        <v>743.89</v>
      </c>
      <c r="I188" s="73" t="s">
        <v>48</v>
      </c>
      <c r="J188" s="71">
        <f t="shared" si="17"/>
        <v>743.89</v>
      </c>
      <c r="K188" s="72">
        <v>27.8</v>
      </c>
      <c r="L188" s="73" t="s">
        <v>48</v>
      </c>
      <c r="M188" s="71">
        <f t="shared" si="15"/>
        <v>27.8</v>
      </c>
      <c r="N188" s="72">
        <v>2.33</v>
      </c>
      <c r="O188" s="73" t="s">
        <v>48</v>
      </c>
      <c r="P188" s="71">
        <f t="shared" si="18"/>
        <v>2.33</v>
      </c>
    </row>
    <row r="189" spans="1:16">
      <c r="B189" s="109">
        <v>2.75</v>
      </c>
      <c r="C189" s="110" t="s">
        <v>49</v>
      </c>
      <c r="D189" s="69">
        <f t="shared" si="19"/>
        <v>32.738095238095241</v>
      </c>
      <c r="E189" s="111">
        <v>20.22</v>
      </c>
      <c r="F189" s="112">
        <v>9.2189999999999998E-3</v>
      </c>
      <c r="G189" s="108">
        <f t="shared" si="14"/>
        <v>20.229219000000001</v>
      </c>
      <c r="H189" s="72">
        <v>860.95</v>
      </c>
      <c r="I189" s="73" t="s">
        <v>48</v>
      </c>
      <c r="J189" s="71">
        <f t="shared" si="17"/>
        <v>860.95</v>
      </c>
      <c r="K189" s="72">
        <v>32.36</v>
      </c>
      <c r="L189" s="73" t="s">
        <v>48</v>
      </c>
      <c r="M189" s="71">
        <f t="shared" si="15"/>
        <v>32.36</v>
      </c>
      <c r="N189" s="72">
        <v>2.61</v>
      </c>
      <c r="O189" s="73" t="s">
        <v>48</v>
      </c>
      <c r="P189" s="71">
        <f t="shared" si="18"/>
        <v>2.61</v>
      </c>
    </row>
    <row r="190" spans="1:16">
      <c r="B190" s="109">
        <v>3</v>
      </c>
      <c r="C190" s="110" t="s">
        <v>49</v>
      </c>
      <c r="D190" s="69">
        <f t="shared" si="19"/>
        <v>35.714285714285715</v>
      </c>
      <c r="E190" s="111">
        <v>19.05</v>
      </c>
      <c r="F190" s="112">
        <v>8.5290000000000001E-3</v>
      </c>
      <c r="G190" s="108">
        <f t="shared" si="14"/>
        <v>19.058529</v>
      </c>
      <c r="H190" s="72">
        <v>985.48</v>
      </c>
      <c r="I190" s="73" t="s">
        <v>48</v>
      </c>
      <c r="J190" s="71">
        <f t="shared" si="17"/>
        <v>985.48</v>
      </c>
      <c r="K190" s="72">
        <v>36.85</v>
      </c>
      <c r="L190" s="73" t="s">
        <v>48</v>
      </c>
      <c r="M190" s="71">
        <f t="shared" si="15"/>
        <v>36.85</v>
      </c>
      <c r="N190" s="72">
        <v>2.91</v>
      </c>
      <c r="O190" s="73" t="s">
        <v>48</v>
      </c>
      <c r="P190" s="71">
        <f t="shared" si="18"/>
        <v>2.91</v>
      </c>
    </row>
    <row r="191" spans="1:16">
      <c r="B191" s="109">
        <v>3.25</v>
      </c>
      <c r="C191" s="110" t="s">
        <v>49</v>
      </c>
      <c r="D191" s="69">
        <f t="shared" si="19"/>
        <v>38.69047619047619</v>
      </c>
      <c r="E191" s="111">
        <v>18.02</v>
      </c>
      <c r="F191" s="112">
        <v>7.9389999999999999E-3</v>
      </c>
      <c r="G191" s="108">
        <f t="shared" si="14"/>
        <v>18.027939</v>
      </c>
      <c r="H191" s="72">
        <v>1.1200000000000001</v>
      </c>
      <c r="I191" s="116" t="s">
        <v>12</v>
      </c>
      <c r="J191" s="74">
        <f t="shared" ref="J191:J228" si="20">H191*1000</f>
        <v>1120</v>
      </c>
      <c r="K191" s="72">
        <v>41.31</v>
      </c>
      <c r="L191" s="73" t="s">
        <v>48</v>
      </c>
      <c r="M191" s="71">
        <f t="shared" si="15"/>
        <v>41.31</v>
      </c>
      <c r="N191" s="72">
        <v>3.23</v>
      </c>
      <c r="O191" s="73" t="s">
        <v>48</v>
      </c>
      <c r="P191" s="71">
        <f t="shared" si="18"/>
        <v>3.23</v>
      </c>
    </row>
    <row r="192" spans="1:16">
      <c r="B192" s="109">
        <v>3.5</v>
      </c>
      <c r="C192" s="110" t="s">
        <v>49</v>
      </c>
      <c r="D192" s="69">
        <f t="shared" si="19"/>
        <v>41.666666666666664</v>
      </c>
      <c r="E192" s="111">
        <v>17.11</v>
      </c>
      <c r="F192" s="112">
        <v>7.4279999999999997E-3</v>
      </c>
      <c r="G192" s="108">
        <f t="shared" si="14"/>
        <v>17.117428</v>
      </c>
      <c r="H192" s="72">
        <v>1.26</v>
      </c>
      <c r="I192" s="73" t="s">
        <v>12</v>
      </c>
      <c r="J192" s="74">
        <f t="shared" si="20"/>
        <v>1260</v>
      </c>
      <c r="K192" s="72">
        <v>45.76</v>
      </c>
      <c r="L192" s="73" t="s">
        <v>48</v>
      </c>
      <c r="M192" s="71">
        <f t="shared" si="15"/>
        <v>45.76</v>
      </c>
      <c r="N192" s="72">
        <v>3.56</v>
      </c>
      <c r="O192" s="73" t="s">
        <v>48</v>
      </c>
      <c r="P192" s="71">
        <f t="shared" si="18"/>
        <v>3.56</v>
      </c>
    </row>
    <row r="193" spans="2:16">
      <c r="B193" s="109">
        <v>3.75</v>
      </c>
      <c r="C193" s="110" t="s">
        <v>49</v>
      </c>
      <c r="D193" s="69">
        <f t="shared" si="19"/>
        <v>44.642857142857146</v>
      </c>
      <c r="E193" s="111">
        <v>16.3</v>
      </c>
      <c r="F193" s="112">
        <v>6.9820000000000004E-3</v>
      </c>
      <c r="G193" s="108">
        <f t="shared" si="14"/>
        <v>16.306982000000001</v>
      </c>
      <c r="H193" s="72">
        <v>1.4</v>
      </c>
      <c r="I193" s="73" t="s">
        <v>12</v>
      </c>
      <c r="J193" s="74">
        <f t="shared" si="20"/>
        <v>1400</v>
      </c>
      <c r="K193" s="72">
        <v>50.23</v>
      </c>
      <c r="L193" s="73" t="s">
        <v>48</v>
      </c>
      <c r="M193" s="71">
        <f t="shared" si="15"/>
        <v>50.23</v>
      </c>
      <c r="N193" s="72">
        <v>3.91</v>
      </c>
      <c r="O193" s="73" t="s">
        <v>48</v>
      </c>
      <c r="P193" s="71">
        <f t="shared" si="18"/>
        <v>3.91</v>
      </c>
    </row>
    <row r="194" spans="2:16">
      <c r="B194" s="109">
        <v>4</v>
      </c>
      <c r="C194" s="110" t="s">
        <v>49</v>
      </c>
      <c r="D194" s="69">
        <f t="shared" si="19"/>
        <v>47.61904761904762</v>
      </c>
      <c r="E194" s="111">
        <v>15.57</v>
      </c>
      <c r="F194" s="112">
        <v>6.5890000000000002E-3</v>
      </c>
      <c r="G194" s="108">
        <f t="shared" si="14"/>
        <v>15.576589</v>
      </c>
      <c r="H194" s="72">
        <v>1.56</v>
      </c>
      <c r="I194" s="73" t="s">
        <v>12</v>
      </c>
      <c r="J194" s="74">
        <f t="shared" si="20"/>
        <v>1560</v>
      </c>
      <c r="K194" s="72">
        <v>54.72</v>
      </c>
      <c r="L194" s="73" t="s">
        <v>48</v>
      </c>
      <c r="M194" s="71">
        <f t="shared" si="15"/>
        <v>54.72</v>
      </c>
      <c r="N194" s="72">
        <v>4.2699999999999996</v>
      </c>
      <c r="O194" s="73" t="s">
        <v>48</v>
      </c>
      <c r="P194" s="71">
        <f t="shared" si="18"/>
        <v>4.2699999999999996</v>
      </c>
    </row>
    <row r="195" spans="2:16">
      <c r="B195" s="109">
        <v>4.5</v>
      </c>
      <c r="C195" s="110" t="s">
        <v>49</v>
      </c>
      <c r="D195" s="69">
        <f t="shared" si="19"/>
        <v>53.571428571428569</v>
      </c>
      <c r="E195" s="111">
        <v>14.32</v>
      </c>
      <c r="F195" s="112">
        <v>5.927E-3</v>
      </c>
      <c r="G195" s="108">
        <f t="shared" si="14"/>
        <v>14.325927</v>
      </c>
      <c r="H195" s="72">
        <v>1.88</v>
      </c>
      <c r="I195" s="73" t="s">
        <v>12</v>
      </c>
      <c r="J195" s="74">
        <f t="shared" si="20"/>
        <v>1880</v>
      </c>
      <c r="K195" s="72">
        <v>71.69</v>
      </c>
      <c r="L195" s="73" t="s">
        <v>48</v>
      </c>
      <c r="M195" s="71">
        <f t="shared" si="15"/>
        <v>71.69</v>
      </c>
      <c r="N195" s="72">
        <v>5.04</v>
      </c>
      <c r="O195" s="73" t="s">
        <v>48</v>
      </c>
      <c r="P195" s="71">
        <f t="shared" si="18"/>
        <v>5.04</v>
      </c>
    </row>
    <row r="196" spans="2:16">
      <c r="B196" s="109">
        <v>5</v>
      </c>
      <c r="C196" s="110" t="s">
        <v>49</v>
      </c>
      <c r="D196" s="69">
        <f t="shared" si="19"/>
        <v>59.523809523809526</v>
      </c>
      <c r="E196" s="111">
        <v>13.29</v>
      </c>
      <c r="F196" s="112">
        <v>5.391E-3</v>
      </c>
      <c r="G196" s="108">
        <f t="shared" si="14"/>
        <v>13.295390999999999</v>
      </c>
      <c r="H196" s="72">
        <v>2.2400000000000002</v>
      </c>
      <c r="I196" s="73" t="s">
        <v>12</v>
      </c>
      <c r="J196" s="74">
        <f t="shared" si="20"/>
        <v>2240</v>
      </c>
      <c r="K196" s="72">
        <v>87.48</v>
      </c>
      <c r="L196" s="73" t="s">
        <v>48</v>
      </c>
      <c r="M196" s="71">
        <f t="shared" si="15"/>
        <v>87.48</v>
      </c>
      <c r="N196" s="72">
        <v>5.87</v>
      </c>
      <c r="O196" s="73" t="s">
        <v>48</v>
      </c>
      <c r="P196" s="71">
        <f t="shared" si="18"/>
        <v>5.87</v>
      </c>
    </row>
    <row r="197" spans="2:16">
      <c r="B197" s="109">
        <v>5.5</v>
      </c>
      <c r="C197" s="110" t="s">
        <v>49</v>
      </c>
      <c r="D197" s="69">
        <f t="shared" si="19"/>
        <v>65.476190476190482</v>
      </c>
      <c r="E197" s="111">
        <v>12.41</v>
      </c>
      <c r="F197" s="112">
        <v>4.947E-3</v>
      </c>
      <c r="G197" s="108">
        <f t="shared" si="14"/>
        <v>12.414947</v>
      </c>
      <c r="H197" s="72">
        <v>2.62</v>
      </c>
      <c r="I197" s="73" t="s">
        <v>12</v>
      </c>
      <c r="J197" s="74">
        <f t="shared" si="20"/>
        <v>2620</v>
      </c>
      <c r="K197" s="72">
        <v>102.73</v>
      </c>
      <c r="L197" s="73" t="s">
        <v>48</v>
      </c>
      <c r="M197" s="71">
        <f t="shared" si="15"/>
        <v>102.73</v>
      </c>
      <c r="N197" s="72">
        <v>6.75</v>
      </c>
      <c r="O197" s="73" t="s">
        <v>48</v>
      </c>
      <c r="P197" s="71">
        <f t="shared" si="18"/>
        <v>6.75</v>
      </c>
    </row>
    <row r="198" spans="2:16">
      <c r="B198" s="109">
        <v>6</v>
      </c>
      <c r="C198" s="110" t="s">
        <v>49</v>
      </c>
      <c r="D198" s="69">
        <f t="shared" si="19"/>
        <v>71.428571428571431</v>
      </c>
      <c r="E198" s="111">
        <v>11.67</v>
      </c>
      <c r="F198" s="112">
        <v>4.5739999999999999E-3</v>
      </c>
      <c r="G198" s="108">
        <f t="shared" si="14"/>
        <v>11.674574</v>
      </c>
      <c r="H198" s="72">
        <v>3.02</v>
      </c>
      <c r="I198" s="73" t="s">
        <v>12</v>
      </c>
      <c r="J198" s="74">
        <f t="shared" si="20"/>
        <v>3020</v>
      </c>
      <c r="K198" s="72">
        <v>117.72</v>
      </c>
      <c r="L198" s="73" t="s">
        <v>48</v>
      </c>
      <c r="M198" s="71">
        <f t="shared" si="15"/>
        <v>117.72</v>
      </c>
      <c r="N198" s="72">
        <v>7.68</v>
      </c>
      <c r="O198" s="73" t="s">
        <v>48</v>
      </c>
      <c r="P198" s="71">
        <f t="shared" si="18"/>
        <v>7.68</v>
      </c>
    </row>
    <row r="199" spans="2:16">
      <c r="B199" s="109">
        <v>6.5</v>
      </c>
      <c r="C199" s="110" t="s">
        <v>49</v>
      </c>
      <c r="D199" s="69">
        <f t="shared" si="19"/>
        <v>77.38095238095238</v>
      </c>
      <c r="E199" s="111">
        <v>11.02</v>
      </c>
      <c r="F199" s="112">
        <v>4.2550000000000001E-3</v>
      </c>
      <c r="G199" s="108">
        <f t="shared" si="14"/>
        <v>11.024255</v>
      </c>
      <c r="H199" s="72">
        <v>3.46</v>
      </c>
      <c r="I199" s="73" t="s">
        <v>12</v>
      </c>
      <c r="J199" s="74">
        <f t="shared" si="20"/>
        <v>3460</v>
      </c>
      <c r="K199" s="72">
        <v>132.58000000000001</v>
      </c>
      <c r="L199" s="73" t="s">
        <v>48</v>
      </c>
      <c r="M199" s="71">
        <f t="shared" si="15"/>
        <v>132.58000000000001</v>
      </c>
      <c r="N199" s="72">
        <v>8.67</v>
      </c>
      <c r="O199" s="73" t="s">
        <v>48</v>
      </c>
      <c r="P199" s="71">
        <f t="shared" si="18"/>
        <v>8.67</v>
      </c>
    </row>
    <row r="200" spans="2:16">
      <c r="B200" s="109">
        <v>7</v>
      </c>
      <c r="C200" s="110" t="s">
        <v>49</v>
      </c>
      <c r="D200" s="69">
        <f t="shared" si="19"/>
        <v>83.333333333333329</v>
      </c>
      <c r="E200" s="111">
        <v>10.45</v>
      </c>
      <c r="F200" s="112">
        <v>3.9789999999999999E-3</v>
      </c>
      <c r="G200" s="108">
        <f t="shared" si="14"/>
        <v>10.453978999999999</v>
      </c>
      <c r="H200" s="72">
        <v>3.91</v>
      </c>
      <c r="I200" s="73" t="s">
        <v>12</v>
      </c>
      <c r="J200" s="74">
        <f t="shared" si="20"/>
        <v>3910</v>
      </c>
      <c r="K200" s="72">
        <v>147.41</v>
      </c>
      <c r="L200" s="73" t="s">
        <v>48</v>
      </c>
      <c r="M200" s="71">
        <f t="shared" si="15"/>
        <v>147.41</v>
      </c>
      <c r="N200" s="72">
        <v>9.7100000000000009</v>
      </c>
      <c r="O200" s="73" t="s">
        <v>48</v>
      </c>
      <c r="P200" s="71">
        <f t="shared" si="18"/>
        <v>9.7100000000000009</v>
      </c>
    </row>
    <row r="201" spans="2:16">
      <c r="B201" s="109">
        <v>8</v>
      </c>
      <c r="C201" s="110" t="s">
        <v>49</v>
      </c>
      <c r="D201" s="69">
        <f t="shared" si="19"/>
        <v>95.238095238095241</v>
      </c>
      <c r="E201" s="111">
        <v>9.5150000000000006</v>
      </c>
      <c r="F201" s="112">
        <v>3.5260000000000001E-3</v>
      </c>
      <c r="G201" s="108">
        <f t="shared" si="14"/>
        <v>9.5185260000000014</v>
      </c>
      <c r="H201" s="72">
        <v>4.8899999999999997</v>
      </c>
      <c r="I201" s="73" t="s">
        <v>12</v>
      </c>
      <c r="J201" s="74">
        <f t="shared" si="20"/>
        <v>4890</v>
      </c>
      <c r="K201" s="72">
        <v>202.41</v>
      </c>
      <c r="L201" s="73" t="s">
        <v>48</v>
      </c>
      <c r="M201" s="71">
        <f t="shared" si="15"/>
        <v>202.41</v>
      </c>
      <c r="N201" s="72">
        <v>11.92</v>
      </c>
      <c r="O201" s="73" t="s">
        <v>48</v>
      </c>
      <c r="P201" s="71">
        <f t="shared" si="18"/>
        <v>11.92</v>
      </c>
    </row>
    <row r="202" spans="2:16">
      <c r="B202" s="109">
        <v>9</v>
      </c>
      <c r="C202" s="110" t="s">
        <v>49</v>
      </c>
      <c r="D202" s="69">
        <f t="shared" si="19"/>
        <v>107.14285714285714</v>
      </c>
      <c r="E202" s="111">
        <v>8.7590000000000003</v>
      </c>
      <c r="F202" s="112">
        <v>3.1700000000000001E-3</v>
      </c>
      <c r="G202" s="108">
        <f t="shared" si="14"/>
        <v>8.7621700000000011</v>
      </c>
      <c r="H202" s="72">
        <v>5.96</v>
      </c>
      <c r="I202" s="73" t="s">
        <v>12</v>
      </c>
      <c r="J202" s="74">
        <f t="shared" si="20"/>
        <v>5960</v>
      </c>
      <c r="K202" s="72">
        <v>252.84</v>
      </c>
      <c r="L202" s="73" t="s">
        <v>48</v>
      </c>
      <c r="M202" s="71">
        <f t="shared" si="15"/>
        <v>252.84</v>
      </c>
      <c r="N202" s="72">
        <v>14.31</v>
      </c>
      <c r="O202" s="73" t="s">
        <v>48</v>
      </c>
      <c r="P202" s="71">
        <f t="shared" si="18"/>
        <v>14.31</v>
      </c>
    </row>
    <row r="203" spans="2:16">
      <c r="B203" s="109">
        <v>10</v>
      </c>
      <c r="C203" s="110" t="s">
        <v>49</v>
      </c>
      <c r="D203" s="69">
        <f t="shared" si="19"/>
        <v>119.04761904761905</v>
      </c>
      <c r="E203" s="111">
        <v>8.1300000000000008</v>
      </c>
      <c r="F203" s="112">
        <v>2.8809999999999999E-3</v>
      </c>
      <c r="G203" s="108">
        <f t="shared" si="14"/>
        <v>8.1328810000000011</v>
      </c>
      <c r="H203" s="72">
        <v>7.12</v>
      </c>
      <c r="I203" s="73" t="s">
        <v>12</v>
      </c>
      <c r="J203" s="74">
        <f t="shared" si="20"/>
        <v>7120</v>
      </c>
      <c r="K203" s="72">
        <v>301.32</v>
      </c>
      <c r="L203" s="73" t="s">
        <v>48</v>
      </c>
      <c r="M203" s="71">
        <f t="shared" si="15"/>
        <v>301.32</v>
      </c>
      <c r="N203" s="72">
        <v>16.87</v>
      </c>
      <c r="O203" s="73" t="s">
        <v>48</v>
      </c>
      <c r="P203" s="71">
        <f t="shared" si="18"/>
        <v>16.87</v>
      </c>
    </row>
    <row r="204" spans="2:16">
      <c r="B204" s="109">
        <v>11</v>
      </c>
      <c r="C204" s="110" t="s">
        <v>49</v>
      </c>
      <c r="D204" s="69">
        <f t="shared" si="19"/>
        <v>130.95238095238096</v>
      </c>
      <c r="E204" s="111">
        <v>7.6070000000000002</v>
      </c>
      <c r="F204" s="112">
        <v>2.6419999999999998E-3</v>
      </c>
      <c r="G204" s="108">
        <f t="shared" si="14"/>
        <v>7.609642</v>
      </c>
      <c r="H204" s="72">
        <v>8.36</v>
      </c>
      <c r="I204" s="73" t="s">
        <v>12</v>
      </c>
      <c r="J204" s="74">
        <f t="shared" si="20"/>
        <v>8360</v>
      </c>
      <c r="K204" s="72">
        <v>348.89</v>
      </c>
      <c r="L204" s="73" t="s">
        <v>48</v>
      </c>
      <c r="M204" s="71">
        <f t="shared" si="15"/>
        <v>348.89</v>
      </c>
      <c r="N204" s="72">
        <v>19.59</v>
      </c>
      <c r="O204" s="73" t="s">
        <v>48</v>
      </c>
      <c r="P204" s="71">
        <f t="shared" si="18"/>
        <v>19.59</v>
      </c>
    </row>
    <row r="205" spans="2:16">
      <c r="B205" s="109">
        <v>12</v>
      </c>
      <c r="C205" s="110" t="s">
        <v>49</v>
      </c>
      <c r="D205" s="69">
        <f t="shared" si="19"/>
        <v>142.85714285714286</v>
      </c>
      <c r="E205" s="111">
        <v>7.165</v>
      </c>
      <c r="F205" s="112">
        <v>2.441E-3</v>
      </c>
      <c r="G205" s="108">
        <f t="shared" si="14"/>
        <v>7.1674410000000002</v>
      </c>
      <c r="H205" s="72">
        <v>9.69</v>
      </c>
      <c r="I205" s="73" t="s">
        <v>12</v>
      </c>
      <c r="J205" s="74">
        <f t="shared" si="20"/>
        <v>9690</v>
      </c>
      <c r="K205" s="72">
        <v>396.01</v>
      </c>
      <c r="L205" s="73" t="s">
        <v>48</v>
      </c>
      <c r="M205" s="71">
        <f t="shared" si="15"/>
        <v>396.01</v>
      </c>
      <c r="N205" s="72">
        <v>22.47</v>
      </c>
      <c r="O205" s="73" t="s">
        <v>48</v>
      </c>
      <c r="P205" s="71">
        <f t="shared" si="18"/>
        <v>22.47</v>
      </c>
    </row>
    <row r="206" spans="2:16">
      <c r="B206" s="109">
        <v>13</v>
      </c>
      <c r="C206" s="110" t="s">
        <v>49</v>
      </c>
      <c r="D206" s="69">
        <f t="shared" si="19"/>
        <v>154.76190476190476</v>
      </c>
      <c r="E206" s="111">
        <v>6.7859999999999996</v>
      </c>
      <c r="F206" s="112">
        <v>2.2699999999999999E-3</v>
      </c>
      <c r="G206" s="108">
        <f t="shared" si="14"/>
        <v>6.7882699999999998</v>
      </c>
      <c r="H206" s="72">
        <v>11.09</v>
      </c>
      <c r="I206" s="73" t="s">
        <v>12</v>
      </c>
      <c r="J206" s="74">
        <f t="shared" si="20"/>
        <v>11090</v>
      </c>
      <c r="K206" s="72">
        <v>442.9</v>
      </c>
      <c r="L206" s="73" t="s">
        <v>48</v>
      </c>
      <c r="M206" s="71">
        <f t="shared" si="15"/>
        <v>442.9</v>
      </c>
      <c r="N206" s="72">
        <v>25.48</v>
      </c>
      <c r="O206" s="73" t="s">
        <v>48</v>
      </c>
      <c r="P206" s="71">
        <f t="shared" si="18"/>
        <v>25.48</v>
      </c>
    </row>
    <row r="207" spans="2:16">
      <c r="B207" s="109">
        <v>14</v>
      </c>
      <c r="C207" s="110" t="s">
        <v>49</v>
      </c>
      <c r="D207" s="69">
        <f t="shared" si="19"/>
        <v>166.66666666666666</v>
      </c>
      <c r="E207" s="111">
        <v>6.4589999999999996</v>
      </c>
      <c r="F207" s="112">
        <v>2.1220000000000002E-3</v>
      </c>
      <c r="G207" s="108">
        <f t="shared" si="14"/>
        <v>6.4611219999999996</v>
      </c>
      <c r="H207" s="72">
        <v>12.57</v>
      </c>
      <c r="I207" s="73" t="s">
        <v>12</v>
      </c>
      <c r="J207" s="74">
        <f t="shared" si="20"/>
        <v>12570</v>
      </c>
      <c r="K207" s="72">
        <v>489.69</v>
      </c>
      <c r="L207" s="73" t="s">
        <v>48</v>
      </c>
      <c r="M207" s="71">
        <f t="shared" si="15"/>
        <v>489.69</v>
      </c>
      <c r="N207" s="72">
        <v>28.64</v>
      </c>
      <c r="O207" s="73" t="s">
        <v>48</v>
      </c>
      <c r="P207" s="71">
        <f t="shared" si="18"/>
        <v>28.64</v>
      </c>
    </row>
    <row r="208" spans="2:16">
      <c r="B208" s="109">
        <v>15</v>
      </c>
      <c r="C208" s="110" t="s">
        <v>49</v>
      </c>
      <c r="D208" s="69">
        <f t="shared" si="19"/>
        <v>178.57142857142858</v>
      </c>
      <c r="E208" s="111">
        <v>6.1719999999999997</v>
      </c>
      <c r="F208" s="112">
        <v>1.993E-3</v>
      </c>
      <c r="G208" s="108">
        <f t="shared" si="14"/>
        <v>6.1739929999999994</v>
      </c>
      <c r="H208" s="72">
        <v>14.12</v>
      </c>
      <c r="I208" s="73" t="s">
        <v>12</v>
      </c>
      <c r="J208" s="74">
        <f t="shared" si="20"/>
        <v>14120</v>
      </c>
      <c r="K208" s="72">
        <v>536.45000000000005</v>
      </c>
      <c r="L208" s="73" t="s">
        <v>48</v>
      </c>
      <c r="M208" s="71">
        <f t="shared" si="15"/>
        <v>536.45000000000005</v>
      </c>
      <c r="N208" s="72">
        <v>31.92</v>
      </c>
      <c r="O208" s="73" t="s">
        <v>48</v>
      </c>
      <c r="P208" s="71">
        <f t="shared" si="18"/>
        <v>31.92</v>
      </c>
    </row>
    <row r="209" spans="2:16">
      <c r="B209" s="109">
        <v>16</v>
      </c>
      <c r="C209" s="110" t="s">
        <v>49</v>
      </c>
      <c r="D209" s="69">
        <f t="shared" si="19"/>
        <v>190.47619047619048</v>
      </c>
      <c r="E209" s="111">
        <v>5.9189999999999996</v>
      </c>
      <c r="F209" s="112">
        <v>1.879E-3</v>
      </c>
      <c r="G209" s="108">
        <f t="shared" si="14"/>
        <v>5.9208789999999993</v>
      </c>
      <c r="H209" s="72">
        <v>15.73</v>
      </c>
      <c r="I209" s="73" t="s">
        <v>12</v>
      </c>
      <c r="J209" s="74">
        <f t="shared" si="20"/>
        <v>15730</v>
      </c>
      <c r="K209" s="72">
        <v>583.21</v>
      </c>
      <c r="L209" s="73" t="s">
        <v>48</v>
      </c>
      <c r="M209" s="71">
        <f t="shared" si="15"/>
        <v>583.21</v>
      </c>
      <c r="N209" s="72">
        <v>35.32</v>
      </c>
      <c r="O209" s="73" t="s">
        <v>48</v>
      </c>
      <c r="P209" s="71">
        <f t="shared" si="18"/>
        <v>35.32</v>
      </c>
    </row>
    <row r="210" spans="2:16">
      <c r="B210" s="109">
        <v>17</v>
      </c>
      <c r="C210" s="110" t="s">
        <v>49</v>
      </c>
      <c r="D210" s="69">
        <f t="shared" si="19"/>
        <v>202.38095238095238</v>
      </c>
      <c r="E210" s="111">
        <v>5.694</v>
      </c>
      <c r="F210" s="112">
        <v>1.7780000000000001E-3</v>
      </c>
      <c r="G210" s="108">
        <f t="shared" si="14"/>
        <v>5.6957779999999998</v>
      </c>
      <c r="H210" s="72">
        <v>17.420000000000002</v>
      </c>
      <c r="I210" s="73" t="s">
        <v>12</v>
      </c>
      <c r="J210" s="74">
        <f t="shared" si="20"/>
        <v>17420</v>
      </c>
      <c r="K210" s="72">
        <v>629.98</v>
      </c>
      <c r="L210" s="73" t="s">
        <v>48</v>
      </c>
      <c r="M210" s="71">
        <f t="shared" si="15"/>
        <v>629.98</v>
      </c>
      <c r="N210" s="72">
        <v>38.840000000000003</v>
      </c>
      <c r="O210" s="73" t="s">
        <v>48</v>
      </c>
      <c r="P210" s="71">
        <f t="shared" si="18"/>
        <v>38.840000000000003</v>
      </c>
    </row>
    <row r="211" spans="2:16">
      <c r="B211" s="109">
        <v>18</v>
      </c>
      <c r="C211" s="110" t="s">
        <v>49</v>
      </c>
      <c r="D211" s="69">
        <f t="shared" si="19"/>
        <v>214.28571428571428</v>
      </c>
      <c r="E211" s="111">
        <v>5.4939999999999998</v>
      </c>
      <c r="F211" s="112">
        <v>1.688E-3</v>
      </c>
      <c r="G211" s="108">
        <f t="shared" si="14"/>
        <v>5.4956879999999995</v>
      </c>
      <c r="H211" s="72">
        <v>19.16</v>
      </c>
      <c r="I211" s="73" t="s">
        <v>12</v>
      </c>
      <c r="J211" s="74">
        <f t="shared" si="20"/>
        <v>19160</v>
      </c>
      <c r="K211" s="72">
        <v>676.76</v>
      </c>
      <c r="L211" s="73" t="s">
        <v>48</v>
      </c>
      <c r="M211" s="71">
        <f t="shared" si="15"/>
        <v>676.76</v>
      </c>
      <c r="N211" s="72">
        <v>42.47</v>
      </c>
      <c r="O211" s="73" t="s">
        <v>48</v>
      </c>
      <c r="P211" s="71">
        <f t="shared" si="18"/>
        <v>42.47</v>
      </c>
    </row>
    <row r="212" spans="2:16">
      <c r="B212" s="109">
        <v>20</v>
      </c>
      <c r="C212" s="110" t="s">
        <v>49</v>
      </c>
      <c r="D212" s="69">
        <f t="shared" si="19"/>
        <v>238.0952380952381</v>
      </c>
      <c r="E212" s="111">
        <v>5.15</v>
      </c>
      <c r="F212" s="112">
        <v>1.5330000000000001E-3</v>
      </c>
      <c r="G212" s="108">
        <f t="shared" si="14"/>
        <v>5.1515330000000006</v>
      </c>
      <c r="H212" s="72">
        <v>22.84</v>
      </c>
      <c r="I212" s="73" t="s">
        <v>12</v>
      </c>
      <c r="J212" s="74">
        <f t="shared" si="20"/>
        <v>22840</v>
      </c>
      <c r="K212" s="72">
        <v>853.49</v>
      </c>
      <c r="L212" s="73" t="s">
        <v>48</v>
      </c>
      <c r="M212" s="71">
        <f t="shared" si="15"/>
        <v>853.49</v>
      </c>
      <c r="N212" s="72">
        <v>50.03</v>
      </c>
      <c r="O212" s="73" t="s">
        <v>48</v>
      </c>
      <c r="P212" s="71">
        <f t="shared" si="18"/>
        <v>50.03</v>
      </c>
    </row>
    <row r="213" spans="2:16">
      <c r="B213" s="109">
        <v>22.5</v>
      </c>
      <c r="C213" s="110" t="s">
        <v>49</v>
      </c>
      <c r="D213" s="69">
        <f t="shared" si="19"/>
        <v>267.85714285714283</v>
      </c>
      <c r="E213" s="111">
        <v>4.8040000000000003</v>
      </c>
      <c r="F213" s="112">
        <v>1.377E-3</v>
      </c>
      <c r="G213" s="108">
        <f t="shared" ref="G213:G228" si="21">E213+F213</f>
        <v>4.805377</v>
      </c>
      <c r="H213" s="72">
        <v>27.75</v>
      </c>
      <c r="I213" s="73" t="s">
        <v>12</v>
      </c>
      <c r="J213" s="74">
        <f t="shared" si="20"/>
        <v>27750</v>
      </c>
      <c r="K213" s="72">
        <v>1.1000000000000001</v>
      </c>
      <c r="L213" s="116" t="s">
        <v>12</v>
      </c>
      <c r="M213" s="71">
        <f t="shared" ref="M213:M216" si="22">K213*1000</f>
        <v>1100</v>
      </c>
      <c r="N213" s="72">
        <v>59.99</v>
      </c>
      <c r="O213" s="73" t="s">
        <v>48</v>
      </c>
      <c r="P213" s="71">
        <f t="shared" si="18"/>
        <v>59.99</v>
      </c>
    </row>
    <row r="214" spans="2:16">
      <c r="B214" s="109">
        <v>25</v>
      </c>
      <c r="C214" s="110" t="s">
        <v>49</v>
      </c>
      <c r="D214" s="69">
        <f t="shared" si="19"/>
        <v>297.61904761904759</v>
      </c>
      <c r="E214" s="111">
        <v>4.5250000000000004</v>
      </c>
      <c r="F214" s="112">
        <v>1.25E-3</v>
      </c>
      <c r="G214" s="108">
        <f t="shared" si="21"/>
        <v>4.5262500000000001</v>
      </c>
      <c r="H214" s="72">
        <v>33</v>
      </c>
      <c r="I214" s="73" t="s">
        <v>12</v>
      </c>
      <c r="J214" s="74">
        <f t="shared" si="20"/>
        <v>33000</v>
      </c>
      <c r="K214" s="72">
        <v>1.33</v>
      </c>
      <c r="L214" s="73" t="s">
        <v>12</v>
      </c>
      <c r="M214" s="71">
        <f t="shared" si="22"/>
        <v>1330</v>
      </c>
      <c r="N214" s="72">
        <v>70.45</v>
      </c>
      <c r="O214" s="73" t="s">
        <v>48</v>
      </c>
      <c r="P214" s="71">
        <f t="shared" si="18"/>
        <v>70.45</v>
      </c>
    </row>
    <row r="215" spans="2:16">
      <c r="B215" s="109">
        <v>27.5</v>
      </c>
      <c r="C215" s="110" t="s">
        <v>49</v>
      </c>
      <c r="D215" s="69">
        <f t="shared" si="19"/>
        <v>327.38095238095241</v>
      </c>
      <c r="E215" s="111">
        <v>4.2960000000000003</v>
      </c>
      <c r="F215" s="112">
        <v>1.1460000000000001E-3</v>
      </c>
      <c r="G215" s="108">
        <f t="shared" si="21"/>
        <v>4.2971460000000006</v>
      </c>
      <c r="H215" s="72">
        <v>38.54</v>
      </c>
      <c r="I215" s="73" t="s">
        <v>12</v>
      </c>
      <c r="J215" s="74">
        <f t="shared" si="20"/>
        <v>38540</v>
      </c>
      <c r="K215" s="72">
        <v>1.54</v>
      </c>
      <c r="L215" s="73" t="s">
        <v>12</v>
      </c>
      <c r="M215" s="71">
        <f t="shared" si="22"/>
        <v>1540</v>
      </c>
      <c r="N215" s="72">
        <v>81.349999999999994</v>
      </c>
      <c r="O215" s="73" t="s">
        <v>48</v>
      </c>
      <c r="P215" s="71">
        <f t="shared" si="18"/>
        <v>81.349999999999994</v>
      </c>
    </row>
    <row r="216" spans="2:16">
      <c r="B216" s="109">
        <v>30</v>
      </c>
      <c r="C216" s="110" t="s">
        <v>49</v>
      </c>
      <c r="D216" s="69">
        <f t="shared" si="19"/>
        <v>357.14285714285717</v>
      </c>
      <c r="E216" s="111">
        <v>4.1040000000000001</v>
      </c>
      <c r="F216" s="112">
        <v>1.0579999999999999E-3</v>
      </c>
      <c r="G216" s="108">
        <f t="shared" si="21"/>
        <v>4.1050579999999997</v>
      </c>
      <c r="H216" s="72">
        <v>44.36</v>
      </c>
      <c r="I216" s="73" t="s">
        <v>12</v>
      </c>
      <c r="J216" s="74">
        <f t="shared" si="20"/>
        <v>44360</v>
      </c>
      <c r="K216" s="72">
        <v>1.75</v>
      </c>
      <c r="L216" s="73" t="s">
        <v>12</v>
      </c>
      <c r="M216" s="71">
        <f t="shared" si="22"/>
        <v>1750</v>
      </c>
      <c r="N216" s="72">
        <v>92.63</v>
      </c>
      <c r="O216" s="73" t="s">
        <v>48</v>
      </c>
      <c r="P216" s="71">
        <f t="shared" si="18"/>
        <v>92.63</v>
      </c>
    </row>
    <row r="217" spans="2:16">
      <c r="B217" s="109">
        <v>32.5</v>
      </c>
      <c r="C217" s="110" t="s">
        <v>49</v>
      </c>
      <c r="D217" s="69">
        <f t="shared" si="19"/>
        <v>386.90476190476193</v>
      </c>
      <c r="E217" s="111">
        <v>3.9430000000000001</v>
      </c>
      <c r="F217" s="112">
        <v>9.833000000000001E-4</v>
      </c>
      <c r="G217" s="108">
        <f t="shared" si="21"/>
        <v>3.9439833000000002</v>
      </c>
      <c r="H217" s="72">
        <v>50.44</v>
      </c>
      <c r="I217" s="73" t="s">
        <v>12</v>
      </c>
      <c r="J217" s="74">
        <f t="shared" si="20"/>
        <v>50440</v>
      </c>
      <c r="K217" s="72">
        <v>1.95</v>
      </c>
      <c r="L217" s="73" t="s">
        <v>12</v>
      </c>
      <c r="M217" s="71">
        <f>K217*1000</f>
        <v>1950</v>
      </c>
      <c r="N217" s="72">
        <v>104.23</v>
      </c>
      <c r="O217" s="73" t="s">
        <v>48</v>
      </c>
      <c r="P217" s="71">
        <f t="shared" si="18"/>
        <v>104.23</v>
      </c>
    </row>
    <row r="218" spans="2:16">
      <c r="B218" s="109">
        <v>35</v>
      </c>
      <c r="C218" s="110" t="s">
        <v>49</v>
      </c>
      <c r="D218" s="69">
        <f t="shared" si="19"/>
        <v>416.66666666666669</v>
      </c>
      <c r="E218" s="111">
        <v>3.8039999999999998</v>
      </c>
      <c r="F218" s="112">
        <v>9.1870000000000005E-4</v>
      </c>
      <c r="G218" s="108">
        <f t="shared" si="21"/>
        <v>3.8049187</v>
      </c>
      <c r="H218" s="72">
        <v>56.75</v>
      </c>
      <c r="I218" s="73" t="s">
        <v>12</v>
      </c>
      <c r="J218" s="74">
        <f t="shared" si="20"/>
        <v>56750</v>
      </c>
      <c r="K218" s="72">
        <v>2.14</v>
      </c>
      <c r="L218" s="73" t="s">
        <v>12</v>
      </c>
      <c r="M218" s="71">
        <f t="shared" ref="M218:M228" si="23">K218*1000</f>
        <v>2140</v>
      </c>
      <c r="N218" s="72">
        <v>116.13</v>
      </c>
      <c r="O218" s="73" t="s">
        <v>48</v>
      </c>
      <c r="P218" s="71">
        <f t="shared" si="18"/>
        <v>116.13</v>
      </c>
    </row>
    <row r="219" spans="2:16">
      <c r="B219" s="109">
        <v>37.5</v>
      </c>
      <c r="C219" s="110" t="s">
        <v>49</v>
      </c>
      <c r="D219" s="69">
        <f t="shared" si="19"/>
        <v>446.42857142857144</v>
      </c>
      <c r="E219" s="111">
        <v>3.6840000000000002</v>
      </c>
      <c r="F219" s="112">
        <v>8.6240000000000004E-4</v>
      </c>
      <c r="G219" s="108">
        <f t="shared" si="21"/>
        <v>3.6848624000000001</v>
      </c>
      <c r="H219" s="72">
        <v>63.28</v>
      </c>
      <c r="I219" s="73" t="s">
        <v>12</v>
      </c>
      <c r="J219" s="74">
        <f t="shared" si="20"/>
        <v>63280</v>
      </c>
      <c r="K219" s="72">
        <v>2.33</v>
      </c>
      <c r="L219" s="73" t="s">
        <v>12</v>
      </c>
      <c r="M219" s="71">
        <f t="shared" si="23"/>
        <v>2330</v>
      </c>
      <c r="N219" s="72">
        <v>128.27000000000001</v>
      </c>
      <c r="O219" s="73" t="s">
        <v>48</v>
      </c>
      <c r="P219" s="71">
        <f t="shared" si="18"/>
        <v>128.27000000000001</v>
      </c>
    </row>
    <row r="220" spans="2:16">
      <c r="B220" s="109">
        <v>40</v>
      </c>
      <c r="C220" s="110" t="s">
        <v>49</v>
      </c>
      <c r="D220" s="69">
        <f t="shared" si="19"/>
        <v>476.1904761904762</v>
      </c>
      <c r="E220" s="111">
        <v>3.58</v>
      </c>
      <c r="F220" s="112">
        <v>8.1280000000000002E-4</v>
      </c>
      <c r="G220" s="108">
        <f t="shared" si="21"/>
        <v>3.5808127999999999</v>
      </c>
      <c r="H220" s="72">
        <v>70</v>
      </c>
      <c r="I220" s="73" t="s">
        <v>12</v>
      </c>
      <c r="J220" s="74">
        <f t="shared" si="20"/>
        <v>70000</v>
      </c>
      <c r="K220" s="72">
        <v>2.52</v>
      </c>
      <c r="L220" s="73" t="s">
        <v>12</v>
      </c>
      <c r="M220" s="71">
        <f t="shared" si="23"/>
        <v>2520</v>
      </c>
      <c r="N220" s="72">
        <v>140.62</v>
      </c>
      <c r="O220" s="73" t="s">
        <v>48</v>
      </c>
      <c r="P220" s="71">
        <f t="shared" si="18"/>
        <v>140.62</v>
      </c>
    </row>
    <row r="221" spans="2:16">
      <c r="B221" s="109">
        <v>45</v>
      </c>
      <c r="C221" s="110" t="s">
        <v>49</v>
      </c>
      <c r="D221" s="69">
        <f t="shared" si="19"/>
        <v>535.71428571428567</v>
      </c>
      <c r="E221" s="111">
        <v>3.407</v>
      </c>
      <c r="F221" s="112">
        <v>7.2939999999999995E-4</v>
      </c>
      <c r="G221" s="108">
        <f t="shared" si="21"/>
        <v>3.4077294</v>
      </c>
      <c r="H221" s="72">
        <v>84</v>
      </c>
      <c r="I221" s="73" t="s">
        <v>12</v>
      </c>
      <c r="J221" s="74">
        <f t="shared" si="20"/>
        <v>84000</v>
      </c>
      <c r="K221" s="72">
        <v>3.2</v>
      </c>
      <c r="L221" s="73" t="s">
        <v>12</v>
      </c>
      <c r="M221" s="71">
        <f t="shared" si="23"/>
        <v>3200</v>
      </c>
      <c r="N221" s="72">
        <v>165.85</v>
      </c>
      <c r="O221" s="73" t="s">
        <v>48</v>
      </c>
      <c r="P221" s="71">
        <f t="shared" si="18"/>
        <v>165.85</v>
      </c>
    </row>
    <row r="222" spans="2:16">
      <c r="B222" s="109">
        <v>50</v>
      </c>
      <c r="C222" s="110" t="s">
        <v>49</v>
      </c>
      <c r="D222" s="69">
        <f t="shared" si="19"/>
        <v>595.23809523809518</v>
      </c>
      <c r="E222" s="111">
        <v>3.2709999999999999</v>
      </c>
      <c r="F222" s="112">
        <v>6.6209999999999999E-4</v>
      </c>
      <c r="G222" s="108">
        <f t="shared" si="21"/>
        <v>3.2716620999999999</v>
      </c>
      <c r="H222" s="72">
        <v>98.64</v>
      </c>
      <c r="I222" s="73" t="s">
        <v>12</v>
      </c>
      <c r="J222" s="74">
        <f t="shared" si="20"/>
        <v>98640</v>
      </c>
      <c r="K222" s="72">
        <v>3.82</v>
      </c>
      <c r="L222" s="73" t="s">
        <v>12</v>
      </c>
      <c r="M222" s="71">
        <f t="shared" si="23"/>
        <v>3820</v>
      </c>
      <c r="N222" s="72">
        <v>191.6</v>
      </c>
      <c r="O222" s="73" t="s">
        <v>48</v>
      </c>
      <c r="P222" s="71">
        <f t="shared" si="18"/>
        <v>191.6</v>
      </c>
    </row>
    <row r="223" spans="2:16">
      <c r="B223" s="109">
        <v>55</v>
      </c>
      <c r="C223" s="110" t="s">
        <v>49</v>
      </c>
      <c r="D223" s="69">
        <f t="shared" si="19"/>
        <v>654.76190476190482</v>
      </c>
      <c r="E223" s="111">
        <v>3.161</v>
      </c>
      <c r="F223" s="112">
        <v>6.0650000000000005E-4</v>
      </c>
      <c r="G223" s="108">
        <f t="shared" si="21"/>
        <v>3.1616065</v>
      </c>
      <c r="H223" s="72">
        <v>113.84</v>
      </c>
      <c r="I223" s="73" t="s">
        <v>12</v>
      </c>
      <c r="J223" s="74">
        <f t="shared" si="20"/>
        <v>113840</v>
      </c>
      <c r="K223" s="72">
        <v>4.38</v>
      </c>
      <c r="L223" s="73" t="s">
        <v>12</v>
      </c>
      <c r="M223" s="71">
        <f t="shared" si="23"/>
        <v>4380</v>
      </c>
      <c r="N223" s="72">
        <v>217.72</v>
      </c>
      <c r="O223" s="73" t="s">
        <v>48</v>
      </c>
      <c r="P223" s="71">
        <f t="shared" si="18"/>
        <v>217.72</v>
      </c>
    </row>
    <row r="224" spans="2:16">
      <c r="B224" s="109">
        <v>60</v>
      </c>
      <c r="C224" s="110" t="s">
        <v>49</v>
      </c>
      <c r="D224" s="69">
        <f t="shared" si="19"/>
        <v>714.28571428571433</v>
      </c>
      <c r="E224" s="111">
        <v>3.0710000000000002</v>
      </c>
      <c r="F224" s="112">
        <v>5.599E-4</v>
      </c>
      <c r="G224" s="108">
        <f t="shared" si="21"/>
        <v>3.0715599</v>
      </c>
      <c r="H224" s="72">
        <v>129.53</v>
      </c>
      <c r="I224" s="73" t="s">
        <v>12</v>
      </c>
      <c r="J224" s="74">
        <f t="shared" si="20"/>
        <v>129530</v>
      </c>
      <c r="K224" s="72">
        <v>4.91</v>
      </c>
      <c r="L224" s="73" t="s">
        <v>12</v>
      </c>
      <c r="M224" s="71">
        <f t="shared" si="23"/>
        <v>4910</v>
      </c>
      <c r="N224" s="72">
        <v>244.08</v>
      </c>
      <c r="O224" s="73" t="s">
        <v>48</v>
      </c>
      <c r="P224" s="71">
        <f t="shared" si="18"/>
        <v>244.08</v>
      </c>
    </row>
    <row r="225" spans="1:16">
      <c r="B225" s="109">
        <v>65</v>
      </c>
      <c r="C225" s="110" t="s">
        <v>49</v>
      </c>
      <c r="D225" s="69">
        <f t="shared" si="19"/>
        <v>773.80952380952385</v>
      </c>
      <c r="E225" s="111">
        <v>2.9969999999999999</v>
      </c>
      <c r="F225" s="112">
        <v>5.2010000000000001E-4</v>
      </c>
      <c r="G225" s="108">
        <f t="shared" si="21"/>
        <v>2.9975201</v>
      </c>
      <c r="H225" s="72">
        <v>145.63999999999999</v>
      </c>
      <c r="I225" s="73" t="s">
        <v>12</v>
      </c>
      <c r="J225" s="74">
        <f t="shared" si="20"/>
        <v>145640</v>
      </c>
      <c r="K225" s="72">
        <v>5.41</v>
      </c>
      <c r="L225" s="73" t="s">
        <v>12</v>
      </c>
      <c r="M225" s="71">
        <f t="shared" si="23"/>
        <v>5410</v>
      </c>
      <c r="N225" s="72">
        <v>270.57</v>
      </c>
      <c r="O225" s="73" t="s">
        <v>48</v>
      </c>
      <c r="P225" s="71">
        <f t="shared" si="18"/>
        <v>270.57</v>
      </c>
    </row>
    <row r="226" spans="1:16">
      <c r="B226" s="109">
        <v>70</v>
      </c>
      <c r="C226" s="110" t="s">
        <v>49</v>
      </c>
      <c r="D226" s="69">
        <f t="shared" si="19"/>
        <v>833.33333333333337</v>
      </c>
      <c r="E226" s="111">
        <v>2.9340000000000002</v>
      </c>
      <c r="F226" s="112">
        <v>4.8579999999999999E-4</v>
      </c>
      <c r="G226" s="108">
        <f t="shared" si="21"/>
        <v>2.9344858</v>
      </c>
      <c r="H226" s="72">
        <v>162.13</v>
      </c>
      <c r="I226" s="73" t="s">
        <v>12</v>
      </c>
      <c r="J226" s="74">
        <f t="shared" si="20"/>
        <v>162130</v>
      </c>
      <c r="K226" s="72">
        <v>5.89</v>
      </c>
      <c r="L226" s="73" t="s">
        <v>12</v>
      </c>
      <c r="M226" s="71">
        <f t="shared" si="23"/>
        <v>5890</v>
      </c>
      <c r="N226" s="72">
        <v>297.10000000000002</v>
      </c>
      <c r="O226" s="73" t="s">
        <v>48</v>
      </c>
      <c r="P226" s="71">
        <f t="shared" si="18"/>
        <v>297.10000000000002</v>
      </c>
    </row>
    <row r="227" spans="1:16">
      <c r="B227" s="109">
        <v>80</v>
      </c>
      <c r="C227" s="110" t="s">
        <v>49</v>
      </c>
      <c r="D227" s="69">
        <f t="shared" si="19"/>
        <v>952.38095238095241</v>
      </c>
      <c r="E227" s="111">
        <v>2.8359999999999999</v>
      </c>
      <c r="F227" s="112">
        <v>4.2949999999999998E-4</v>
      </c>
      <c r="G227" s="108">
        <f t="shared" si="21"/>
        <v>2.8364294999999999</v>
      </c>
      <c r="H227" s="72">
        <v>196.02</v>
      </c>
      <c r="I227" s="73" t="s">
        <v>12</v>
      </c>
      <c r="J227" s="74">
        <f t="shared" si="20"/>
        <v>196020</v>
      </c>
      <c r="K227" s="72">
        <v>7.6</v>
      </c>
      <c r="L227" s="73" t="s">
        <v>12</v>
      </c>
      <c r="M227" s="71">
        <f t="shared" si="23"/>
        <v>7600</v>
      </c>
      <c r="N227" s="72">
        <v>350.07</v>
      </c>
      <c r="O227" s="73" t="s">
        <v>48</v>
      </c>
      <c r="P227" s="71">
        <f t="shared" si="18"/>
        <v>350.07</v>
      </c>
    </row>
    <row r="228" spans="1:16">
      <c r="A228" s="4">
        <v>228</v>
      </c>
      <c r="B228" s="109">
        <v>84</v>
      </c>
      <c r="C228" s="110" t="s">
        <v>49</v>
      </c>
      <c r="D228" s="69">
        <f t="shared" si="19"/>
        <v>1000</v>
      </c>
      <c r="E228" s="111">
        <v>2.8069999999999999</v>
      </c>
      <c r="F228" s="112">
        <v>4.1060000000000001E-4</v>
      </c>
      <c r="G228" s="108">
        <f t="shared" si="21"/>
        <v>2.8074105999999999</v>
      </c>
      <c r="H228" s="72">
        <v>209.87</v>
      </c>
      <c r="I228" s="73" t="s">
        <v>12</v>
      </c>
      <c r="J228" s="74">
        <f t="shared" si="20"/>
        <v>209870</v>
      </c>
      <c r="K228" s="72">
        <v>7.85</v>
      </c>
      <c r="L228" s="73" t="s">
        <v>12</v>
      </c>
      <c r="M228" s="71">
        <f t="shared" si="23"/>
        <v>7850</v>
      </c>
      <c r="N228" s="72">
        <v>371.14</v>
      </c>
      <c r="O228" s="73" t="s">
        <v>48</v>
      </c>
      <c r="P228" s="71">
        <f t="shared" si="18"/>
        <v>371.14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srim84Kr_Si</vt:lpstr>
      <vt:lpstr>srim84Kr_Al</vt:lpstr>
      <vt:lpstr>srim84Kr_Au</vt:lpstr>
      <vt:lpstr>srim84Kr_C</vt:lpstr>
      <vt:lpstr>srim84Kr_Air</vt:lpstr>
      <vt:lpstr>srim84Kr_Kapton</vt:lpstr>
      <vt:lpstr>srim84Kr_Mylar</vt:lpstr>
      <vt:lpstr>srim84Kr_EJ212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2017-06-12T21:57:28Z</dcterms:modified>
</cp:coreProperties>
</file>