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0614-SRIMfit_PartUpD\lib\_SRIMwb\RknSRIMwb\"/>
    </mc:Choice>
  </mc:AlternateContent>
  <bookViews>
    <workbookView xWindow="0" yWindow="0" windowWidth="17400" windowHeight="10725" tabRatio="748"/>
  </bookViews>
  <sheets>
    <sheet name="srim56Fe_Si" sheetId="139" r:id="rId1"/>
    <sheet name="srim56Fe_Al" sheetId="106" r:id="rId2"/>
    <sheet name="srim56Fe_Au" sheetId="132" r:id="rId3"/>
    <sheet name="srim56Fe_C" sheetId="140" r:id="rId4"/>
    <sheet name="srim56Fe_Air" sheetId="141" r:id="rId5"/>
    <sheet name="srim56Fe_Kapton" sheetId="118" r:id="rId6"/>
    <sheet name="srim56Fe_Mylar" sheetId="130" r:id="rId7"/>
    <sheet name="srim56Fe_EJ212" sheetId="131" r:id="rId8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141" l="1"/>
  <c r="M228" i="141"/>
  <c r="J228" i="141"/>
  <c r="G228" i="141"/>
  <c r="D228" i="141"/>
  <c r="P227" i="141"/>
  <c r="M227" i="141"/>
  <c r="J227" i="141"/>
  <c r="G227" i="141"/>
  <c r="D227" i="141"/>
  <c r="P226" i="141"/>
  <c r="M226" i="141"/>
  <c r="J226" i="141"/>
  <c r="G226" i="141"/>
  <c r="D226" i="141"/>
  <c r="P225" i="141"/>
  <c r="M225" i="141"/>
  <c r="J225" i="141"/>
  <c r="G225" i="141"/>
  <c r="D225" i="141"/>
  <c r="P224" i="141"/>
  <c r="M224" i="141"/>
  <c r="J224" i="141"/>
  <c r="G224" i="141"/>
  <c r="D224" i="141"/>
  <c r="P223" i="141"/>
  <c r="M223" i="141"/>
  <c r="J223" i="141"/>
  <c r="G223" i="141"/>
  <c r="D223" i="141"/>
  <c r="P222" i="141"/>
  <c r="M222" i="141"/>
  <c r="J222" i="141"/>
  <c r="G222" i="141"/>
  <c r="D222" i="141"/>
  <c r="P221" i="141"/>
  <c r="M221" i="141"/>
  <c r="J221" i="141"/>
  <c r="G221" i="141"/>
  <c r="D221" i="141"/>
  <c r="P220" i="141"/>
  <c r="M220" i="141"/>
  <c r="J220" i="141"/>
  <c r="G220" i="141"/>
  <c r="D220" i="141"/>
  <c r="P219" i="141"/>
  <c r="M219" i="141"/>
  <c r="J219" i="141"/>
  <c r="G219" i="141"/>
  <c r="D219" i="141"/>
  <c r="P218" i="141"/>
  <c r="M218" i="141"/>
  <c r="J218" i="141"/>
  <c r="G218" i="141"/>
  <c r="D218" i="141"/>
  <c r="P217" i="141"/>
  <c r="M217" i="141"/>
  <c r="J217" i="141"/>
  <c r="G217" i="141"/>
  <c r="D217" i="141"/>
  <c r="P216" i="141"/>
  <c r="M216" i="141"/>
  <c r="J216" i="141"/>
  <c r="G216" i="141"/>
  <c r="D216" i="141"/>
  <c r="P215" i="141"/>
  <c r="M215" i="141"/>
  <c r="J215" i="141"/>
  <c r="G215" i="141"/>
  <c r="D215" i="141"/>
  <c r="P214" i="141"/>
  <c r="M214" i="141"/>
  <c r="J214" i="141"/>
  <c r="G214" i="141"/>
  <c r="D214" i="141"/>
  <c r="P213" i="141"/>
  <c r="M213" i="141"/>
  <c r="J213" i="141"/>
  <c r="G213" i="141"/>
  <c r="D213" i="141"/>
  <c r="P212" i="141"/>
  <c r="M212" i="141"/>
  <c r="J212" i="141"/>
  <c r="G212" i="141"/>
  <c r="D212" i="141"/>
  <c r="P211" i="141"/>
  <c r="M211" i="141"/>
  <c r="J211" i="141"/>
  <c r="G211" i="141"/>
  <c r="D211" i="141"/>
  <c r="P210" i="141"/>
  <c r="M210" i="141"/>
  <c r="J210" i="141"/>
  <c r="G210" i="141"/>
  <c r="D210" i="141"/>
  <c r="P209" i="141"/>
  <c r="M209" i="141"/>
  <c r="J209" i="141"/>
  <c r="G209" i="141"/>
  <c r="D209" i="141"/>
  <c r="P208" i="141"/>
  <c r="M208" i="141"/>
  <c r="J208" i="141"/>
  <c r="G208" i="141"/>
  <c r="D208" i="141"/>
  <c r="P207" i="141"/>
  <c r="M207" i="141"/>
  <c r="J207" i="141"/>
  <c r="G207" i="141"/>
  <c r="D207" i="141"/>
  <c r="P206" i="141"/>
  <c r="M206" i="141"/>
  <c r="J206" i="141"/>
  <c r="G206" i="141"/>
  <c r="D206" i="141"/>
  <c r="P205" i="141"/>
  <c r="M205" i="141"/>
  <c r="J205" i="141"/>
  <c r="G205" i="141"/>
  <c r="D205" i="141"/>
  <c r="P204" i="141"/>
  <c r="M204" i="141"/>
  <c r="J204" i="141"/>
  <c r="G204" i="141"/>
  <c r="D204" i="141"/>
  <c r="P203" i="141"/>
  <c r="M203" i="141"/>
  <c r="J203" i="141"/>
  <c r="G203" i="141"/>
  <c r="D203" i="141"/>
  <c r="P202" i="141"/>
  <c r="M202" i="141"/>
  <c r="J202" i="141"/>
  <c r="G202" i="141"/>
  <c r="D202" i="141"/>
  <c r="P201" i="141"/>
  <c r="M201" i="141"/>
  <c r="J201" i="141"/>
  <c r="G201" i="141"/>
  <c r="D201" i="141"/>
  <c r="P200" i="141"/>
  <c r="M200" i="141"/>
  <c r="J200" i="141"/>
  <c r="G200" i="141"/>
  <c r="D200" i="141"/>
  <c r="P199" i="141"/>
  <c r="M199" i="141"/>
  <c r="J199" i="141"/>
  <c r="G199" i="141"/>
  <c r="D199" i="141"/>
  <c r="P198" i="141"/>
  <c r="M198" i="141"/>
  <c r="J198" i="141"/>
  <c r="G198" i="141"/>
  <c r="D198" i="141"/>
  <c r="P197" i="141"/>
  <c r="M197" i="141"/>
  <c r="J197" i="141"/>
  <c r="G197" i="141"/>
  <c r="D197" i="141"/>
  <c r="P196" i="141"/>
  <c r="M196" i="141"/>
  <c r="J196" i="141"/>
  <c r="G196" i="141"/>
  <c r="D196" i="141"/>
  <c r="P195" i="141"/>
  <c r="M195" i="141"/>
  <c r="J195" i="141"/>
  <c r="G195" i="141"/>
  <c r="D195" i="141"/>
  <c r="P194" i="141"/>
  <c r="M194" i="141"/>
  <c r="J194" i="141"/>
  <c r="G194" i="141"/>
  <c r="D194" i="141"/>
  <c r="P193" i="141"/>
  <c r="M193" i="141"/>
  <c r="J193" i="141"/>
  <c r="G193" i="141"/>
  <c r="D193" i="141"/>
  <c r="P192" i="141"/>
  <c r="M192" i="141"/>
  <c r="J192" i="141"/>
  <c r="G192" i="141"/>
  <c r="D192" i="141"/>
  <c r="P191" i="141"/>
  <c r="M191" i="141"/>
  <c r="J191" i="141"/>
  <c r="G191" i="141"/>
  <c r="D191" i="141"/>
  <c r="P190" i="141"/>
  <c r="M190" i="141"/>
  <c r="J190" i="141"/>
  <c r="G190" i="141"/>
  <c r="D190" i="141"/>
  <c r="P189" i="141"/>
  <c r="M189" i="141"/>
  <c r="J189" i="141"/>
  <c r="G189" i="141"/>
  <c r="D189" i="141"/>
  <c r="P188" i="141"/>
  <c r="M188" i="141"/>
  <c r="J188" i="141"/>
  <c r="G188" i="141"/>
  <c r="D188" i="141"/>
  <c r="P187" i="141"/>
  <c r="M187" i="141"/>
  <c r="J187" i="141"/>
  <c r="G187" i="141"/>
  <c r="D187" i="141"/>
  <c r="P186" i="141"/>
  <c r="M186" i="141"/>
  <c r="J186" i="141"/>
  <c r="G186" i="141"/>
  <c r="D186" i="141"/>
  <c r="P185" i="141"/>
  <c r="M185" i="141"/>
  <c r="J185" i="141"/>
  <c r="G185" i="141"/>
  <c r="D185" i="141"/>
  <c r="P184" i="141"/>
  <c r="M184" i="141"/>
  <c r="J184" i="141"/>
  <c r="G184" i="141"/>
  <c r="D184" i="141"/>
  <c r="P183" i="141"/>
  <c r="M183" i="141"/>
  <c r="J183" i="141"/>
  <c r="G183" i="141"/>
  <c r="D183" i="141"/>
  <c r="P182" i="141"/>
  <c r="M182" i="141"/>
  <c r="J182" i="141"/>
  <c r="G182" i="141"/>
  <c r="D182" i="141"/>
  <c r="P181" i="141"/>
  <c r="M181" i="141"/>
  <c r="J181" i="141"/>
  <c r="G181" i="141"/>
  <c r="D181" i="141"/>
  <c r="P180" i="141"/>
  <c r="M180" i="141"/>
  <c r="J180" i="141"/>
  <c r="G180" i="141"/>
  <c r="D180" i="141"/>
  <c r="P179" i="141"/>
  <c r="M179" i="141"/>
  <c r="J179" i="141"/>
  <c r="G179" i="141"/>
  <c r="D179" i="141"/>
  <c r="P178" i="141"/>
  <c r="M178" i="141"/>
  <c r="J178" i="141"/>
  <c r="G178" i="141"/>
  <c r="D178" i="141"/>
  <c r="P177" i="141"/>
  <c r="M177" i="141"/>
  <c r="J177" i="141"/>
  <c r="G177" i="141"/>
  <c r="D177" i="141"/>
  <c r="P176" i="141"/>
  <c r="M176" i="141"/>
  <c r="J176" i="141"/>
  <c r="G176" i="141"/>
  <c r="D176" i="141"/>
  <c r="P175" i="141"/>
  <c r="M175" i="141"/>
  <c r="J175" i="141"/>
  <c r="G175" i="141"/>
  <c r="D175" i="141"/>
  <c r="P174" i="141"/>
  <c r="M174" i="141"/>
  <c r="J174" i="141"/>
  <c r="G174" i="141"/>
  <c r="D174" i="141"/>
  <c r="P173" i="141"/>
  <c r="M173" i="141"/>
  <c r="J173" i="141"/>
  <c r="G173" i="141"/>
  <c r="D173" i="141"/>
  <c r="P172" i="141"/>
  <c r="M172" i="141"/>
  <c r="J172" i="141"/>
  <c r="G172" i="141"/>
  <c r="D172" i="141"/>
  <c r="P171" i="141"/>
  <c r="M171" i="141"/>
  <c r="J171" i="141"/>
  <c r="G171" i="141"/>
  <c r="D171" i="141"/>
  <c r="P170" i="141"/>
  <c r="M170" i="141"/>
  <c r="J170" i="141"/>
  <c r="G170" i="141"/>
  <c r="D170" i="141"/>
  <c r="P169" i="141"/>
  <c r="M169" i="141"/>
  <c r="J169" i="141"/>
  <c r="G169" i="141"/>
  <c r="D169" i="141"/>
  <c r="P168" i="141"/>
  <c r="M168" i="141"/>
  <c r="J168" i="141"/>
  <c r="G168" i="141"/>
  <c r="D168" i="141"/>
  <c r="P167" i="141"/>
  <c r="M167" i="141"/>
  <c r="J167" i="141"/>
  <c r="G167" i="141"/>
  <c r="D167" i="141"/>
  <c r="P166" i="141"/>
  <c r="M166" i="141"/>
  <c r="J166" i="141"/>
  <c r="G166" i="141"/>
  <c r="D166" i="141"/>
  <c r="P165" i="141"/>
  <c r="M165" i="141"/>
  <c r="J165" i="141"/>
  <c r="G165" i="141"/>
  <c r="D165" i="141"/>
  <c r="P164" i="141"/>
  <c r="M164" i="141"/>
  <c r="J164" i="141"/>
  <c r="G164" i="141"/>
  <c r="D164" i="141"/>
  <c r="P163" i="141"/>
  <c r="M163" i="141"/>
  <c r="J163" i="141"/>
  <c r="G163" i="141"/>
  <c r="D163" i="141"/>
  <c r="P162" i="141"/>
  <c r="M162" i="141"/>
  <c r="J162" i="141"/>
  <c r="G162" i="141"/>
  <c r="D162" i="141"/>
  <c r="P161" i="141"/>
  <c r="M161" i="141"/>
  <c r="J161" i="141"/>
  <c r="G161" i="141"/>
  <c r="D161" i="141"/>
  <c r="P160" i="141"/>
  <c r="M160" i="141"/>
  <c r="J160" i="141"/>
  <c r="G160" i="141"/>
  <c r="D160" i="141"/>
  <c r="P159" i="141"/>
  <c r="M159" i="141"/>
  <c r="J159" i="141"/>
  <c r="G159" i="141"/>
  <c r="D159" i="141"/>
  <c r="P158" i="141"/>
  <c r="M158" i="141"/>
  <c r="J158" i="141"/>
  <c r="G158" i="141"/>
  <c r="D158" i="141"/>
  <c r="P157" i="141"/>
  <c r="M157" i="141"/>
  <c r="J157" i="141"/>
  <c r="G157" i="141"/>
  <c r="D157" i="141"/>
  <c r="P156" i="141"/>
  <c r="M156" i="141"/>
  <c r="J156" i="141"/>
  <c r="G156" i="141"/>
  <c r="D156" i="141"/>
  <c r="P155" i="141"/>
  <c r="M155" i="141"/>
  <c r="J155" i="141"/>
  <c r="G155" i="141"/>
  <c r="D155" i="141"/>
  <c r="P154" i="141"/>
  <c r="M154" i="141"/>
  <c r="J154" i="141"/>
  <c r="G154" i="141"/>
  <c r="D154" i="141"/>
  <c r="P153" i="141"/>
  <c r="M153" i="141"/>
  <c r="J153" i="141"/>
  <c r="G153" i="141"/>
  <c r="D153" i="141"/>
  <c r="P152" i="141"/>
  <c r="M152" i="141"/>
  <c r="J152" i="141"/>
  <c r="G152" i="141"/>
  <c r="D152" i="141"/>
  <c r="P151" i="141"/>
  <c r="M151" i="141"/>
  <c r="J151" i="141"/>
  <c r="G151" i="141"/>
  <c r="D151" i="141"/>
  <c r="P150" i="141"/>
  <c r="M150" i="141"/>
  <c r="J150" i="141"/>
  <c r="G150" i="141"/>
  <c r="D150" i="141"/>
  <c r="P149" i="141"/>
  <c r="M149" i="141"/>
  <c r="J149" i="141"/>
  <c r="G149" i="141"/>
  <c r="D149" i="141"/>
  <c r="P148" i="141"/>
  <c r="M148" i="141"/>
  <c r="J148" i="141"/>
  <c r="G148" i="141"/>
  <c r="D148" i="141"/>
  <c r="P147" i="141"/>
  <c r="M147" i="141"/>
  <c r="J147" i="141"/>
  <c r="G147" i="141"/>
  <c r="D147" i="141"/>
  <c r="P146" i="141"/>
  <c r="M146" i="141"/>
  <c r="J146" i="141"/>
  <c r="G146" i="141"/>
  <c r="D146" i="141"/>
  <c r="P145" i="141"/>
  <c r="M145" i="141"/>
  <c r="J145" i="141"/>
  <c r="G145" i="141"/>
  <c r="D145" i="141"/>
  <c r="P144" i="141"/>
  <c r="M144" i="141"/>
  <c r="J144" i="141"/>
  <c r="G144" i="141"/>
  <c r="D144" i="141"/>
  <c r="P143" i="141"/>
  <c r="M143" i="141"/>
  <c r="J143" i="141"/>
  <c r="G143" i="141"/>
  <c r="D143" i="141"/>
  <c r="P142" i="141"/>
  <c r="M142" i="141"/>
  <c r="J142" i="141"/>
  <c r="G142" i="141"/>
  <c r="D142" i="141"/>
  <c r="P141" i="141"/>
  <c r="M141" i="141"/>
  <c r="J141" i="141"/>
  <c r="G141" i="141"/>
  <c r="D141" i="141"/>
  <c r="P140" i="141"/>
  <c r="M140" i="141"/>
  <c r="J140" i="141"/>
  <c r="G140" i="141"/>
  <c r="D140" i="141"/>
  <c r="P139" i="141"/>
  <c r="M139" i="141"/>
  <c r="J139" i="141"/>
  <c r="G139" i="141"/>
  <c r="D139" i="141"/>
  <c r="P138" i="141"/>
  <c r="M138" i="141"/>
  <c r="J138" i="141"/>
  <c r="G138" i="141"/>
  <c r="D138" i="141"/>
  <c r="P137" i="141"/>
  <c r="M137" i="141"/>
  <c r="J137" i="141"/>
  <c r="G137" i="141"/>
  <c r="D137" i="141"/>
  <c r="P136" i="141"/>
  <c r="M136" i="141"/>
  <c r="J136" i="141"/>
  <c r="G136" i="141"/>
  <c r="D136" i="141"/>
  <c r="P135" i="141"/>
  <c r="M135" i="141"/>
  <c r="J135" i="141"/>
  <c r="G135" i="141"/>
  <c r="D135" i="141"/>
  <c r="P134" i="141"/>
  <c r="M134" i="141"/>
  <c r="J134" i="141"/>
  <c r="G134" i="141"/>
  <c r="D134" i="141"/>
  <c r="P133" i="141"/>
  <c r="M133" i="141"/>
  <c r="J133" i="141"/>
  <c r="G133" i="141"/>
  <c r="D133" i="141"/>
  <c r="P132" i="141"/>
  <c r="M132" i="141"/>
  <c r="J132" i="141"/>
  <c r="G132" i="141"/>
  <c r="D132" i="141"/>
  <c r="P131" i="141"/>
  <c r="M131" i="141"/>
  <c r="J131" i="141"/>
  <c r="G131" i="141"/>
  <c r="D131" i="141"/>
  <c r="P130" i="141"/>
  <c r="M130" i="141"/>
  <c r="J130" i="141"/>
  <c r="G130" i="141"/>
  <c r="D130" i="141"/>
  <c r="P129" i="141"/>
  <c r="M129" i="141"/>
  <c r="J129" i="141"/>
  <c r="G129" i="141"/>
  <c r="D129" i="141"/>
  <c r="P128" i="141"/>
  <c r="M128" i="141"/>
  <c r="J128" i="141"/>
  <c r="G128" i="141"/>
  <c r="D128" i="141"/>
  <c r="P127" i="141"/>
  <c r="M127" i="141"/>
  <c r="J127" i="141"/>
  <c r="G127" i="141"/>
  <c r="D127" i="141"/>
  <c r="P126" i="141"/>
  <c r="M126" i="141"/>
  <c r="J126" i="141"/>
  <c r="G126" i="141"/>
  <c r="D126" i="141"/>
  <c r="P125" i="141"/>
  <c r="M125" i="141"/>
  <c r="J125" i="141"/>
  <c r="G125" i="141"/>
  <c r="D125" i="141"/>
  <c r="P124" i="141"/>
  <c r="M124" i="141"/>
  <c r="J124" i="141"/>
  <c r="G124" i="141"/>
  <c r="D124" i="141"/>
  <c r="P123" i="141"/>
  <c r="M123" i="141"/>
  <c r="J123" i="141"/>
  <c r="G123" i="141"/>
  <c r="D123" i="141"/>
  <c r="P122" i="141"/>
  <c r="M122" i="141"/>
  <c r="J122" i="141"/>
  <c r="G122" i="141"/>
  <c r="D122" i="141"/>
  <c r="P121" i="141"/>
  <c r="M121" i="141"/>
  <c r="J121" i="141"/>
  <c r="G121" i="141"/>
  <c r="D121" i="141"/>
  <c r="P120" i="141"/>
  <c r="M120" i="141"/>
  <c r="J120" i="141"/>
  <c r="G120" i="141"/>
  <c r="D120" i="141"/>
  <c r="P119" i="141"/>
  <c r="M119" i="141"/>
  <c r="J119" i="141"/>
  <c r="G119" i="141"/>
  <c r="D119" i="141"/>
  <c r="P118" i="141"/>
  <c r="M118" i="141"/>
  <c r="J118" i="141"/>
  <c r="G118" i="141"/>
  <c r="D118" i="141"/>
  <c r="P117" i="141"/>
  <c r="M117" i="141"/>
  <c r="J117" i="141"/>
  <c r="G117" i="141"/>
  <c r="D117" i="141"/>
  <c r="P116" i="141"/>
  <c r="M116" i="141"/>
  <c r="J116" i="141"/>
  <c r="G116" i="141"/>
  <c r="D116" i="141"/>
  <c r="P115" i="141"/>
  <c r="M115" i="141"/>
  <c r="J115" i="141"/>
  <c r="G115" i="141"/>
  <c r="D115" i="141"/>
  <c r="P114" i="141"/>
  <c r="M114" i="141"/>
  <c r="J114" i="141"/>
  <c r="G114" i="141"/>
  <c r="D114" i="141"/>
  <c r="P113" i="141"/>
  <c r="M113" i="141"/>
  <c r="J113" i="141"/>
  <c r="G113" i="141"/>
  <c r="D113" i="141"/>
  <c r="P112" i="141"/>
  <c r="M112" i="141"/>
  <c r="J112" i="141"/>
  <c r="G112" i="141"/>
  <c r="D112" i="141"/>
  <c r="P111" i="141"/>
  <c r="M111" i="141"/>
  <c r="J111" i="141"/>
  <c r="G111" i="141"/>
  <c r="D111" i="141"/>
  <c r="P110" i="141"/>
  <c r="M110" i="141"/>
  <c r="J110" i="141"/>
  <c r="G110" i="141"/>
  <c r="D110" i="141"/>
  <c r="P109" i="141"/>
  <c r="M109" i="141"/>
  <c r="J109" i="141"/>
  <c r="G109" i="141"/>
  <c r="D109" i="141"/>
  <c r="P108" i="141"/>
  <c r="M108" i="141"/>
  <c r="J108" i="141"/>
  <c r="G108" i="141"/>
  <c r="D108" i="141"/>
  <c r="P107" i="141"/>
  <c r="M107" i="141"/>
  <c r="J107" i="141"/>
  <c r="G107" i="141"/>
  <c r="D107" i="141"/>
  <c r="P106" i="141"/>
  <c r="M106" i="141"/>
  <c r="J106" i="141"/>
  <c r="G106" i="141"/>
  <c r="D106" i="141"/>
  <c r="P105" i="141"/>
  <c r="M105" i="141"/>
  <c r="J105" i="141"/>
  <c r="G105" i="141"/>
  <c r="D105" i="141"/>
  <c r="P104" i="141"/>
  <c r="M104" i="141"/>
  <c r="J104" i="141"/>
  <c r="G104" i="141"/>
  <c r="D104" i="141"/>
  <c r="P103" i="141"/>
  <c r="M103" i="141"/>
  <c r="J103" i="141"/>
  <c r="G103" i="141"/>
  <c r="D103" i="141"/>
  <c r="P102" i="141"/>
  <c r="M102" i="141"/>
  <c r="J102" i="141"/>
  <c r="G102" i="141"/>
  <c r="D102" i="141"/>
  <c r="P101" i="141"/>
  <c r="M101" i="141"/>
  <c r="J101" i="141"/>
  <c r="G101" i="141"/>
  <c r="D101" i="141"/>
  <c r="P100" i="141"/>
  <c r="M100" i="141"/>
  <c r="J100" i="141"/>
  <c r="G100" i="141"/>
  <c r="D100" i="141"/>
  <c r="P99" i="141"/>
  <c r="M99" i="141"/>
  <c r="J99" i="141"/>
  <c r="G99" i="141"/>
  <c r="D99" i="141"/>
  <c r="P98" i="141"/>
  <c r="M98" i="141"/>
  <c r="J98" i="141"/>
  <c r="G98" i="141"/>
  <c r="D98" i="141"/>
  <c r="P97" i="141"/>
  <c r="M97" i="141"/>
  <c r="J97" i="141"/>
  <c r="G97" i="141"/>
  <c r="D97" i="141"/>
  <c r="P96" i="141"/>
  <c r="M96" i="141"/>
  <c r="J96" i="141"/>
  <c r="G96" i="141"/>
  <c r="D96" i="141"/>
  <c r="P95" i="141"/>
  <c r="M95" i="141"/>
  <c r="J95" i="141"/>
  <c r="G95" i="141"/>
  <c r="D95" i="141"/>
  <c r="P94" i="141"/>
  <c r="M94" i="141"/>
  <c r="J94" i="141"/>
  <c r="G94" i="141"/>
  <c r="D94" i="141"/>
  <c r="P93" i="141"/>
  <c r="M93" i="141"/>
  <c r="J93" i="141"/>
  <c r="G93" i="141"/>
  <c r="D93" i="141"/>
  <c r="P92" i="141"/>
  <c r="M92" i="141"/>
  <c r="J92" i="141"/>
  <c r="G92" i="141"/>
  <c r="D92" i="141"/>
  <c r="P91" i="141"/>
  <c r="M91" i="141"/>
  <c r="J91" i="141"/>
  <c r="G91" i="141"/>
  <c r="D91" i="141"/>
  <c r="P90" i="141"/>
  <c r="M90" i="141"/>
  <c r="J90" i="141"/>
  <c r="G90" i="141"/>
  <c r="D90" i="141"/>
  <c r="P89" i="141"/>
  <c r="M89" i="141"/>
  <c r="J89" i="141"/>
  <c r="G89" i="141"/>
  <c r="D89" i="141"/>
  <c r="P88" i="141"/>
  <c r="M88" i="141"/>
  <c r="J88" i="141"/>
  <c r="G88" i="141"/>
  <c r="D88" i="141"/>
  <c r="P87" i="141"/>
  <c r="M87" i="141"/>
  <c r="J87" i="141"/>
  <c r="G87" i="141"/>
  <c r="D87" i="141"/>
  <c r="P86" i="141"/>
  <c r="M86" i="141"/>
  <c r="J86" i="141"/>
  <c r="G86" i="141"/>
  <c r="D86" i="141"/>
  <c r="P85" i="141"/>
  <c r="M85" i="141"/>
  <c r="J85" i="141"/>
  <c r="G85" i="141"/>
  <c r="D85" i="141"/>
  <c r="P84" i="141"/>
  <c r="M84" i="141"/>
  <c r="J84" i="141"/>
  <c r="G84" i="141"/>
  <c r="D84" i="141"/>
  <c r="P83" i="141"/>
  <c r="M83" i="141"/>
  <c r="J83" i="141"/>
  <c r="G83" i="141"/>
  <c r="D83" i="141"/>
  <c r="P82" i="141"/>
  <c r="M82" i="141"/>
  <c r="J82" i="141"/>
  <c r="G82" i="141"/>
  <c r="D82" i="141"/>
  <c r="P81" i="141"/>
  <c r="M81" i="141"/>
  <c r="J81" i="141"/>
  <c r="G81" i="141"/>
  <c r="D81" i="141"/>
  <c r="P80" i="141"/>
  <c r="M80" i="141"/>
  <c r="J80" i="141"/>
  <c r="G80" i="141"/>
  <c r="D80" i="141"/>
  <c r="P79" i="141"/>
  <c r="M79" i="141"/>
  <c r="J79" i="141"/>
  <c r="G79" i="141"/>
  <c r="D79" i="141"/>
  <c r="P78" i="141"/>
  <c r="M78" i="141"/>
  <c r="J78" i="141"/>
  <c r="G78" i="141"/>
  <c r="D78" i="141"/>
  <c r="P77" i="141"/>
  <c r="M77" i="141"/>
  <c r="J77" i="141"/>
  <c r="G77" i="141"/>
  <c r="D77" i="141"/>
  <c r="P76" i="141"/>
  <c r="M76" i="141"/>
  <c r="J76" i="141"/>
  <c r="G76" i="141"/>
  <c r="D76" i="141"/>
  <c r="P75" i="141"/>
  <c r="M75" i="141"/>
  <c r="J75" i="141"/>
  <c r="G75" i="141"/>
  <c r="D75" i="141"/>
  <c r="P74" i="141"/>
  <c r="M74" i="141"/>
  <c r="J74" i="141"/>
  <c r="G74" i="141"/>
  <c r="D74" i="141"/>
  <c r="P73" i="141"/>
  <c r="M73" i="141"/>
  <c r="J73" i="141"/>
  <c r="G73" i="141"/>
  <c r="D73" i="141"/>
  <c r="P72" i="141"/>
  <c r="M72" i="141"/>
  <c r="J72" i="141"/>
  <c r="G72" i="141"/>
  <c r="D72" i="141"/>
  <c r="P71" i="141"/>
  <c r="M71" i="141"/>
  <c r="J71" i="141"/>
  <c r="G71" i="141"/>
  <c r="D71" i="141"/>
  <c r="P70" i="141"/>
  <c r="M70" i="141"/>
  <c r="J70" i="141"/>
  <c r="G70" i="141"/>
  <c r="D70" i="141"/>
  <c r="P69" i="141"/>
  <c r="M69" i="141"/>
  <c r="J69" i="141"/>
  <c r="G69" i="141"/>
  <c r="D69" i="141"/>
  <c r="P68" i="141"/>
  <c r="M68" i="141"/>
  <c r="J68" i="141"/>
  <c r="G68" i="141"/>
  <c r="D68" i="141"/>
  <c r="P67" i="141"/>
  <c r="M67" i="141"/>
  <c r="J67" i="141"/>
  <c r="G67" i="141"/>
  <c r="D67" i="141"/>
  <c r="P66" i="141"/>
  <c r="M66" i="141"/>
  <c r="J66" i="141"/>
  <c r="G66" i="141"/>
  <c r="D66" i="141"/>
  <c r="P65" i="141"/>
  <c r="M65" i="141"/>
  <c r="J65" i="141"/>
  <c r="G65" i="141"/>
  <c r="D65" i="141"/>
  <c r="P64" i="141"/>
  <c r="M64" i="141"/>
  <c r="J64" i="141"/>
  <c r="G64" i="141"/>
  <c r="D64" i="141"/>
  <c r="P63" i="141"/>
  <c r="M63" i="141"/>
  <c r="J63" i="141"/>
  <c r="G63" i="141"/>
  <c r="D63" i="141"/>
  <c r="P62" i="141"/>
  <c r="M62" i="141"/>
  <c r="J62" i="141"/>
  <c r="G62" i="141"/>
  <c r="D62" i="141"/>
  <c r="P61" i="141"/>
  <c r="M61" i="141"/>
  <c r="J61" i="141"/>
  <c r="G61" i="141"/>
  <c r="D61" i="141"/>
  <c r="P60" i="141"/>
  <c r="M60" i="141"/>
  <c r="J60" i="141"/>
  <c r="G60" i="141"/>
  <c r="D60" i="141"/>
  <c r="P59" i="141"/>
  <c r="M59" i="141"/>
  <c r="J59" i="141"/>
  <c r="G59" i="141"/>
  <c r="D59" i="141"/>
  <c r="P58" i="141"/>
  <c r="M58" i="141"/>
  <c r="J58" i="141"/>
  <c r="G58" i="141"/>
  <c r="D58" i="141"/>
  <c r="P57" i="141"/>
  <c r="M57" i="141"/>
  <c r="J57" i="141"/>
  <c r="G57" i="141"/>
  <c r="D57" i="141"/>
  <c r="P56" i="141"/>
  <c r="M56" i="141"/>
  <c r="J56" i="141"/>
  <c r="G56" i="141"/>
  <c r="D56" i="141"/>
  <c r="P55" i="141"/>
  <c r="M55" i="141"/>
  <c r="J55" i="141"/>
  <c r="G55" i="141"/>
  <c r="D55" i="141"/>
  <c r="P54" i="141"/>
  <c r="M54" i="141"/>
  <c r="J54" i="141"/>
  <c r="G54" i="141"/>
  <c r="D54" i="141"/>
  <c r="P53" i="141"/>
  <c r="M53" i="141"/>
  <c r="J53" i="141"/>
  <c r="G53" i="141"/>
  <c r="D53" i="141"/>
  <c r="P52" i="141"/>
  <c r="M52" i="141"/>
  <c r="J52" i="141"/>
  <c r="G52" i="141"/>
  <c r="D52" i="141"/>
  <c r="P51" i="141"/>
  <c r="M51" i="141"/>
  <c r="J51" i="141"/>
  <c r="G51" i="141"/>
  <c r="D51" i="141"/>
  <c r="P50" i="141"/>
  <c r="M50" i="141"/>
  <c r="J50" i="141"/>
  <c r="G50" i="141"/>
  <c r="D50" i="141"/>
  <c r="P49" i="141"/>
  <c r="M49" i="141"/>
  <c r="J49" i="141"/>
  <c r="G49" i="141"/>
  <c r="D49" i="141"/>
  <c r="P48" i="141"/>
  <c r="M48" i="141"/>
  <c r="J48" i="141"/>
  <c r="G48" i="141"/>
  <c r="D48" i="141"/>
  <c r="P47" i="141"/>
  <c r="M47" i="141"/>
  <c r="J47" i="141"/>
  <c r="G47" i="141"/>
  <c r="D47" i="141"/>
  <c r="P46" i="141"/>
  <c r="M46" i="141"/>
  <c r="J46" i="141"/>
  <c r="G46" i="141"/>
  <c r="D46" i="141"/>
  <c r="P45" i="141"/>
  <c r="M45" i="141"/>
  <c r="J45" i="141"/>
  <c r="G45" i="141"/>
  <c r="D45" i="141"/>
  <c r="P44" i="141"/>
  <c r="M44" i="141"/>
  <c r="J44" i="141"/>
  <c r="G44" i="141"/>
  <c r="D44" i="141"/>
  <c r="P43" i="141"/>
  <c r="M43" i="141"/>
  <c r="J43" i="141"/>
  <c r="G43" i="141"/>
  <c r="D43" i="141"/>
  <c r="P42" i="141"/>
  <c r="M42" i="141"/>
  <c r="J42" i="141"/>
  <c r="G42" i="141"/>
  <c r="D42" i="141"/>
  <c r="P41" i="141"/>
  <c r="M41" i="141"/>
  <c r="J41" i="141"/>
  <c r="G41" i="141"/>
  <c r="D41" i="141"/>
  <c r="P40" i="141"/>
  <c r="M40" i="141"/>
  <c r="J40" i="141"/>
  <c r="G40" i="141"/>
  <c r="D40" i="141"/>
  <c r="P39" i="141"/>
  <c r="M39" i="141"/>
  <c r="J39" i="141"/>
  <c r="G39" i="141"/>
  <c r="D39" i="141"/>
  <c r="P38" i="141"/>
  <c r="M38" i="141"/>
  <c r="J38" i="141"/>
  <c r="G38" i="141"/>
  <c r="D38" i="141"/>
  <c r="P37" i="141"/>
  <c r="M37" i="141"/>
  <c r="J37" i="141"/>
  <c r="G37" i="141"/>
  <c r="D37" i="141"/>
  <c r="P36" i="141"/>
  <c r="M36" i="141"/>
  <c r="J36" i="141"/>
  <c r="G36" i="141"/>
  <c r="D36" i="141"/>
  <c r="P35" i="141"/>
  <c r="M35" i="141"/>
  <c r="J35" i="141"/>
  <c r="G35" i="141"/>
  <c r="D35" i="141"/>
  <c r="P34" i="141"/>
  <c r="M34" i="141"/>
  <c r="J34" i="141"/>
  <c r="G34" i="141"/>
  <c r="D34" i="141"/>
  <c r="P33" i="141"/>
  <c r="M33" i="141"/>
  <c r="J33" i="141"/>
  <c r="G33" i="141"/>
  <c r="D33" i="141"/>
  <c r="P32" i="141"/>
  <c r="M32" i="141"/>
  <c r="J32" i="141"/>
  <c r="G32" i="141"/>
  <c r="D32" i="141"/>
  <c r="P31" i="141"/>
  <c r="M31" i="141"/>
  <c r="J31" i="141"/>
  <c r="G31" i="141"/>
  <c r="D31" i="141"/>
  <c r="P30" i="141"/>
  <c r="M30" i="141"/>
  <c r="J30" i="141"/>
  <c r="G30" i="141"/>
  <c r="D30" i="141"/>
  <c r="P29" i="141"/>
  <c r="M29" i="141"/>
  <c r="J29" i="141"/>
  <c r="G29" i="141"/>
  <c r="D29" i="141"/>
  <c r="P28" i="141"/>
  <c r="M28" i="141"/>
  <c r="J28" i="141"/>
  <c r="G28" i="141"/>
  <c r="D28" i="141"/>
  <c r="P27" i="141"/>
  <c r="M27" i="141"/>
  <c r="J27" i="141"/>
  <c r="G27" i="141"/>
  <c r="D27" i="141"/>
  <c r="P26" i="141"/>
  <c r="M26" i="141"/>
  <c r="J26" i="141"/>
  <c r="G26" i="141"/>
  <c r="D26" i="141"/>
  <c r="P25" i="141"/>
  <c r="M25" i="141"/>
  <c r="J25" i="141"/>
  <c r="G25" i="141"/>
  <c r="D25" i="141"/>
  <c r="P24" i="141"/>
  <c r="M24" i="141"/>
  <c r="J24" i="141"/>
  <c r="G24" i="141"/>
  <c r="D24" i="141"/>
  <c r="P23" i="141"/>
  <c r="M23" i="141"/>
  <c r="J23" i="141"/>
  <c r="G23" i="141"/>
  <c r="D23" i="141"/>
  <c r="P22" i="141"/>
  <c r="M22" i="141"/>
  <c r="J22" i="141"/>
  <c r="G22" i="141"/>
  <c r="D22" i="141"/>
  <c r="P21" i="141"/>
  <c r="M21" i="141"/>
  <c r="J21" i="141"/>
  <c r="G21" i="141"/>
  <c r="D21" i="141"/>
  <c r="P20" i="141"/>
  <c r="M20" i="141"/>
  <c r="J20" i="141"/>
  <c r="G20" i="141"/>
  <c r="D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6" i="141" s="1"/>
  <c r="X9" i="141"/>
  <c r="Z4" i="141" s="1"/>
  <c r="J189" i="131"/>
  <c r="J188" i="131"/>
  <c r="J187" i="131"/>
  <c r="J186" i="131"/>
  <c r="P175" i="131"/>
  <c r="M158" i="131"/>
  <c r="J103" i="131"/>
  <c r="J102" i="131"/>
  <c r="J101" i="131"/>
  <c r="M211" i="130"/>
  <c r="M210" i="130"/>
  <c r="M209" i="130"/>
  <c r="J190" i="130"/>
  <c r="J189" i="130"/>
  <c r="J188" i="130"/>
  <c r="P177" i="130"/>
  <c r="P176" i="130"/>
  <c r="M162" i="130"/>
  <c r="M161" i="130"/>
  <c r="M160" i="130"/>
  <c r="J104" i="130"/>
  <c r="J103" i="130"/>
  <c r="J102" i="130"/>
  <c r="M211" i="118"/>
  <c r="M210" i="118"/>
  <c r="M209" i="118"/>
  <c r="J190" i="118"/>
  <c r="J189" i="118"/>
  <c r="J188" i="118"/>
  <c r="P176" i="118"/>
  <c r="M162" i="118"/>
  <c r="M161" i="118"/>
  <c r="M160" i="118"/>
  <c r="J104" i="118"/>
  <c r="J103" i="118"/>
  <c r="J102" i="118"/>
  <c r="M215" i="140"/>
  <c r="M214" i="140"/>
  <c r="M213" i="140"/>
  <c r="M212" i="140"/>
  <c r="J192" i="140"/>
  <c r="P181" i="140"/>
  <c r="P180" i="140"/>
  <c r="M165" i="140"/>
  <c r="J112" i="140"/>
  <c r="J111" i="140"/>
  <c r="J110" i="140"/>
  <c r="J109" i="140"/>
  <c r="M228" i="132"/>
  <c r="M227" i="132"/>
  <c r="M226" i="132"/>
  <c r="M225" i="132"/>
  <c r="J203" i="132"/>
  <c r="J202" i="132"/>
  <c r="P173" i="132"/>
  <c r="P172" i="132"/>
  <c r="P171" i="132"/>
  <c r="M173" i="132"/>
  <c r="M172" i="132"/>
  <c r="J122" i="132"/>
  <c r="M215" i="106"/>
  <c r="M214" i="106"/>
  <c r="M213" i="106"/>
  <c r="M212" i="106"/>
  <c r="J193" i="106"/>
  <c r="J192" i="106"/>
  <c r="P176" i="106"/>
  <c r="P175" i="106"/>
  <c r="M164" i="106"/>
  <c r="J109" i="106"/>
  <c r="J108" i="106"/>
  <c r="J107" i="106"/>
  <c r="M215" i="139"/>
  <c r="M214" i="139"/>
  <c r="M213" i="139"/>
  <c r="M212" i="139"/>
  <c r="M211" i="139"/>
  <c r="J192" i="139"/>
  <c r="J191" i="139"/>
  <c r="P173" i="139"/>
  <c r="P172" i="139"/>
  <c r="M163" i="139"/>
  <c r="M162" i="139"/>
  <c r="M161" i="139"/>
  <c r="J107" i="139"/>
  <c r="J106" i="139"/>
  <c r="J105" i="139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84" i="139"/>
  <c r="D183" i="139"/>
  <c r="D182" i="139"/>
  <c r="D181" i="139"/>
  <c r="D106" i="139"/>
  <c r="D105" i="139"/>
  <c r="D104" i="139"/>
  <c r="D103" i="139"/>
  <c r="D29" i="139"/>
  <c r="D28" i="139"/>
  <c r="D27" i="139"/>
  <c r="D26" i="139"/>
  <c r="Z7" i="141" l="1"/>
  <c r="Y5" i="141"/>
  <c r="Y7" i="141"/>
  <c r="Y4" i="141"/>
  <c r="Z6" i="141"/>
  <c r="Z5" i="141"/>
  <c r="P179" i="140"/>
  <c r="P178" i="140"/>
  <c r="P177" i="140"/>
  <c r="P176" i="140"/>
  <c r="P175" i="140"/>
  <c r="M164" i="140"/>
  <c r="P228" i="140"/>
  <c r="M228" i="140"/>
  <c r="J228" i="140"/>
  <c r="G228" i="140"/>
  <c r="P227" i="140"/>
  <c r="M227" i="140"/>
  <c r="J227" i="140"/>
  <c r="G227" i="140"/>
  <c r="P226" i="140"/>
  <c r="M226" i="140"/>
  <c r="J226" i="140"/>
  <c r="G226" i="140"/>
  <c r="P225" i="140"/>
  <c r="M225" i="140"/>
  <c r="J225" i="140"/>
  <c r="G225" i="140"/>
  <c r="P224" i="140"/>
  <c r="M224" i="140"/>
  <c r="J224" i="140"/>
  <c r="G224" i="140"/>
  <c r="P223" i="140"/>
  <c r="M223" i="140"/>
  <c r="J223" i="140"/>
  <c r="G223" i="140"/>
  <c r="P222" i="140"/>
  <c r="M222" i="140"/>
  <c r="J222" i="140"/>
  <c r="G222" i="140"/>
  <c r="P221" i="140"/>
  <c r="M221" i="140"/>
  <c r="J221" i="140"/>
  <c r="G221" i="140"/>
  <c r="P220" i="140"/>
  <c r="M220" i="140"/>
  <c r="J220" i="140"/>
  <c r="G220" i="140"/>
  <c r="P219" i="140"/>
  <c r="M219" i="140"/>
  <c r="J219" i="140"/>
  <c r="G219" i="140"/>
  <c r="P218" i="140"/>
  <c r="M218" i="140"/>
  <c r="J218" i="140"/>
  <c r="G218" i="140"/>
  <c r="P217" i="140"/>
  <c r="M217" i="140"/>
  <c r="J217" i="140"/>
  <c r="G217" i="140"/>
  <c r="P216" i="140"/>
  <c r="M216" i="140"/>
  <c r="J216" i="140"/>
  <c r="G216" i="140"/>
  <c r="P215" i="140"/>
  <c r="J215" i="140"/>
  <c r="G215" i="140"/>
  <c r="P214" i="140"/>
  <c r="J214" i="140"/>
  <c r="G214" i="140"/>
  <c r="P213" i="140"/>
  <c r="J213" i="140"/>
  <c r="G213" i="140"/>
  <c r="P212" i="140"/>
  <c r="J212" i="140"/>
  <c r="G212" i="140"/>
  <c r="P211" i="140"/>
  <c r="M211" i="140"/>
  <c r="J211" i="140"/>
  <c r="G211" i="140"/>
  <c r="P210" i="140"/>
  <c r="M210" i="140"/>
  <c r="J210" i="140"/>
  <c r="G210" i="140"/>
  <c r="P209" i="140"/>
  <c r="M209" i="140"/>
  <c r="J209" i="140"/>
  <c r="G209" i="140"/>
  <c r="P208" i="140"/>
  <c r="M208" i="140"/>
  <c r="J208" i="140"/>
  <c r="G208" i="140"/>
  <c r="P207" i="140"/>
  <c r="M207" i="140"/>
  <c r="J207" i="140"/>
  <c r="G207" i="140"/>
  <c r="P206" i="140"/>
  <c r="M206" i="140"/>
  <c r="J206" i="140"/>
  <c r="G206" i="140"/>
  <c r="P205" i="140"/>
  <c r="M205" i="140"/>
  <c r="J205" i="140"/>
  <c r="G205" i="140"/>
  <c r="P204" i="140"/>
  <c r="M204" i="140"/>
  <c r="J204" i="140"/>
  <c r="G204" i="140"/>
  <c r="P203" i="140"/>
  <c r="M203" i="140"/>
  <c r="J203" i="140"/>
  <c r="G203" i="140"/>
  <c r="P202" i="140"/>
  <c r="M202" i="140"/>
  <c r="J202" i="140"/>
  <c r="G202" i="140"/>
  <c r="P201" i="140"/>
  <c r="M201" i="140"/>
  <c r="J201" i="140"/>
  <c r="G201" i="140"/>
  <c r="P200" i="140"/>
  <c r="M200" i="140"/>
  <c r="J200" i="140"/>
  <c r="G200" i="140"/>
  <c r="P199" i="140"/>
  <c r="M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G192" i="140"/>
  <c r="P191" i="140"/>
  <c r="M191" i="140"/>
  <c r="J191" i="140"/>
  <c r="G191" i="140"/>
  <c r="P190" i="140"/>
  <c r="M190" i="140"/>
  <c r="J190" i="140"/>
  <c r="G190" i="140"/>
  <c r="P189" i="140"/>
  <c r="M189" i="140"/>
  <c r="J189" i="140"/>
  <c r="G189" i="140"/>
  <c r="P188" i="140"/>
  <c r="M188" i="140"/>
  <c r="J188" i="140"/>
  <c r="G188" i="140"/>
  <c r="P187" i="140"/>
  <c r="M187" i="140"/>
  <c r="J187" i="140"/>
  <c r="G187" i="140"/>
  <c r="P186" i="140"/>
  <c r="M186" i="140"/>
  <c r="J186" i="140"/>
  <c r="G186" i="140"/>
  <c r="P185" i="140"/>
  <c r="M185" i="140"/>
  <c r="J185" i="140"/>
  <c r="G185" i="140"/>
  <c r="P184" i="140"/>
  <c r="M184" i="140"/>
  <c r="J184" i="140"/>
  <c r="G184" i="140"/>
  <c r="P183" i="140"/>
  <c r="M183" i="140"/>
  <c r="J183" i="140"/>
  <c r="G183" i="140"/>
  <c r="P182" i="140"/>
  <c r="M182" i="140"/>
  <c r="J182" i="140"/>
  <c r="G182" i="140"/>
  <c r="M181" i="140"/>
  <c r="J181" i="140"/>
  <c r="G181" i="140"/>
  <c r="M180" i="140"/>
  <c r="J180" i="140"/>
  <c r="G180" i="140"/>
  <c r="M179" i="140"/>
  <c r="J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P174" i="140"/>
  <c r="M174" i="140"/>
  <c r="J174" i="140"/>
  <c r="G174" i="140"/>
  <c r="P173" i="140"/>
  <c r="M173" i="140"/>
  <c r="J173" i="140"/>
  <c r="G173" i="140"/>
  <c r="P172" i="140"/>
  <c r="M172" i="140"/>
  <c r="J172" i="140"/>
  <c r="G172" i="140"/>
  <c r="P171" i="140"/>
  <c r="M171" i="140"/>
  <c r="J171" i="140"/>
  <c r="G171" i="140"/>
  <c r="P170" i="140"/>
  <c r="M170" i="140"/>
  <c r="J170" i="140"/>
  <c r="G170" i="140"/>
  <c r="P169" i="140"/>
  <c r="M169" i="140"/>
  <c r="J169" i="140"/>
  <c r="G169" i="140"/>
  <c r="P168" i="140"/>
  <c r="M168" i="140"/>
  <c r="J168" i="140"/>
  <c r="G168" i="140"/>
  <c r="P167" i="140"/>
  <c r="M167" i="140"/>
  <c r="J167" i="140"/>
  <c r="G167" i="140"/>
  <c r="P166" i="140"/>
  <c r="M166" i="140"/>
  <c r="J166" i="140"/>
  <c r="G166" i="140"/>
  <c r="P165" i="140"/>
  <c r="J165" i="140"/>
  <c r="G165" i="140"/>
  <c r="P164" i="140"/>
  <c r="J164" i="140"/>
  <c r="G164" i="140"/>
  <c r="P163" i="140"/>
  <c r="M163" i="140"/>
  <c r="J163" i="140"/>
  <c r="G163" i="140"/>
  <c r="P162" i="140"/>
  <c r="M162" i="140"/>
  <c r="J162" i="140"/>
  <c r="G162" i="140"/>
  <c r="P161" i="140"/>
  <c r="M161" i="140"/>
  <c r="J161" i="140"/>
  <c r="G161" i="140"/>
  <c r="P160" i="140"/>
  <c r="M160" i="140"/>
  <c r="J160" i="140"/>
  <c r="G160" i="140"/>
  <c r="P159" i="140"/>
  <c r="M159" i="140"/>
  <c r="J159" i="140"/>
  <c r="G159" i="140"/>
  <c r="P158" i="140"/>
  <c r="M158" i="140"/>
  <c r="J158" i="140"/>
  <c r="G158" i="140"/>
  <c r="P157" i="140"/>
  <c r="M157" i="140"/>
  <c r="J157" i="140"/>
  <c r="G157" i="140"/>
  <c r="P156" i="140"/>
  <c r="M156" i="140"/>
  <c r="J156" i="140"/>
  <c r="G156" i="140"/>
  <c r="P155" i="140"/>
  <c r="M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J128" i="140"/>
  <c r="G128" i="140"/>
  <c r="P127" i="140"/>
  <c r="M127" i="140"/>
  <c r="J127" i="140"/>
  <c r="G127" i="140"/>
  <c r="P126" i="140"/>
  <c r="M126" i="140"/>
  <c r="J126" i="140"/>
  <c r="G126" i="140"/>
  <c r="P125" i="140"/>
  <c r="M125" i="140"/>
  <c r="J125" i="140"/>
  <c r="G125" i="140"/>
  <c r="P124" i="140"/>
  <c r="M124" i="140"/>
  <c r="J124" i="140"/>
  <c r="G124" i="140"/>
  <c r="P123" i="140"/>
  <c r="M123" i="140"/>
  <c r="J123" i="140"/>
  <c r="G123" i="140"/>
  <c r="P122" i="140"/>
  <c r="M122" i="140"/>
  <c r="J122" i="140"/>
  <c r="G122" i="140"/>
  <c r="P121" i="140"/>
  <c r="M121" i="140"/>
  <c r="J121" i="140"/>
  <c r="G121" i="140"/>
  <c r="P120" i="140"/>
  <c r="M120" i="140"/>
  <c r="J120" i="140"/>
  <c r="G120" i="140"/>
  <c r="P119" i="140"/>
  <c r="M119" i="140"/>
  <c r="J119" i="140"/>
  <c r="G119" i="140"/>
  <c r="P118" i="140"/>
  <c r="M118" i="140"/>
  <c r="J118" i="140"/>
  <c r="G118" i="140"/>
  <c r="P117" i="140"/>
  <c r="M117" i="140"/>
  <c r="J117" i="140"/>
  <c r="G117" i="140"/>
  <c r="P116" i="140"/>
  <c r="M116" i="140"/>
  <c r="J116" i="140"/>
  <c r="G116" i="140"/>
  <c r="P115" i="140"/>
  <c r="M115" i="140"/>
  <c r="J115" i="140"/>
  <c r="G115" i="140"/>
  <c r="P114" i="140"/>
  <c r="M114" i="140"/>
  <c r="J114" i="140"/>
  <c r="G114" i="140"/>
  <c r="P113" i="140"/>
  <c r="M113" i="140"/>
  <c r="J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P174" i="131" l="1"/>
  <c r="P173" i="131"/>
  <c r="P172" i="131"/>
  <c r="M210" i="131"/>
  <c r="M209" i="131"/>
  <c r="M160" i="131"/>
  <c r="M159" i="131"/>
  <c r="J190" i="131"/>
  <c r="J107" i="131"/>
  <c r="J106" i="131"/>
  <c r="J105" i="131"/>
  <c r="J104" i="131"/>
  <c r="P228" i="131"/>
  <c r="M228" i="131"/>
  <c r="J228" i="131"/>
  <c r="G228" i="131"/>
  <c r="P227" i="131"/>
  <c r="M227" i="131"/>
  <c r="J227" i="131"/>
  <c r="G227" i="131"/>
  <c r="P226" i="131"/>
  <c r="M226" i="131"/>
  <c r="J226" i="131"/>
  <c r="G226" i="131"/>
  <c r="P225" i="131"/>
  <c r="M225" i="131"/>
  <c r="J225" i="131"/>
  <c r="G225" i="131"/>
  <c r="P224" i="131"/>
  <c r="M224" i="131"/>
  <c r="J224" i="131"/>
  <c r="G224" i="131"/>
  <c r="P223" i="131"/>
  <c r="M223" i="131"/>
  <c r="J223" i="131"/>
  <c r="G223" i="131"/>
  <c r="P222" i="131"/>
  <c r="M222" i="131"/>
  <c r="J222" i="131"/>
  <c r="G222" i="131"/>
  <c r="P221" i="131"/>
  <c r="M221" i="131"/>
  <c r="J221" i="131"/>
  <c r="G221" i="131"/>
  <c r="P220" i="131"/>
  <c r="M220" i="131"/>
  <c r="J220" i="131"/>
  <c r="G220" i="131"/>
  <c r="P219" i="131"/>
  <c r="M219" i="131"/>
  <c r="J219" i="131"/>
  <c r="G219" i="131"/>
  <c r="P218" i="131"/>
  <c r="M218" i="131"/>
  <c r="J218" i="131"/>
  <c r="G218" i="131"/>
  <c r="P217" i="131"/>
  <c r="M217" i="131"/>
  <c r="J217" i="131"/>
  <c r="G217" i="131"/>
  <c r="P216" i="131"/>
  <c r="M216" i="131"/>
  <c r="J216" i="131"/>
  <c r="G216" i="131"/>
  <c r="P215" i="131"/>
  <c r="M215" i="131"/>
  <c r="J215" i="131"/>
  <c r="G215" i="131"/>
  <c r="P214" i="131"/>
  <c r="M214" i="131"/>
  <c r="J214" i="131"/>
  <c r="G214" i="131"/>
  <c r="P213" i="131"/>
  <c r="M213" i="131"/>
  <c r="J213" i="131"/>
  <c r="G213" i="131"/>
  <c r="P212" i="131"/>
  <c r="M212" i="131"/>
  <c r="J212" i="131"/>
  <c r="G212" i="131"/>
  <c r="P211" i="131"/>
  <c r="M211" i="131"/>
  <c r="J211" i="131"/>
  <c r="G211" i="131"/>
  <c r="P210" i="131"/>
  <c r="J210" i="131"/>
  <c r="G210" i="131"/>
  <c r="P209" i="131"/>
  <c r="J209" i="131"/>
  <c r="G209" i="131"/>
  <c r="P208" i="131"/>
  <c r="M208" i="131"/>
  <c r="J208" i="131"/>
  <c r="G208" i="131"/>
  <c r="P207" i="131"/>
  <c r="M207" i="131"/>
  <c r="J207" i="131"/>
  <c r="G207" i="131"/>
  <c r="P206" i="131"/>
  <c r="M206" i="131"/>
  <c r="J206" i="131"/>
  <c r="G206" i="131"/>
  <c r="P205" i="131"/>
  <c r="M205" i="131"/>
  <c r="J205" i="131"/>
  <c r="G205" i="131"/>
  <c r="P204" i="131"/>
  <c r="M204" i="131"/>
  <c r="J204" i="131"/>
  <c r="G204" i="131"/>
  <c r="P203" i="131"/>
  <c r="M203" i="131"/>
  <c r="J203" i="131"/>
  <c r="G203" i="131"/>
  <c r="P202" i="131"/>
  <c r="M202" i="131"/>
  <c r="J202" i="131"/>
  <c r="G202" i="131"/>
  <c r="P201" i="131"/>
  <c r="M201" i="131"/>
  <c r="J201" i="131"/>
  <c r="G201" i="131"/>
  <c r="P200" i="131"/>
  <c r="M200" i="131"/>
  <c r="J200" i="131"/>
  <c r="G200" i="131"/>
  <c r="P199" i="131"/>
  <c r="M199" i="131"/>
  <c r="J199" i="131"/>
  <c r="G199" i="131"/>
  <c r="P198" i="131"/>
  <c r="M198" i="131"/>
  <c r="J198" i="131"/>
  <c r="G198" i="131"/>
  <c r="P197" i="131"/>
  <c r="M197" i="131"/>
  <c r="J197" i="131"/>
  <c r="G197" i="131"/>
  <c r="P196" i="131"/>
  <c r="M196" i="131"/>
  <c r="J196" i="131"/>
  <c r="G196" i="131"/>
  <c r="P195" i="131"/>
  <c r="M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J185" i="131"/>
  <c r="G185" i="131"/>
  <c r="P184" i="131"/>
  <c r="M184" i="131"/>
  <c r="J184" i="131"/>
  <c r="G184" i="131"/>
  <c r="P183" i="131"/>
  <c r="M183" i="131"/>
  <c r="J183" i="131"/>
  <c r="G183" i="131"/>
  <c r="P182" i="131"/>
  <c r="M182" i="131"/>
  <c r="J182" i="131"/>
  <c r="G182" i="131"/>
  <c r="P181" i="131"/>
  <c r="M181" i="131"/>
  <c r="J181" i="131"/>
  <c r="G181" i="131"/>
  <c r="P180" i="131"/>
  <c r="M180" i="131"/>
  <c r="J180" i="131"/>
  <c r="G180" i="131"/>
  <c r="P179" i="131"/>
  <c r="M179" i="131"/>
  <c r="J179" i="131"/>
  <c r="G179" i="131"/>
  <c r="P178" i="131"/>
  <c r="M178" i="131"/>
  <c r="J178" i="131"/>
  <c r="G178" i="131"/>
  <c r="P177" i="131"/>
  <c r="M177" i="131"/>
  <c r="J177" i="131"/>
  <c r="G177" i="131"/>
  <c r="P176" i="131"/>
  <c r="M176" i="131"/>
  <c r="J176" i="131"/>
  <c r="G176" i="131"/>
  <c r="M175" i="131"/>
  <c r="J175" i="131"/>
  <c r="G175" i="131"/>
  <c r="M174" i="131"/>
  <c r="J174" i="131"/>
  <c r="G174" i="131"/>
  <c r="M173" i="131"/>
  <c r="J173" i="131"/>
  <c r="G173" i="131"/>
  <c r="M172" i="131"/>
  <c r="J172" i="131"/>
  <c r="G172" i="131"/>
  <c r="P171" i="131"/>
  <c r="M171" i="131"/>
  <c r="J171" i="131"/>
  <c r="G171" i="131"/>
  <c r="P170" i="131"/>
  <c r="M170" i="131"/>
  <c r="J170" i="131"/>
  <c r="G170" i="131"/>
  <c r="P169" i="131"/>
  <c r="M169" i="131"/>
  <c r="J169" i="131"/>
  <c r="G169" i="131"/>
  <c r="P168" i="131"/>
  <c r="M168" i="131"/>
  <c r="J168" i="131"/>
  <c r="G168" i="131"/>
  <c r="P167" i="131"/>
  <c r="M167" i="131"/>
  <c r="J167" i="131"/>
  <c r="G167" i="131"/>
  <c r="P166" i="131"/>
  <c r="M166" i="131"/>
  <c r="J166" i="131"/>
  <c r="G166" i="131"/>
  <c r="P165" i="131"/>
  <c r="M165" i="131"/>
  <c r="J165" i="131"/>
  <c r="G165" i="131"/>
  <c r="P164" i="131"/>
  <c r="M164" i="131"/>
  <c r="J164" i="131"/>
  <c r="G164" i="131"/>
  <c r="P163" i="131"/>
  <c r="M163" i="131"/>
  <c r="J163" i="131"/>
  <c r="G163" i="131"/>
  <c r="P162" i="131"/>
  <c r="M162" i="131"/>
  <c r="J162" i="131"/>
  <c r="G162" i="131"/>
  <c r="P161" i="131"/>
  <c r="M161" i="131"/>
  <c r="J161" i="131"/>
  <c r="G161" i="131"/>
  <c r="P160" i="131"/>
  <c r="J160" i="131"/>
  <c r="G160" i="131"/>
  <c r="P159" i="131"/>
  <c r="J159" i="131"/>
  <c r="G159" i="131"/>
  <c r="P158" i="131"/>
  <c r="J158" i="131"/>
  <c r="G158" i="131"/>
  <c r="P157" i="131"/>
  <c r="M157" i="131"/>
  <c r="J157" i="131"/>
  <c r="G157" i="131"/>
  <c r="P156" i="131"/>
  <c r="M156" i="131"/>
  <c r="J156" i="131"/>
  <c r="G156" i="131"/>
  <c r="P155" i="131"/>
  <c r="M155" i="131"/>
  <c r="J155" i="131"/>
  <c r="G155" i="131"/>
  <c r="P154" i="131"/>
  <c r="M154" i="131"/>
  <c r="J154" i="131"/>
  <c r="G154" i="131"/>
  <c r="P153" i="131"/>
  <c r="M153" i="131"/>
  <c r="J153" i="131"/>
  <c r="G153" i="131"/>
  <c r="P152" i="131"/>
  <c r="M152" i="131"/>
  <c r="J152" i="131"/>
  <c r="G152" i="131"/>
  <c r="P151" i="131"/>
  <c r="M151" i="131"/>
  <c r="J151" i="131"/>
  <c r="G151" i="131"/>
  <c r="P150" i="131"/>
  <c r="M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J121" i="131"/>
  <c r="G121" i="131"/>
  <c r="P120" i="131"/>
  <c r="M120" i="131"/>
  <c r="J120" i="131"/>
  <c r="G120" i="131"/>
  <c r="P119" i="131"/>
  <c r="M119" i="131"/>
  <c r="J119" i="131"/>
  <c r="G119" i="131"/>
  <c r="P118" i="131"/>
  <c r="M118" i="131"/>
  <c r="J118" i="131"/>
  <c r="G118" i="131"/>
  <c r="P117" i="131"/>
  <c r="M117" i="131"/>
  <c r="J117" i="131"/>
  <c r="G117" i="131"/>
  <c r="P116" i="131"/>
  <c r="M116" i="131"/>
  <c r="J116" i="131"/>
  <c r="G116" i="131"/>
  <c r="P115" i="131"/>
  <c r="M115" i="131"/>
  <c r="J115" i="131"/>
  <c r="G115" i="131"/>
  <c r="P114" i="131"/>
  <c r="M114" i="131"/>
  <c r="J114" i="131"/>
  <c r="G114" i="131"/>
  <c r="P113" i="131"/>
  <c r="M113" i="131"/>
  <c r="J113" i="131"/>
  <c r="G113" i="131"/>
  <c r="P112" i="131"/>
  <c r="M112" i="131"/>
  <c r="J112" i="131"/>
  <c r="G112" i="131"/>
  <c r="P111" i="131"/>
  <c r="M111" i="131"/>
  <c r="J111" i="131"/>
  <c r="G111" i="131"/>
  <c r="P110" i="131"/>
  <c r="M110" i="131"/>
  <c r="J110" i="131"/>
  <c r="G110" i="131"/>
  <c r="P109" i="131"/>
  <c r="M109" i="131"/>
  <c r="J109" i="131"/>
  <c r="G109" i="131"/>
  <c r="P108" i="131"/>
  <c r="M108" i="131"/>
  <c r="J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G103" i="131"/>
  <c r="P102" i="131"/>
  <c r="M102" i="131"/>
  <c r="G102" i="131"/>
  <c r="P101" i="131"/>
  <c r="M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P175" i="130"/>
  <c r="P174" i="130"/>
  <c r="P173" i="130"/>
  <c r="P172" i="130"/>
  <c r="J107" i="130"/>
  <c r="J106" i="130"/>
  <c r="J105" i="130"/>
  <c r="P228" i="130"/>
  <c r="M228" i="130"/>
  <c r="J228" i="130"/>
  <c r="G228" i="130"/>
  <c r="P227" i="130"/>
  <c r="M227" i="130"/>
  <c r="J227" i="130"/>
  <c r="G227" i="130"/>
  <c r="P226" i="130"/>
  <c r="M226" i="130"/>
  <c r="J226" i="130"/>
  <c r="G226" i="130"/>
  <c r="P225" i="130"/>
  <c r="M225" i="130"/>
  <c r="J225" i="130"/>
  <c r="G225" i="130"/>
  <c r="P224" i="130"/>
  <c r="M224" i="130"/>
  <c r="J224" i="130"/>
  <c r="G224" i="130"/>
  <c r="P223" i="130"/>
  <c r="M223" i="130"/>
  <c r="J223" i="130"/>
  <c r="G223" i="130"/>
  <c r="P222" i="130"/>
  <c r="M222" i="130"/>
  <c r="J222" i="130"/>
  <c r="G222" i="130"/>
  <c r="P221" i="130"/>
  <c r="M221" i="130"/>
  <c r="J221" i="130"/>
  <c r="G221" i="130"/>
  <c r="P220" i="130"/>
  <c r="M220" i="130"/>
  <c r="J220" i="130"/>
  <c r="G220" i="130"/>
  <c r="P219" i="130"/>
  <c r="M219" i="130"/>
  <c r="J219" i="130"/>
  <c r="G219" i="130"/>
  <c r="P218" i="130"/>
  <c r="M218" i="130"/>
  <c r="J218" i="130"/>
  <c r="G218" i="130"/>
  <c r="P217" i="130"/>
  <c r="M217" i="130"/>
  <c r="J217" i="130"/>
  <c r="G217" i="130"/>
  <c r="P216" i="130"/>
  <c r="M216" i="130"/>
  <c r="J216" i="130"/>
  <c r="G216" i="130"/>
  <c r="P215" i="130"/>
  <c r="M215" i="130"/>
  <c r="J215" i="130"/>
  <c r="G215" i="130"/>
  <c r="P214" i="130"/>
  <c r="M214" i="130"/>
  <c r="J214" i="130"/>
  <c r="G214" i="130"/>
  <c r="P213" i="130"/>
  <c r="M213" i="130"/>
  <c r="J213" i="130"/>
  <c r="G213" i="130"/>
  <c r="P212" i="130"/>
  <c r="M212" i="130"/>
  <c r="J212" i="130"/>
  <c r="G212" i="130"/>
  <c r="P211" i="130"/>
  <c r="J211" i="130"/>
  <c r="G211" i="130"/>
  <c r="P210" i="130"/>
  <c r="J210" i="130"/>
  <c r="G210" i="130"/>
  <c r="P209" i="130"/>
  <c r="J209" i="130"/>
  <c r="G209" i="130"/>
  <c r="P208" i="130"/>
  <c r="M208" i="130"/>
  <c r="J208" i="130"/>
  <c r="G208" i="130"/>
  <c r="P207" i="130"/>
  <c r="M207" i="130"/>
  <c r="J207" i="130"/>
  <c r="G207" i="130"/>
  <c r="P206" i="130"/>
  <c r="M206" i="130"/>
  <c r="J206" i="130"/>
  <c r="G206" i="130"/>
  <c r="P205" i="130"/>
  <c r="M205" i="130"/>
  <c r="J205" i="130"/>
  <c r="G205" i="130"/>
  <c r="P204" i="130"/>
  <c r="M204" i="130"/>
  <c r="J204" i="130"/>
  <c r="G204" i="130"/>
  <c r="P203" i="130"/>
  <c r="M203" i="130"/>
  <c r="J203" i="130"/>
  <c r="G203" i="130"/>
  <c r="P202" i="130"/>
  <c r="M202" i="130"/>
  <c r="J202" i="130"/>
  <c r="G202" i="130"/>
  <c r="P201" i="130"/>
  <c r="M201" i="130"/>
  <c r="J201" i="130"/>
  <c r="G201" i="130"/>
  <c r="P200" i="130"/>
  <c r="M200" i="130"/>
  <c r="J200" i="130"/>
  <c r="G200" i="130"/>
  <c r="P199" i="130"/>
  <c r="M199" i="130"/>
  <c r="J199" i="130"/>
  <c r="G199" i="130"/>
  <c r="P198" i="130"/>
  <c r="M198" i="130"/>
  <c r="J198" i="130"/>
  <c r="G198" i="130"/>
  <c r="P197" i="130"/>
  <c r="M197" i="130"/>
  <c r="J197" i="130"/>
  <c r="G197" i="130"/>
  <c r="P196" i="130"/>
  <c r="M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J187" i="130"/>
  <c r="G187" i="130"/>
  <c r="P186" i="130"/>
  <c r="M186" i="130"/>
  <c r="J186" i="130"/>
  <c r="G186" i="130"/>
  <c r="P185" i="130"/>
  <c r="M185" i="130"/>
  <c r="J185" i="130"/>
  <c r="G185" i="130"/>
  <c r="P184" i="130"/>
  <c r="M184" i="130"/>
  <c r="J184" i="130"/>
  <c r="G184" i="130"/>
  <c r="P183" i="130"/>
  <c r="M183" i="130"/>
  <c r="J183" i="130"/>
  <c r="G183" i="130"/>
  <c r="P182" i="130"/>
  <c r="M182" i="130"/>
  <c r="J182" i="130"/>
  <c r="G182" i="130"/>
  <c r="P181" i="130"/>
  <c r="M181" i="130"/>
  <c r="J181" i="130"/>
  <c r="G181" i="130"/>
  <c r="P180" i="130"/>
  <c r="M180" i="130"/>
  <c r="J180" i="130"/>
  <c r="G180" i="130"/>
  <c r="P179" i="130"/>
  <c r="M179" i="130"/>
  <c r="J179" i="130"/>
  <c r="G179" i="130"/>
  <c r="P178" i="130"/>
  <c r="M178" i="130"/>
  <c r="J178" i="130"/>
  <c r="G178" i="130"/>
  <c r="M177" i="130"/>
  <c r="J177" i="130"/>
  <c r="G177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P171" i="130"/>
  <c r="M171" i="130"/>
  <c r="J171" i="130"/>
  <c r="G171" i="130"/>
  <c r="P170" i="130"/>
  <c r="M170" i="130"/>
  <c r="J170" i="130"/>
  <c r="G170" i="130"/>
  <c r="P169" i="130"/>
  <c r="M169" i="130"/>
  <c r="J169" i="130"/>
  <c r="G169" i="130"/>
  <c r="P168" i="130"/>
  <c r="M168" i="130"/>
  <c r="J168" i="130"/>
  <c r="G168" i="130"/>
  <c r="P167" i="130"/>
  <c r="M167" i="130"/>
  <c r="J167" i="130"/>
  <c r="G167" i="130"/>
  <c r="P166" i="130"/>
  <c r="M166" i="130"/>
  <c r="J166" i="130"/>
  <c r="G166" i="130"/>
  <c r="P165" i="130"/>
  <c r="M165" i="130"/>
  <c r="J165" i="130"/>
  <c r="G165" i="130"/>
  <c r="P164" i="130"/>
  <c r="M164" i="130"/>
  <c r="J164" i="130"/>
  <c r="G164" i="130"/>
  <c r="P163" i="130"/>
  <c r="M163" i="130"/>
  <c r="J163" i="130"/>
  <c r="G163" i="130"/>
  <c r="P162" i="130"/>
  <c r="J162" i="130"/>
  <c r="G162" i="130"/>
  <c r="P161" i="130"/>
  <c r="J161" i="130"/>
  <c r="G161" i="130"/>
  <c r="P160" i="130"/>
  <c r="J160" i="130"/>
  <c r="G160" i="130"/>
  <c r="P159" i="130"/>
  <c r="M159" i="130"/>
  <c r="J159" i="130"/>
  <c r="G159" i="130"/>
  <c r="P158" i="130"/>
  <c r="M158" i="130"/>
  <c r="J158" i="130"/>
  <c r="G158" i="130"/>
  <c r="P157" i="130"/>
  <c r="M157" i="130"/>
  <c r="J157" i="130"/>
  <c r="G157" i="130"/>
  <c r="P156" i="130"/>
  <c r="M156" i="130"/>
  <c r="J156" i="130"/>
  <c r="G156" i="130"/>
  <c r="P155" i="130"/>
  <c r="M155" i="130"/>
  <c r="J155" i="130"/>
  <c r="G155" i="130"/>
  <c r="P154" i="130"/>
  <c r="M154" i="130"/>
  <c r="J154" i="130"/>
  <c r="G154" i="130"/>
  <c r="P153" i="130"/>
  <c r="M153" i="130"/>
  <c r="J153" i="130"/>
  <c r="G153" i="130"/>
  <c r="P152" i="130"/>
  <c r="M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J122" i="130"/>
  <c r="G122" i="130"/>
  <c r="P121" i="130"/>
  <c r="M121" i="130"/>
  <c r="J121" i="130"/>
  <c r="G121" i="130"/>
  <c r="P120" i="130"/>
  <c r="M120" i="130"/>
  <c r="J120" i="130"/>
  <c r="G120" i="130"/>
  <c r="P119" i="130"/>
  <c r="M119" i="130"/>
  <c r="J119" i="130"/>
  <c r="G119" i="130"/>
  <c r="P118" i="130"/>
  <c r="M118" i="130"/>
  <c r="J118" i="130"/>
  <c r="G118" i="130"/>
  <c r="P117" i="130"/>
  <c r="M117" i="130"/>
  <c r="J117" i="130"/>
  <c r="G117" i="130"/>
  <c r="P116" i="130"/>
  <c r="M116" i="130"/>
  <c r="J116" i="130"/>
  <c r="G116" i="130"/>
  <c r="P115" i="130"/>
  <c r="M115" i="130"/>
  <c r="J115" i="130"/>
  <c r="G115" i="130"/>
  <c r="P114" i="130"/>
  <c r="M114" i="130"/>
  <c r="J114" i="130"/>
  <c r="G114" i="130"/>
  <c r="P113" i="130"/>
  <c r="M113" i="130"/>
  <c r="J113" i="130"/>
  <c r="G113" i="130"/>
  <c r="P112" i="130"/>
  <c r="M112" i="130"/>
  <c r="J112" i="130"/>
  <c r="G112" i="130"/>
  <c r="P111" i="130"/>
  <c r="M111" i="130"/>
  <c r="J111" i="130"/>
  <c r="G111" i="130"/>
  <c r="P110" i="130"/>
  <c r="M110" i="130"/>
  <c r="J110" i="130"/>
  <c r="G110" i="130"/>
  <c r="P109" i="130"/>
  <c r="M109" i="130"/>
  <c r="J109" i="130"/>
  <c r="G109" i="130"/>
  <c r="P108" i="130"/>
  <c r="M108" i="130"/>
  <c r="J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G104" i="130"/>
  <c r="P103" i="130"/>
  <c r="M103" i="130"/>
  <c r="G103" i="130"/>
  <c r="P102" i="130"/>
  <c r="M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P175" i="118"/>
  <c r="P174" i="118"/>
  <c r="P173" i="118"/>
  <c r="P172" i="118"/>
  <c r="J107" i="118"/>
  <c r="J106" i="118"/>
  <c r="J105" i="118"/>
  <c r="P228" i="118"/>
  <c r="M228" i="118"/>
  <c r="J228" i="118"/>
  <c r="G228" i="118"/>
  <c r="P227" i="118"/>
  <c r="M227" i="118"/>
  <c r="J227" i="118"/>
  <c r="G227" i="118"/>
  <c r="P226" i="118"/>
  <c r="M226" i="118"/>
  <c r="J226" i="118"/>
  <c r="G226" i="118"/>
  <c r="P225" i="118"/>
  <c r="M225" i="118"/>
  <c r="J225" i="118"/>
  <c r="G225" i="118"/>
  <c r="P224" i="118"/>
  <c r="M224" i="118"/>
  <c r="J224" i="118"/>
  <c r="G224" i="118"/>
  <c r="P223" i="118"/>
  <c r="M223" i="118"/>
  <c r="J223" i="118"/>
  <c r="G223" i="118"/>
  <c r="P222" i="118"/>
  <c r="M222" i="118"/>
  <c r="J222" i="118"/>
  <c r="G222" i="118"/>
  <c r="P221" i="118"/>
  <c r="M221" i="118"/>
  <c r="J221" i="118"/>
  <c r="G221" i="118"/>
  <c r="P220" i="118"/>
  <c r="M220" i="118"/>
  <c r="J220" i="118"/>
  <c r="G220" i="118"/>
  <c r="P219" i="118"/>
  <c r="M219" i="118"/>
  <c r="J219" i="118"/>
  <c r="G219" i="118"/>
  <c r="P218" i="118"/>
  <c r="M218" i="118"/>
  <c r="J218" i="118"/>
  <c r="G218" i="118"/>
  <c r="P217" i="118"/>
  <c r="M217" i="118"/>
  <c r="J217" i="118"/>
  <c r="G217" i="118"/>
  <c r="P216" i="118"/>
  <c r="M216" i="118"/>
  <c r="J216" i="118"/>
  <c r="G216" i="118"/>
  <c r="P215" i="118"/>
  <c r="M215" i="118"/>
  <c r="J215" i="118"/>
  <c r="G215" i="118"/>
  <c r="P214" i="118"/>
  <c r="M214" i="118"/>
  <c r="J214" i="118"/>
  <c r="G214" i="118"/>
  <c r="P213" i="118"/>
  <c r="M213" i="118"/>
  <c r="J213" i="118"/>
  <c r="G213" i="118"/>
  <c r="P212" i="118"/>
  <c r="M212" i="118"/>
  <c r="J212" i="118"/>
  <c r="G212" i="118"/>
  <c r="P211" i="118"/>
  <c r="J211" i="118"/>
  <c r="G211" i="118"/>
  <c r="P210" i="118"/>
  <c r="J210" i="118"/>
  <c r="G210" i="118"/>
  <c r="P209" i="118"/>
  <c r="J209" i="118"/>
  <c r="G209" i="118"/>
  <c r="P208" i="118"/>
  <c r="M208" i="118"/>
  <c r="J208" i="118"/>
  <c r="G208" i="118"/>
  <c r="P207" i="118"/>
  <c r="M207" i="118"/>
  <c r="J207" i="118"/>
  <c r="G207" i="118"/>
  <c r="P206" i="118"/>
  <c r="M206" i="118"/>
  <c r="J206" i="118"/>
  <c r="G206" i="118"/>
  <c r="P205" i="118"/>
  <c r="M205" i="118"/>
  <c r="J205" i="118"/>
  <c r="G205" i="118"/>
  <c r="P204" i="118"/>
  <c r="M204" i="118"/>
  <c r="J204" i="118"/>
  <c r="G204" i="118"/>
  <c r="P203" i="118"/>
  <c r="M203" i="118"/>
  <c r="J203" i="118"/>
  <c r="G203" i="118"/>
  <c r="P202" i="118"/>
  <c r="M202" i="118"/>
  <c r="J202" i="118"/>
  <c r="G202" i="118"/>
  <c r="P201" i="118"/>
  <c r="M201" i="118"/>
  <c r="J201" i="118"/>
  <c r="G201" i="118"/>
  <c r="P200" i="118"/>
  <c r="M200" i="118"/>
  <c r="J200" i="118"/>
  <c r="G200" i="118"/>
  <c r="P199" i="118"/>
  <c r="M199" i="118"/>
  <c r="J199" i="118"/>
  <c r="G199" i="118"/>
  <c r="P198" i="118"/>
  <c r="M198" i="118"/>
  <c r="J198" i="118"/>
  <c r="G198" i="118"/>
  <c r="P197" i="118"/>
  <c r="M197" i="118"/>
  <c r="J197" i="118"/>
  <c r="G197" i="118"/>
  <c r="P196" i="118"/>
  <c r="M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J187" i="118"/>
  <c r="G187" i="118"/>
  <c r="P186" i="118"/>
  <c r="M186" i="118"/>
  <c r="J186" i="118"/>
  <c r="G186" i="118"/>
  <c r="P185" i="118"/>
  <c r="M185" i="118"/>
  <c r="J185" i="118"/>
  <c r="G185" i="118"/>
  <c r="P184" i="118"/>
  <c r="M184" i="118"/>
  <c r="J184" i="118"/>
  <c r="G184" i="118"/>
  <c r="P183" i="118"/>
  <c r="M183" i="118"/>
  <c r="J183" i="118"/>
  <c r="G183" i="118"/>
  <c r="P182" i="118"/>
  <c r="M182" i="118"/>
  <c r="J182" i="118"/>
  <c r="G182" i="118"/>
  <c r="P181" i="118"/>
  <c r="M181" i="118"/>
  <c r="J181" i="118"/>
  <c r="G181" i="118"/>
  <c r="P180" i="118"/>
  <c r="M180" i="118"/>
  <c r="J180" i="118"/>
  <c r="G180" i="118"/>
  <c r="P179" i="118"/>
  <c r="M179" i="118"/>
  <c r="J179" i="118"/>
  <c r="G179" i="118"/>
  <c r="P178" i="118"/>
  <c r="M178" i="118"/>
  <c r="J178" i="118"/>
  <c r="G178" i="118"/>
  <c r="P177" i="118"/>
  <c r="M177" i="118"/>
  <c r="J177" i="118"/>
  <c r="G177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P171" i="118"/>
  <c r="M171" i="118"/>
  <c r="J171" i="118"/>
  <c r="G171" i="118"/>
  <c r="P170" i="118"/>
  <c r="M170" i="118"/>
  <c r="J170" i="118"/>
  <c r="G170" i="118"/>
  <c r="P169" i="118"/>
  <c r="M169" i="118"/>
  <c r="J169" i="118"/>
  <c r="G169" i="118"/>
  <c r="P168" i="118"/>
  <c r="M168" i="118"/>
  <c r="J168" i="118"/>
  <c r="G168" i="118"/>
  <c r="P167" i="118"/>
  <c r="M167" i="118"/>
  <c r="J167" i="118"/>
  <c r="G167" i="118"/>
  <c r="P166" i="118"/>
  <c r="M166" i="118"/>
  <c r="J166" i="118"/>
  <c r="G166" i="118"/>
  <c r="P165" i="118"/>
  <c r="M165" i="118"/>
  <c r="J165" i="118"/>
  <c r="G165" i="118"/>
  <c r="P164" i="118"/>
  <c r="M164" i="118"/>
  <c r="J164" i="118"/>
  <c r="G164" i="118"/>
  <c r="P163" i="118"/>
  <c r="M163" i="118"/>
  <c r="J163" i="118"/>
  <c r="G163" i="118"/>
  <c r="P162" i="118"/>
  <c r="J162" i="118"/>
  <c r="G162" i="118"/>
  <c r="P161" i="118"/>
  <c r="J161" i="118"/>
  <c r="G161" i="118"/>
  <c r="P160" i="118"/>
  <c r="J160" i="118"/>
  <c r="G160" i="118"/>
  <c r="P159" i="118"/>
  <c r="M159" i="118"/>
  <c r="J159" i="118"/>
  <c r="G159" i="118"/>
  <c r="P158" i="118"/>
  <c r="M158" i="118"/>
  <c r="J158" i="118"/>
  <c r="G158" i="118"/>
  <c r="P157" i="118"/>
  <c r="M157" i="118"/>
  <c r="J157" i="118"/>
  <c r="G157" i="118"/>
  <c r="P156" i="118"/>
  <c r="M156" i="118"/>
  <c r="J156" i="118"/>
  <c r="G156" i="118"/>
  <c r="P155" i="118"/>
  <c r="M155" i="118"/>
  <c r="J155" i="118"/>
  <c r="G155" i="118"/>
  <c r="P154" i="118"/>
  <c r="M154" i="118"/>
  <c r="J154" i="118"/>
  <c r="G154" i="118"/>
  <c r="P153" i="118"/>
  <c r="M153" i="118"/>
  <c r="J153" i="118"/>
  <c r="G153" i="118"/>
  <c r="P152" i="118"/>
  <c r="M152" i="118"/>
  <c r="J152" i="118"/>
  <c r="G152" i="118"/>
  <c r="P151" i="118"/>
  <c r="M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J122" i="118"/>
  <c r="G122" i="118"/>
  <c r="P121" i="118"/>
  <c r="M121" i="118"/>
  <c r="J121" i="118"/>
  <c r="G121" i="118"/>
  <c r="P120" i="118"/>
  <c r="M120" i="118"/>
  <c r="J120" i="118"/>
  <c r="G120" i="118"/>
  <c r="P119" i="118"/>
  <c r="M119" i="118"/>
  <c r="J119" i="118"/>
  <c r="G119" i="118"/>
  <c r="P118" i="118"/>
  <c r="M118" i="118"/>
  <c r="J118" i="118"/>
  <c r="G118" i="118"/>
  <c r="P117" i="118"/>
  <c r="M117" i="118"/>
  <c r="J117" i="118"/>
  <c r="G117" i="118"/>
  <c r="P116" i="118"/>
  <c r="M116" i="118"/>
  <c r="J116" i="118"/>
  <c r="G116" i="118"/>
  <c r="P115" i="118"/>
  <c r="M115" i="118"/>
  <c r="J115" i="118"/>
  <c r="G115" i="118"/>
  <c r="P114" i="118"/>
  <c r="M114" i="118"/>
  <c r="J114" i="118"/>
  <c r="G114" i="118"/>
  <c r="P113" i="118"/>
  <c r="M113" i="118"/>
  <c r="J113" i="118"/>
  <c r="G113" i="118"/>
  <c r="P112" i="118"/>
  <c r="M112" i="118"/>
  <c r="J112" i="118"/>
  <c r="G112" i="118"/>
  <c r="P111" i="118"/>
  <c r="M111" i="118"/>
  <c r="J111" i="118"/>
  <c r="G111" i="118"/>
  <c r="P110" i="118"/>
  <c r="M110" i="118"/>
  <c r="J110" i="118"/>
  <c r="G110" i="118"/>
  <c r="P109" i="118"/>
  <c r="M109" i="118"/>
  <c r="J109" i="118"/>
  <c r="G109" i="118"/>
  <c r="P108" i="118"/>
  <c r="M108" i="118"/>
  <c r="J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G104" i="118"/>
  <c r="P103" i="118"/>
  <c r="M103" i="118"/>
  <c r="G103" i="118"/>
  <c r="P102" i="118"/>
  <c r="M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M224" i="132" l="1"/>
  <c r="M223" i="132"/>
  <c r="M222" i="132"/>
  <c r="M221" i="132"/>
  <c r="M220" i="132"/>
  <c r="M219" i="132"/>
  <c r="M218" i="132"/>
  <c r="M217" i="132"/>
  <c r="M216" i="132"/>
  <c r="M215" i="132"/>
  <c r="M214" i="132"/>
  <c r="M213" i="132"/>
  <c r="M212" i="132"/>
  <c r="M211" i="132"/>
  <c r="M171" i="132"/>
  <c r="M170" i="132"/>
  <c r="M169" i="132"/>
  <c r="M168" i="132"/>
  <c r="M167" i="132"/>
  <c r="M166" i="132"/>
  <c r="M165" i="132"/>
  <c r="M164" i="132"/>
  <c r="M163" i="132"/>
  <c r="M162" i="132"/>
  <c r="M161" i="132"/>
  <c r="J201" i="132"/>
  <c r="J200" i="132"/>
  <c r="J199" i="132"/>
  <c r="J198" i="132"/>
  <c r="J197" i="132"/>
  <c r="J196" i="132"/>
  <c r="J195" i="132"/>
  <c r="J194" i="132"/>
  <c r="J193" i="132"/>
  <c r="J192" i="132"/>
  <c r="J191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P228" i="132"/>
  <c r="J228" i="132"/>
  <c r="G228" i="132"/>
  <c r="P227" i="132"/>
  <c r="J227" i="132"/>
  <c r="G227" i="132"/>
  <c r="P226" i="132"/>
  <c r="J226" i="132"/>
  <c r="G226" i="132"/>
  <c r="P225" i="132"/>
  <c r="J225" i="132"/>
  <c r="G225" i="132"/>
  <c r="P224" i="132"/>
  <c r="J224" i="132"/>
  <c r="G224" i="132"/>
  <c r="P223" i="132"/>
  <c r="J223" i="132"/>
  <c r="G223" i="132"/>
  <c r="P222" i="132"/>
  <c r="J222" i="132"/>
  <c r="G222" i="132"/>
  <c r="P221" i="132"/>
  <c r="J221" i="132"/>
  <c r="G221" i="132"/>
  <c r="P220" i="132"/>
  <c r="J220" i="132"/>
  <c r="G220" i="132"/>
  <c r="P219" i="132"/>
  <c r="J219" i="132"/>
  <c r="G219" i="132"/>
  <c r="P218" i="132"/>
  <c r="J218" i="132"/>
  <c r="G218" i="132"/>
  <c r="P217" i="132"/>
  <c r="J217" i="132"/>
  <c r="G217" i="132"/>
  <c r="P216" i="132"/>
  <c r="J216" i="132"/>
  <c r="G216" i="132"/>
  <c r="P215" i="132"/>
  <c r="J215" i="132"/>
  <c r="G215" i="132"/>
  <c r="P214" i="132"/>
  <c r="J214" i="132"/>
  <c r="G214" i="132"/>
  <c r="P213" i="132"/>
  <c r="J213" i="132"/>
  <c r="G213" i="132"/>
  <c r="P212" i="132"/>
  <c r="J212" i="132"/>
  <c r="G212" i="132"/>
  <c r="P211" i="132"/>
  <c r="J211" i="132"/>
  <c r="G211" i="132"/>
  <c r="P210" i="132"/>
  <c r="M210" i="132"/>
  <c r="J210" i="132"/>
  <c r="G210" i="132"/>
  <c r="P209" i="132"/>
  <c r="M209" i="132"/>
  <c r="J209" i="132"/>
  <c r="G209" i="132"/>
  <c r="P208" i="132"/>
  <c r="M208" i="132"/>
  <c r="J208" i="132"/>
  <c r="G208" i="132"/>
  <c r="P207" i="132"/>
  <c r="M207" i="132"/>
  <c r="J207" i="132"/>
  <c r="G207" i="132"/>
  <c r="P206" i="132"/>
  <c r="M206" i="132"/>
  <c r="J206" i="132"/>
  <c r="G206" i="132"/>
  <c r="P205" i="132"/>
  <c r="M205" i="132"/>
  <c r="J205" i="132"/>
  <c r="G205" i="132"/>
  <c r="P204" i="132"/>
  <c r="M204" i="132"/>
  <c r="J204" i="132"/>
  <c r="G204" i="132"/>
  <c r="P203" i="132"/>
  <c r="M203" i="132"/>
  <c r="G203" i="132"/>
  <c r="P202" i="132"/>
  <c r="M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J190" i="132"/>
  <c r="G190" i="132"/>
  <c r="P189" i="132"/>
  <c r="M189" i="132"/>
  <c r="J189" i="132"/>
  <c r="G189" i="132"/>
  <c r="P188" i="132"/>
  <c r="M188" i="132"/>
  <c r="J188" i="132"/>
  <c r="G188" i="132"/>
  <c r="P187" i="132"/>
  <c r="M187" i="132"/>
  <c r="J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J173" i="132"/>
  <c r="G173" i="132"/>
  <c r="J172" i="132"/>
  <c r="G172" i="132"/>
  <c r="J171" i="132"/>
  <c r="G171" i="132"/>
  <c r="P170" i="132"/>
  <c r="J170" i="132"/>
  <c r="G170" i="132"/>
  <c r="P169" i="132"/>
  <c r="J169" i="132"/>
  <c r="G169" i="132"/>
  <c r="P168" i="132"/>
  <c r="J168" i="132"/>
  <c r="G168" i="132"/>
  <c r="P167" i="132"/>
  <c r="J167" i="132"/>
  <c r="G167" i="132"/>
  <c r="P166" i="132"/>
  <c r="J166" i="132"/>
  <c r="G166" i="132"/>
  <c r="P165" i="132"/>
  <c r="J165" i="132"/>
  <c r="G165" i="132"/>
  <c r="P164" i="132"/>
  <c r="J164" i="132"/>
  <c r="G164" i="132"/>
  <c r="P163" i="132"/>
  <c r="J163" i="132"/>
  <c r="G163" i="132"/>
  <c r="P162" i="132"/>
  <c r="J162" i="132"/>
  <c r="G162" i="132"/>
  <c r="P161" i="132"/>
  <c r="J161" i="132"/>
  <c r="G161" i="132"/>
  <c r="P160" i="132"/>
  <c r="M160" i="132"/>
  <c r="J160" i="132"/>
  <c r="G160" i="132"/>
  <c r="P159" i="132"/>
  <c r="M159" i="132"/>
  <c r="J159" i="132"/>
  <c r="G159" i="132"/>
  <c r="P158" i="132"/>
  <c r="M158" i="132"/>
  <c r="J158" i="132"/>
  <c r="G158" i="132"/>
  <c r="P157" i="132"/>
  <c r="M157" i="132"/>
  <c r="J157" i="132"/>
  <c r="G157" i="132"/>
  <c r="P156" i="132"/>
  <c r="M156" i="132"/>
  <c r="J156" i="132"/>
  <c r="G156" i="132"/>
  <c r="P155" i="132"/>
  <c r="M155" i="132"/>
  <c r="J155" i="132"/>
  <c r="G155" i="132"/>
  <c r="P154" i="132"/>
  <c r="M154" i="132"/>
  <c r="J154" i="132"/>
  <c r="G154" i="132"/>
  <c r="P153" i="132"/>
  <c r="M153" i="132"/>
  <c r="J153" i="132"/>
  <c r="G153" i="132"/>
  <c r="P152" i="132"/>
  <c r="M152" i="132"/>
  <c r="J152" i="132"/>
  <c r="G152" i="132"/>
  <c r="P151" i="132"/>
  <c r="M151" i="132"/>
  <c r="J151" i="132"/>
  <c r="G151" i="132"/>
  <c r="P150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J135" i="132"/>
  <c r="G135" i="132"/>
  <c r="P134" i="132"/>
  <c r="M134" i="132"/>
  <c r="J134" i="132"/>
  <c r="G134" i="132"/>
  <c r="P133" i="132"/>
  <c r="M133" i="132"/>
  <c r="J133" i="132"/>
  <c r="G133" i="132"/>
  <c r="P132" i="132"/>
  <c r="M132" i="132"/>
  <c r="J132" i="132"/>
  <c r="G132" i="132"/>
  <c r="P131" i="132"/>
  <c r="M131" i="132"/>
  <c r="J131" i="132"/>
  <c r="G131" i="132"/>
  <c r="P130" i="132"/>
  <c r="M130" i="132"/>
  <c r="J130" i="132"/>
  <c r="G130" i="132"/>
  <c r="P129" i="132"/>
  <c r="M129" i="132"/>
  <c r="J129" i="132"/>
  <c r="G129" i="132"/>
  <c r="P128" i="132"/>
  <c r="M128" i="132"/>
  <c r="J128" i="132"/>
  <c r="G128" i="132"/>
  <c r="P127" i="132"/>
  <c r="M127" i="132"/>
  <c r="J127" i="132"/>
  <c r="G127" i="132"/>
  <c r="P126" i="132"/>
  <c r="M126" i="132"/>
  <c r="J126" i="132"/>
  <c r="G126" i="132"/>
  <c r="P125" i="132"/>
  <c r="M125" i="132"/>
  <c r="J125" i="132"/>
  <c r="G125" i="132"/>
  <c r="P124" i="132"/>
  <c r="M124" i="132"/>
  <c r="J124" i="132"/>
  <c r="G124" i="132"/>
  <c r="P123" i="132"/>
  <c r="M123" i="132"/>
  <c r="J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P174" i="106" l="1"/>
  <c r="P173" i="106"/>
  <c r="P172" i="106"/>
  <c r="M211" i="106"/>
  <c r="M163" i="106"/>
  <c r="M162" i="106"/>
  <c r="M161" i="106"/>
  <c r="J191" i="106"/>
  <c r="P228" i="106"/>
  <c r="M228" i="106"/>
  <c r="J228" i="106"/>
  <c r="G228" i="106"/>
  <c r="P227" i="106"/>
  <c r="M227" i="106"/>
  <c r="J227" i="106"/>
  <c r="G227" i="106"/>
  <c r="P226" i="106"/>
  <c r="M226" i="106"/>
  <c r="J226" i="106"/>
  <c r="G226" i="106"/>
  <c r="P225" i="106"/>
  <c r="M225" i="106"/>
  <c r="J225" i="106"/>
  <c r="G225" i="106"/>
  <c r="P224" i="106"/>
  <c r="M224" i="106"/>
  <c r="J224" i="106"/>
  <c r="G224" i="106"/>
  <c r="P223" i="106"/>
  <c r="M223" i="106"/>
  <c r="J223" i="106"/>
  <c r="G223" i="106"/>
  <c r="P222" i="106"/>
  <c r="M222" i="106"/>
  <c r="J222" i="106"/>
  <c r="G222" i="106"/>
  <c r="P221" i="106"/>
  <c r="M221" i="106"/>
  <c r="J221" i="106"/>
  <c r="G221" i="106"/>
  <c r="P220" i="106"/>
  <c r="M220" i="106"/>
  <c r="J220" i="106"/>
  <c r="G220" i="106"/>
  <c r="P219" i="106"/>
  <c r="M219" i="106"/>
  <c r="J219" i="106"/>
  <c r="G219" i="106"/>
  <c r="P218" i="106"/>
  <c r="M218" i="106"/>
  <c r="J218" i="106"/>
  <c r="G218" i="106"/>
  <c r="P217" i="106"/>
  <c r="M217" i="106"/>
  <c r="J217" i="106"/>
  <c r="G217" i="106"/>
  <c r="P216" i="106"/>
  <c r="M216" i="106"/>
  <c r="J216" i="106"/>
  <c r="G216" i="106"/>
  <c r="P215" i="106"/>
  <c r="J215" i="106"/>
  <c r="G215" i="106"/>
  <c r="P214" i="106"/>
  <c r="J214" i="106"/>
  <c r="G214" i="106"/>
  <c r="P213" i="106"/>
  <c r="J213" i="106"/>
  <c r="G213" i="106"/>
  <c r="P212" i="106"/>
  <c r="J212" i="106"/>
  <c r="G212" i="106"/>
  <c r="P211" i="106"/>
  <c r="J211" i="106"/>
  <c r="G211" i="106"/>
  <c r="P210" i="106"/>
  <c r="M210" i="106"/>
  <c r="J210" i="106"/>
  <c r="G210" i="106"/>
  <c r="P209" i="106"/>
  <c r="M209" i="106"/>
  <c r="J209" i="106"/>
  <c r="G209" i="106"/>
  <c r="P208" i="106"/>
  <c r="M208" i="106"/>
  <c r="J208" i="106"/>
  <c r="G208" i="106"/>
  <c r="P207" i="106"/>
  <c r="M207" i="106"/>
  <c r="J207" i="106"/>
  <c r="G207" i="106"/>
  <c r="P206" i="106"/>
  <c r="M206" i="106"/>
  <c r="J206" i="106"/>
  <c r="G206" i="106"/>
  <c r="P205" i="106"/>
  <c r="M205" i="106"/>
  <c r="J205" i="106"/>
  <c r="G205" i="106"/>
  <c r="P204" i="106"/>
  <c r="M204" i="106"/>
  <c r="J204" i="106"/>
  <c r="G204" i="106"/>
  <c r="P203" i="106"/>
  <c r="M203" i="106"/>
  <c r="J203" i="106"/>
  <c r="G203" i="106"/>
  <c r="P202" i="106"/>
  <c r="M202" i="106"/>
  <c r="J202" i="106"/>
  <c r="G202" i="106"/>
  <c r="P201" i="106"/>
  <c r="M201" i="106"/>
  <c r="J201" i="106"/>
  <c r="G201" i="106"/>
  <c r="P200" i="106"/>
  <c r="M200" i="106"/>
  <c r="J200" i="106"/>
  <c r="G200" i="106"/>
  <c r="P199" i="106"/>
  <c r="M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G193" i="106"/>
  <c r="P192" i="106"/>
  <c r="M192" i="106"/>
  <c r="G192" i="106"/>
  <c r="P191" i="106"/>
  <c r="M191" i="106"/>
  <c r="G191" i="106"/>
  <c r="P190" i="106"/>
  <c r="M190" i="106"/>
  <c r="J190" i="106"/>
  <c r="G190" i="106"/>
  <c r="P189" i="106"/>
  <c r="M189" i="106"/>
  <c r="J189" i="106"/>
  <c r="G189" i="106"/>
  <c r="P188" i="106"/>
  <c r="M188" i="106"/>
  <c r="J188" i="106"/>
  <c r="G188" i="106"/>
  <c r="P187" i="106"/>
  <c r="M187" i="106"/>
  <c r="J187" i="106"/>
  <c r="G187" i="106"/>
  <c r="P186" i="106"/>
  <c r="M186" i="106"/>
  <c r="J186" i="106"/>
  <c r="G186" i="106"/>
  <c r="P185" i="106"/>
  <c r="M185" i="106"/>
  <c r="J185" i="106"/>
  <c r="G185" i="106"/>
  <c r="P184" i="106"/>
  <c r="M184" i="106"/>
  <c r="J184" i="106"/>
  <c r="G184" i="106"/>
  <c r="P183" i="106"/>
  <c r="M183" i="106"/>
  <c r="J183" i="106"/>
  <c r="G183" i="106"/>
  <c r="P182" i="106"/>
  <c r="M182" i="106"/>
  <c r="J182" i="106"/>
  <c r="G182" i="106"/>
  <c r="P181" i="106"/>
  <c r="M181" i="106"/>
  <c r="J181" i="106"/>
  <c r="G181" i="106"/>
  <c r="P180" i="106"/>
  <c r="M180" i="106"/>
  <c r="J180" i="106"/>
  <c r="G180" i="106"/>
  <c r="P179" i="106"/>
  <c r="M179" i="106"/>
  <c r="J179" i="106"/>
  <c r="G179" i="106"/>
  <c r="P178" i="106"/>
  <c r="M178" i="106"/>
  <c r="J178" i="106"/>
  <c r="G178" i="106"/>
  <c r="P177" i="106"/>
  <c r="M177" i="106"/>
  <c r="J177" i="106"/>
  <c r="G177" i="106"/>
  <c r="M176" i="106"/>
  <c r="J176" i="106"/>
  <c r="G176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P171" i="106"/>
  <c r="M171" i="106"/>
  <c r="J171" i="106"/>
  <c r="G171" i="106"/>
  <c r="P170" i="106"/>
  <c r="M170" i="106"/>
  <c r="J170" i="106"/>
  <c r="G170" i="106"/>
  <c r="P169" i="106"/>
  <c r="M169" i="106"/>
  <c r="J169" i="106"/>
  <c r="G169" i="106"/>
  <c r="P168" i="106"/>
  <c r="M168" i="106"/>
  <c r="J168" i="106"/>
  <c r="G168" i="106"/>
  <c r="P167" i="106"/>
  <c r="M167" i="106"/>
  <c r="J167" i="106"/>
  <c r="G167" i="106"/>
  <c r="P166" i="106"/>
  <c r="M166" i="106"/>
  <c r="J166" i="106"/>
  <c r="G166" i="106"/>
  <c r="P165" i="106"/>
  <c r="M165" i="106"/>
  <c r="J165" i="106"/>
  <c r="G165" i="106"/>
  <c r="P164" i="106"/>
  <c r="J164" i="106"/>
  <c r="G164" i="106"/>
  <c r="P163" i="106"/>
  <c r="J163" i="106"/>
  <c r="G163" i="106"/>
  <c r="P162" i="106"/>
  <c r="J162" i="106"/>
  <c r="G162" i="106"/>
  <c r="P161" i="106"/>
  <c r="J161" i="106"/>
  <c r="G161" i="106"/>
  <c r="P160" i="106"/>
  <c r="M160" i="106"/>
  <c r="J160" i="106"/>
  <c r="G160" i="106"/>
  <c r="P159" i="106"/>
  <c r="M159" i="106"/>
  <c r="J159" i="106"/>
  <c r="G159" i="106"/>
  <c r="P158" i="106"/>
  <c r="M158" i="106"/>
  <c r="J158" i="106"/>
  <c r="G158" i="106"/>
  <c r="P157" i="106"/>
  <c r="M157" i="106"/>
  <c r="J157" i="106"/>
  <c r="G157" i="106"/>
  <c r="P156" i="106"/>
  <c r="M156" i="106"/>
  <c r="J156" i="106"/>
  <c r="G156" i="106"/>
  <c r="P155" i="106"/>
  <c r="M155" i="106"/>
  <c r="J155" i="106"/>
  <c r="G155" i="106"/>
  <c r="P154" i="106"/>
  <c r="M154" i="106"/>
  <c r="J154" i="106"/>
  <c r="G154" i="106"/>
  <c r="P153" i="106"/>
  <c r="M153" i="106"/>
  <c r="J153" i="106"/>
  <c r="G153" i="106"/>
  <c r="P152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J125" i="106"/>
  <c r="G125" i="106"/>
  <c r="P124" i="106"/>
  <c r="M124" i="106"/>
  <c r="J124" i="106"/>
  <c r="G124" i="106"/>
  <c r="P123" i="106"/>
  <c r="M123" i="106"/>
  <c r="J123" i="106"/>
  <c r="G123" i="106"/>
  <c r="P122" i="106"/>
  <c r="M122" i="106"/>
  <c r="J122" i="106"/>
  <c r="G122" i="106"/>
  <c r="P121" i="106"/>
  <c r="M121" i="106"/>
  <c r="J121" i="106"/>
  <c r="G121" i="106"/>
  <c r="P120" i="106"/>
  <c r="M120" i="106"/>
  <c r="J120" i="106"/>
  <c r="G120" i="106"/>
  <c r="P119" i="106"/>
  <c r="M119" i="106"/>
  <c r="J119" i="106"/>
  <c r="G119" i="106"/>
  <c r="P118" i="106"/>
  <c r="M118" i="106"/>
  <c r="J118" i="106"/>
  <c r="G118" i="106"/>
  <c r="P117" i="106"/>
  <c r="M117" i="106"/>
  <c r="J117" i="106"/>
  <c r="G117" i="106"/>
  <c r="P116" i="106"/>
  <c r="M116" i="106"/>
  <c r="J116" i="106"/>
  <c r="G116" i="106"/>
  <c r="P115" i="106"/>
  <c r="M115" i="106"/>
  <c r="J115" i="106"/>
  <c r="G115" i="106"/>
  <c r="P114" i="106"/>
  <c r="M114" i="106"/>
  <c r="J114" i="106"/>
  <c r="G114" i="106"/>
  <c r="P113" i="106"/>
  <c r="M113" i="106"/>
  <c r="J113" i="106"/>
  <c r="G113" i="106"/>
  <c r="P112" i="106"/>
  <c r="M112" i="106"/>
  <c r="J112" i="106"/>
  <c r="G112" i="106"/>
  <c r="P111" i="106"/>
  <c r="M111" i="106"/>
  <c r="J111" i="106"/>
  <c r="G111" i="106"/>
  <c r="P110" i="106"/>
  <c r="M110" i="106"/>
  <c r="J110" i="106"/>
  <c r="G110" i="106"/>
  <c r="P109" i="106"/>
  <c r="M109" i="106"/>
  <c r="G109" i="106"/>
  <c r="P108" i="106"/>
  <c r="M108" i="106"/>
  <c r="G108" i="106"/>
  <c r="P107" i="106"/>
  <c r="M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M216" i="139"/>
  <c r="J194" i="139"/>
  <c r="J193" i="139"/>
  <c r="D180" i="139"/>
  <c r="D179" i="139"/>
  <c r="D178" i="139"/>
  <c r="D177" i="139"/>
  <c r="D102" i="139"/>
  <c r="D101" i="139"/>
  <c r="D100" i="139"/>
  <c r="D99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28" i="139"/>
  <c r="P227" i="139"/>
  <c r="P226" i="139"/>
  <c r="P225" i="139"/>
  <c r="P224" i="139"/>
  <c r="P223" i="139"/>
  <c r="P222" i="139"/>
  <c r="P221" i="139"/>
  <c r="P220" i="139"/>
  <c r="P219" i="139"/>
  <c r="P218" i="139"/>
  <c r="P217" i="139"/>
  <c r="P216" i="139"/>
  <c r="P215" i="139"/>
  <c r="P214" i="139"/>
  <c r="P213" i="139"/>
  <c r="P212" i="139"/>
  <c r="P211" i="139"/>
  <c r="P210" i="139"/>
  <c r="P209" i="139"/>
  <c r="P208" i="139"/>
  <c r="P207" i="139"/>
  <c r="P206" i="139"/>
  <c r="P205" i="139"/>
  <c r="P204" i="139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71" i="139"/>
  <c r="P170" i="139"/>
  <c r="P169" i="139"/>
  <c r="P168" i="139"/>
  <c r="P167" i="139"/>
  <c r="P166" i="139"/>
  <c r="P165" i="139"/>
  <c r="P164" i="139"/>
  <c r="P163" i="139"/>
  <c r="P162" i="139"/>
  <c r="P161" i="139"/>
  <c r="P160" i="139"/>
  <c r="P159" i="139"/>
  <c r="P158" i="139"/>
  <c r="P157" i="139"/>
  <c r="P156" i="139"/>
  <c r="P155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210" i="139"/>
  <c r="M209" i="139"/>
  <c r="M208" i="139"/>
  <c r="M207" i="139"/>
  <c r="M206" i="139"/>
  <c r="M205" i="139"/>
  <c r="M204" i="139"/>
  <c r="M203" i="139"/>
  <c r="M202" i="139"/>
  <c r="M201" i="139"/>
  <c r="M200" i="139"/>
  <c r="M199" i="139"/>
  <c r="M198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60" i="139"/>
  <c r="M159" i="139"/>
  <c r="M158" i="139"/>
  <c r="M157" i="139"/>
  <c r="M156" i="139"/>
  <c r="M155" i="139"/>
  <c r="M154" i="139"/>
  <c r="M153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90" i="139"/>
  <c r="J189" i="139"/>
  <c r="J188" i="139"/>
  <c r="J187" i="139"/>
  <c r="J186" i="139"/>
  <c r="J185" i="139"/>
  <c r="J184" i="139"/>
  <c r="J183" i="139"/>
  <c r="J182" i="139"/>
  <c r="J181" i="139"/>
  <c r="J180" i="139"/>
  <c r="J179" i="139"/>
  <c r="J178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8" i="139"/>
  <c r="J227" i="139"/>
  <c r="J226" i="139"/>
  <c r="J225" i="139"/>
  <c r="J224" i="139"/>
  <c r="J22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210" i="139"/>
  <c r="D209" i="139"/>
  <c r="D208" i="139"/>
  <c r="D207" i="139"/>
  <c r="D206" i="139"/>
  <c r="D205" i="139"/>
  <c r="D204" i="139"/>
  <c r="D203" i="139"/>
  <c r="D202" i="139"/>
  <c r="D201" i="139"/>
  <c r="D200" i="139"/>
  <c r="D199" i="139"/>
  <c r="D198" i="139"/>
  <c r="D197" i="139"/>
  <c r="D196" i="139"/>
  <c r="D195" i="139"/>
  <c r="D194" i="139"/>
  <c r="D193" i="139"/>
  <c r="D192" i="139"/>
  <c r="D191" i="139"/>
  <c r="D190" i="139"/>
  <c r="D189" i="139"/>
  <c r="D188" i="139"/>
  <c r="D187" i="139"/>
  <c r="D186" i="139"/>
  <c r="D185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132" i="139"/>
  <c r="D131" i="139"/>
  <c r="D130" i="139"/>
  <c r="D129" i="139"/>
  <c r="D128" i="139"/>
  <c r="D127" i="139"/>
  <c r="D126" i="139"/>
  <c r="D125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20" i="139"/>
  <c r="G176" i="139"/>
  <c r="G175" i="139"/>
  <c r="G174" i="139"/>
  <c r="G173" i="139"/>
  <c r="G172" i="139"/>
  <c r="G171" i="139"/>
  <c r="G170" i="139"/>
  <c r="G169" i="139"/>
  <c r="G168" i="139"/>
  <c r="G167" i="139"/>
  <c r="G166" i="139"/>
  <c r="G165" i="139"/>
  <c r="G164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D124" i="139"/>
  <c r="J123" i="139"/>
  <c r="G123" i="139"/>
  <c r="D123" i="139"/>
  <c r="J122" i="139"/>
  <c r="G122" i="139"/>
  <c r="D122" i="139"/>
  <c r="J121" i="139"/>
  <c r="G121" i="139"/>
  <c r="D121" i="139"/>
  <c r="P120" i="139"/>
  <c r="J120" i="139"/>
  <c r="G120" i="139"/>
  <c r="D120" i="139"/>
  <c r="P119" i="139"/>
  <c r="J119" i="139"/>
  <c r="G119" i="139"/>
  <c r="D119" i="139"/>
  <c r="P118" i="139"/>
  <c r="J118" i="139"/>
  <c r="G118" i="139"/>
  <c r="D118" i="139"/>
  <c r="P117" i="139"/>
  <c r="J117" i="139"/>
  <c r="G117" i="139"/>
  <c r="D117" i="139"/>
  <c r="P116" i="139"/>
  <c r="J116" i="139"/>
  <c r="G116" i="139"/>
  <c r="D116" i="139"/>
  <c r="P115" i="139"/>
  <c r="J115" i="139"/>
  <c r="G115" i="139"/>
  <c r="D115" i="139"/>
  <c r="P114" i="139"/>
  <c r="J114" i="139"/>
  <c r="G114" i="139"/>
  <c r="D114" i="139"/>
  <c r="P113" i="139"/>
  <c r="J113" i="139"/>
  <c r="G113" i="139"/>
  <c r="D113" i="139"/>
  <c r="P112" i="139"/>
  <c r="J112" i="139"/>
  <c r="G112" i="139"/>
  <c r="D112" i="139"/>
  <c r="P111" i="139"/>
  <c r="J111" i="139"/>
  <c r="G111" i="139"/>
  <c r="D111" i="139"/>
  <c r="P110" i="139"/>
  <c r="M110" i="139"/>
  <c r="J110" i="139"/>
  <c r="G110" i="139"/>
  <c r="D110" i="139"/>
  <c r="P109" i="139"/>
  <c r="M109" i="139"/>
  <c r="J109" i="139"/>
  <c r="G109" i="139"/>
  <c r="D109" i="139"/>
  <c r="P108" i="139"/>
  <c r="M108" i="139"/>
  <c r="J108" i="139"/>
  <c r="G108" i="139"/>
  <c r="D108" i="139"/>
  <c r="P107" i="139"/>
  <c r="M107" i="139"/>
  <c r="G107" i="139"/>
  <c r="D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D46" i="139"/>
  <c r="P45" i="139"/>
  <c r="M45" i="139"/>
  <c r="J45" i="139"/>
  <c r="G45" i="139"/>
  <c r="D45" i="139"/>
  <c r="P44" i="139"/>
  <c r="M44" i="139"/>
  <c r="J44" i="139"/>
  <c r="G44" i="139"/>
  <c r="D44" i="139"/>
  <c r="P43" i="139"/>
  <c r="M43" i="139"/>
  <c r="J43" i="139"/>
  <c r="G43" i="139"/>
  <c r="D43" i="139"/>
  <c r="P42" i="139"/>
  <c r="M42" i="139"/>
  <c r="J42" i="139"/>
  <c r="G42" i="139"/>
  <c r="D42" i="139"/>
  <c r="P41" i="139"/>
  <c r="M41" i="139"/>
  <c r="J41" i="139"/>
  <c r="G41" i="139"/>
  <c r="D41" i="139"/>
  <c r="P40" i="139"/>
  <c r="M40" i="139"/>
  <c r="J40" i="139"/>
  <c r="G40" i="139"/>
  <c r="D40" i="139"/>
  <c r="P39" i="139"/>
  <c r="M39" i="139"/>
  <c r="J39" i="139"/>
  <c r="G39" i="139"/>
  <c r="D39" i="139"/>
  <c r="P38" i="139"/>
  <c r="M38" i="139"/>
  <c r="J38" i="139"/>
  <c r="G38" i="139"/>
  <c r="D38" i="139"/>
  <c r="P37" i="139"/>
  <c r="M37" i="139"/>
  <c r="J37" i="139"/>
  <c r="G37" i="139"/>
  <c r="D37" i="139"/>
  <c r="P36" i="139"/>
  <c r="M36" i="139"/>
  <c r="J36" i="139"/>
  <c r="G36" i="139"/>
  <c r="D36" i="139"/>
  <c r="P35" i="139"/>
  <c r="M35" i="139"/>
  <c r="J35" i="139"/>
  <c r="G35" i="139"/>
  <c r="D35" i="139"/>
  <c r="P34" i="139"/>
  <c r="M34" i="139"/>
  <c r="J34" i="139"/>
  <c r="G34" i="139"/>
  <c r="D34" i="139"/>
  <c r="P33" i="139"/>
  <c r="M33" i="139"/>
  <c r="J33" i="139"/>
  <c r="G33" i="139"/>
  <c r="D33" i="139"/>
  <c r="P32" i="139"/>
  <c r="M32" i="139"/>
  <c r="J32" i="139"/>
  <c r="G32" i="139"/>
  <c r="D32" i="139"/>
  <c r="P31" i="139"/>
  <c r="M31" i="139"/>
  <c r="J31" i="139"/>
  <c r="G31" i="139"/>
  <c r="D31" i="139"/>
  <c r="P30" i="139"/>
  <c r="M30" i="139"/>
  <c r="J30" i="139"/>
  <c r="G30" i="139"/>
  <c r="D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<sst xmlns="http://schemas.openxmlformats.org/spreadsheetml/2006/main" count="7329" uniqueCount="237">
  <si>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</si>
  <si>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</si>
  <si>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</si>
  <si>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</si>
  <si>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</si>
  <si>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</si>
  <si>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</si>
  <si>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</si>
  <si>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</si>
  <si>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</si>
  <si>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</si>
  <si>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</si>
  <si>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</si>
  <si>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</si>
  <si>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</si>
  <si>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</si>
  <si>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</si>
  <si>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</si>
  <si>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</si>
  <si>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</si>
  <si>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</si>
  <si>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</si>
  <si>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</si>
  <si>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</si>
  <si>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</si>
  <si>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</si>
  <si>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</si>
  <si>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</si>
  <si>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</si>
  <si>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</si>
  <si>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</si>
  <si>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</si>
  <si>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</si>
  <si>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</si>
  <si>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</si>
  <si>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</si>
  <si>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</si>
  <si>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</si>
  <si>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</si>
  <si>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</si>
  <si>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</si>
  <si>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</si>
  <si>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</si>
  <si>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</si>
  <si>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</si>
  <si>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</si>
  <si>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</si>
  <si>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</si>
  <si>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</si>
  <si>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</si>
  <si>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</si>
  <si>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</si>
  <si>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</si>
  <si>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</si>
  <si>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</si>
  <si>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</si>
  <si>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</si>
  <si>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</si>
  <si>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</si>
  <si>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</si>
  <si>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</si>
  <si>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</si>
  <si>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</si>
  <si>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</si>
  <si>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</si>
  <si>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</si>
  <si>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</si>
  <si>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</si>
  <si>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</si>
  <si>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</si>
  <si>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</si>
  <si>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</si>
  <si>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</si>
  <si>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</si>
  <si>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</si>
  <si>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</si>
  <si>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</si>
  <si>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</si>
  <si>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</si>
  <si>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</si>
  <si>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</si>
  <si>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</si>
  <si>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</si>
  <si>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</si>
  <si>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</si>
  <si>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</si>
  <si>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</si>
  <si>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</si>
  <si>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m</t>
  </si>
  <si>
    <t>Ar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</si>
  <si>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</si>
  <si>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</si>
  <si>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</si>
  <si>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</si>
  <si>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</si>
  <si>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</si>
  <si>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</si>
  <si>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</si>
  <si>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</si>
  <si>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</si>
  <si>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</si>
  <si>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</si>
  <si>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</si>
  <si>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</si>
  <si>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</si>
  <si>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</si>
  <si>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</si>
  <si>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</si>
  <si>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</si>
  <si>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</si>
  <si>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Ayoshida.RIKEN 2017.06</t>
  </si>
  <si>
    <t>Ayoshida.RIKEN 2017.06</t>
    <phoneticPr fontId="23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</si>
  <si>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</si>
  <si>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</si>
  <si>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</si>
  <si>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</si>
  <si>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</si>
  <si>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</si>
  <si>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</si>
  <si>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SRIM ver=</t>
    <phoneticPr fontId="27"/>
  </si>
  <si>
    <t>Gas?</t>
    <phoneticPr fontId="23"/>
  </si>
  <si>
    <t>Gas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</si>
  <si>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</si>
  <si>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</si>
  <si>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</si>
  <si>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</si>
  <si>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</si>
  <si>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</si>
  <si>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</si>
  <si>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</si>
  <si>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</si>
  <si>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</si>
  <si>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</si>
  <si>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</si>
  <si>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</si>
  <si>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</si>
  <si>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</si>
  <si>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</si>
  <si>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[%]</t>
    <phoneticPr fontId="27"/>
  </si>
  <si>
    <t>unitID</t>
    <phoneticPr fontId="27"/>
  </si>
  <si>
    <t>Cnv. Factor</t>
    <phoneticPr fontId="27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</si>
  <si>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</si>
  <si>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</si>
  <si>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</si>
  <si>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</si>
  <si>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</si>
  <si>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</si>
  <si>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</si>
  <si>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</si>
  <si>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</si>
  <si>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Ar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</si>
  <si>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</si>
  <si>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</si>
  <si>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</si>
  <si>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</si>
  <si>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</si>
  <si>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</si>
  <si>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</si>
  <si>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</si>
  <si>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</si>
  <si>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</si>
  <si>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</si>
  <si>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</si>
  <si>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</si>
  <si>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</si>
  <si>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</si>
  <si>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</si>
  <si>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</si>
  <si>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</si>
  <si>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</si>
  <si>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</si>
  <si>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</si>
  <si>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</si>
  <si>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</si>
  <si>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</si>
  <si>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</si>
  <si>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</si>
  <si>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 xml:space="preserve"> == 5 : MeV/(mg/cm2)</t>
    <phoneticPr fontId="27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</si>
  <si>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</si>
  <si>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</si>
  <si>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</si>
  <si>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</si>
  <si>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</si>
  <si>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</si>
  <si>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</si>
  <si>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</si>
  <si>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</si>
  <si>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</si>
  <si>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</si>
  <si>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dE/dx tot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</si>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</sst>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2" borderId="4" xfId="15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FFFF00"/>
      <color rgb="FFCCFFFF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srim56Fe_Si!$P$5</c:f>
          <c:strCache>
            <c:ptCount val="1"/>
            <c:pt idx="0">
              <c:v>srim56Fe_Si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srim56Fe_Si!$D$20:$D$228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srim56Fe_Si!$E$20:$E$228</c:f>
              <c:numCache>
                <c:formatCode>0.000E+00</c:formatCode>
                <c:ptCount val="209"/>
                <c:pt idx="0">
                  <c:v>7.1040000000000006E-2</c:v>
                </c:pt>
                <c:pt idx="1">
                  <c:v>7.3940000000000006E-2</c:v>
                </c:pt>
                <c:pt idx="2">
                  <c:v>7.6730000000000007E-2</c:v>
                </c:pt>
                <c:pt idx="3">
                  <c:v>8.2030000000000006E-2</c:v>
                </c:pt>
                <c:pt idx="4">
                  <c:v>8.6999999999999994E-2</c:v>
                </c:pt>
                <c:pt idx="5">
                  <c:v>9.171E-2</c:v>
                </c:pt>
                <c:pt idx="6">
                  <c:v>9.6189999999999998E-2</c:v>
                </c:pt>
                <c:pt idx="7">
                  <c:v>0.10050000000000001</c:v>
                </c:pt>
                <c:pt idx="8">
                  <c:v>0.1046</c:v>
                </c:pt>
                <c:pt idx="9">
                  <c:v>0.1085</c:v>
                </c:pt>
                <c:pt idx="10">
                  <c:v>0.1123</c:v>
                </c:pt>
                <c:pt idx="11">
                  <c:v>0.11600000000000001</c:v>
                </c:pt>
                <c:pt idx="12">
                  <c:v>0.1196</c:v>
                </c:pt>
                <c:pt idx="13">
                  <c:v>0.123</c:v>
                </c:pt>
                <c:pt idx="14">
                  <c:v>0.12970000000000001</c:v>
                </c:pt>
                <c:pt idx="15">
                  <c:v>0.1376</c:v>
                </c:pt>
                <c:pt idx="16">
                  <c:v>0.14499999999999999</c:v>
                </c:pt>
                <c:pt idx="17">
                  <c:v>0.15210000000000001</c:v>
                </c:pt>
                <c:pt idx="18">
                  <c:v>0.1588</c:v>
                </c:pt>
                <c:pt idx="19">
                  <c:v>0.1653</c:v>
                </c:pt>
                <c:pt idx="20">
                  <c:v>0.1716</c:v>
                </c:pt>
                <c:pt idx="21">
                  <c:v>0.17760000000000001</c:v>
                </c:pt>
                <c:pt idx="22">
                  <c:v>0.18340000000000001</c:v>
                </c:pt>
                <c:pt idx="23">
                  <c:v>0.19450000000000001</c:v>
                </c:pt>
                <c:pt idx="24">
                  <c:v>0.2051</c:v>
                </c:pt>
                <c:pt idx="25">
                  <c:v>0.21510000000000001</c:v>
                </c:pt>
                <c:pt idx="26">
                  <c:v>0.22459999999999999</c:v>
                </c:pt>
                <c:pt idx="27">
                  <c:v>0.23380000000000001</c:v>
                </c:pt>
                <c:pt idx="28">
                  <c:v>0.24260000000000001</c:v>
                </c:pt>
                <c:pt idx="29">
                  <c:v>0.25940000000000002</c:v>
                </c:pt>
                <c:pt idx="30">
                  <c:v>0.27510000000000001</c:v>
                </c:pt>
                <c:pt idx="31">
                  <c:v>0.28999999999999998</c:v>
                </c:pt>
                <c:pt idx="32">
                  <c:v>0.30420000000000003</c:v>
                </c:pt>
                <c:pt idx="33">
                  <c:v>0.31769999999999998</c:v>
                </c:pt>
                <c:pt idx="34">
                  <c:v>0.33069999999999999</c:v>
                </c:pt>
                <c:pt idx="35">
                  <c:v>0.34310000000000002</c:v>
                </c:pt>
                <c:pt idx="36">
                  <c:v>0.35520000000000002</c:v>
                </c:pt>
                <c:pt idx="37">
                  <c:v>0.36680000000000001</c:v>
                </c:pt>
                <c:pt idx="38">
                  <c:v>0.37809999999999999</c:v>
                </c:pt>
                <c:pt idx="39">
                  <c:v>0.3891</c:v>
                </c:pt>
                <c:pt idx="40">
                  <c:v>0.41010000000000002</c:v>
                </c:pt>
                <c:pt idx="41">
                  <c:v>0.435</c:v>
                </c:pt>
                <c:pt idx="42">
                  <c:v>0.45850000000000002</c:v>
                </c:pt>
                <c:pt idx="43">
                  <c:v>0.48089999999999999</c:v>
                </c:pt>
                <c:pt idx="44">
                  <c:v>0.50229999999999997</c:v>
                </c:pt>
                <c:pt idx="45">
                  <c:v>0.52280000000000004</c:v>
                </c:pt>
                <c:pt idx="46">
                  <c:v>0.54259999999999997</c:v>
                </c:pt>
                <c:pt idx="47">
                  <c:v>0.56159999999999999</c:v>
                </c:pt>
                <c:pt idx="48">
                  <c:v>0.57999999999999996</c:v>
                </c:pt>
                <c:pt idx="49">
                  <c:v>0.61519999999999997</c:v>
                </c:pt>
                <c:pt idx="50">
                  <c:v>0.64849999999999997</c:v>
                </c:pt>
                <c:pt idx="51">
                  <c:v>0.68010000000000004</c:v>
                </c:pt>
                <c:pt idx="52">
                  <c:v>0.71040000000000003</c:v>
                </c:pt>
                <c:pt idx="53">
                  <c:v>0.73939999999999995</c:v>
                </c:pt>
                <c:pt idx="54">
                  <c:v>0.76729999999999998</c:v>
                </c:pt>
                <c:pt idx="55">
                  <c:v>0.82030000000000003</c:v>
                </c:pt>
                <c:pt idx="56">
                  <c:v>0.87</c:v>
                </c:pt>
                <c:pt idx="57">
                  <c:v>0.91710000000000003</c:v>
                </c:pt>
                <c:pt idx="58">
                  <c:v>0.96189999999999998</c:v>
                </c:pt>
                <c:pt idx="59">
                  <c:v>1.089</c:v>
                </c:pt>
                <c:pt idx="60">
                  <c:v>1.2030000000000001</c:v>
                </c:pt>
                <c:pt idx="61">
                  <c:v>1.29</c:v>
                </c:pt>
                <c:pt idx="62">
                  <c:v>1.355</c:v>
                </c:pt>
                <c:pt idx="63">
                  <c:v>1.4039999999999999</c:v>
                </c:pt>
                <c:pt idx="64">
                  <c:v>1.4410000000000001</c:v>
                </c:pt>
                <c:pt idx="65">
                  <c:v>1.47</c:v>
                </c:pt>
                <c:pt idx="66">
                  <c:v>1.5129999999999999</c:v>
                </c:pt>
                <c:pt idx="67">
                  <c:v>1.5529999999999999</c:v>
                </c:pt>
                <c:pt idx="68">
                  <c:v>1.589</c:v>
                </c:pt>
                <c:pt idx="69">
                  <c:v>1.6259999999999999</c:v>
                </c:pt>
                <c:pt idx="70">
                  <c:v>1.6639999999999999</c:v>
                </c:pt>
                <c:pt idx="71">
                  <c:v>1.7050000000000001</c:v>
                </c:pt>
                <c:pt idx="72">
                  <c:v>1.7490000000000001</c:v>
                </c:pt>
                <c:pt idx="73">
                  <c:v>1.7949999999999999</c:v>
                </c:pt>
                <c:pt idx="74">
                  <c:v>1.843</c:v>
                </c:pt>
                <c:pt idx="75">
                  <c:v>1.9430000000000001</c:v>
                </c:pt>
                <c:pt idx="76">
                  <c:v>2.048</c:v>
                </c:pt>
                <c:pt idx="77">
                  <c:v>2.157</c:v>
                </c:pt>
                <c:pt idx="78">
                  <c:v>2.2690000000000001</c:v>
                </c:pt>
                <c:pt idx="79">
                  <c:v>2.3820000000000001</c:v>
                </c:pt>
                <c:pt idx="80">
                  <c:v>2.4969999999999999</c:v>
                </c:pt>
                <c:pt idx="81">
                  <c:v>2.7280000000000002</c:v>
                </c:pt>
                <c:pt idx="82">
                  <c:v>2.9609999999999999</c:v>
                </c:pt>
                <c:pt idx="83">
                  <c:v>3.1949999999999998</c:v>
                </c:pt>
                <c:pt idx="84">
                  <c:v>3.4279999999999999</c:v>
                </c:pt>
                <c:pt idx="85">
                  <c:v>3.661</c:v>
                </c:pt>
                <c:pt idx="86">
                  <c:v>3.8929999999999998</c:v>
                </c:pt>
                <c:pt idx="87">
                  <c:v>4.1239999999999997</c:v>
                </c:pt>
                <c:pt idx="88">
                  <c:v>4.3540000000000001</c:v>
                </c:pt>
                <c:pt idx="89">
                  <c:v>4.5819999999999999</c:v>
                </c:pt>
                <c:pt idx="90">
                  <c:v>4.8090000000000002</c:v>
                </c:pt>
                <c:pt idx="91">
                  <c:v>5.0339999999999998</c:v>
                </c:pt>
                <c:pt idx="92">
                  <c:v>5.48</c:v>
                </c:pt>
                <c:pt idx="93">
                  <c:v>6.0270000000000001</c:v>
                </c:pt>
                <c:pt idx="94">
                  <c:v>6.5620000000000003</c:v>
                </c:pt>
                <c:pt idx="95">
                  <c:v>7.0830000000000002</c:v>
                </c:pt>
                <c:pt idx="96">
                  <c:v>7.5910000000000002</c:v>
                </c:pt>
                <c:pt idx="97">
                  <c:v>8.0850000000000009</c:v>
                </c:pt>
                <c:pt idx="98">
                  <c:v>8.5649999999999995</c:v>
                </c:pt>
                <c:pt idx="99">
                  <c:v>9.0310000000000006</c:v>
                </c:pt>
                <c:pt idx="100">
                  <c:v>9.4819999999999993</c:v>
                </c:pt>
                <c:pt idx="101">
                  <c:v>10.34</c:v>
                </c:pt>
                <c:pt idx="102">
                  <c:v>11.14</c:v>
                </c:pt>
                <c:pt idx="103">
                  <c:v>11.89</c:v>
                </c:pt>
                <c:pt idx="104">
                  <c:v>12.6</c:v>
                </c:pt>
                <c:pt idx="105">
                  <c:v>13.25</c:v>
                </c:pt>
                <c:pt idx="106">
                  <c:v>13.86</c:v>
                </c:pt>
                <c:pt idx="107">
                  <c:v>14.96</c:v>
                </c:pt>
                <c:pt idx="108">
                  <c:v>15.93</c:v>
                </c:pt>
                <c:pt idx="109">
                  <c:v>16.78</c:v>
                </c:pt>
                <c:pt idx="110">
                  <c:v>17.54</c:v>
                </c:pt>
                <c:pt idx="111">
                  <c:v>18.22</c:v>
                </c:pt>
                <c:pt idx="112">
                  <c:v>18.82</c:v>
                </c:pt>
                <c:pt idx="113">
                  <c:v>19.37</c:v>
                </c:pt>
                <c:pt idx="114">
                  <c:v>19.87</c:v>
                </c:pt>
                <c:pt idx="115">
                  <c:v>20.329999999999998</c:v>
                </c:pt>
                <c:pt idx="116">
                  <c:v>20.75</c:v>
                </c:pt>
                <c:pt idx="117">
                  <c:v>21.14</c:v>
                </c:pt>
                <c:pt idx="118">
                  <c:v>21.84</c:v>
                </c:pt>
                <c:pt idx="119">
                  <c:v>22.6</c:v>
                </c:pt>
                <c:pt idx="120">
                  <c:v>23.25</c:v>
                </c:pt>
                <c:pt idx="121">
                  <c:v>23.82</c:v>
                </c:pt>
                <c:pt idx="122">
                  <c:v>24.33</c:v>
                </c:pt>
                <c:pt idx="123">
                  <c:v>24.79</c:v>
                </c:pt>
                <c:pt idx="124">
                  <c:v>25.2</c:v>
                </c:pt>
                <c:pt idx="125">
                  <c:v>25.58</c:v>
                </c:pt>
                <c:pt idx="126">
                  <c:v>25.92</c:v>
                </c:pt>
                <c:pt idx="127">
                  <c:v>26.53</c:v>
                </c:pt>
                <c:pt idx="128">
                  <c:v>27.04</c:v>
                </c:pt>
                <c:pt idx="129">
                  <c:v>27.48</c:v>
                </c:pt>
                <c:pt idx="130">
                  <c:v>27.85</c:v>
                </c:pt>
                <c:pt idx="131">
                  <c:v>28.16</c:v>
                </c:pt>
                <c:pt idx="132">
                  <c:v>28.42</c:v>
                </c:pt>
                <c:pt idx="133">
                  <c:v>28.83</c:v>
                </c:pt>
                <c:pt idx="134">
                  <c:v>29.09</c:v>
                </c:pt>
                <c:pt idx="135">
                  <c:v>29.25</c:v>
                </c:pt>
                <c:pt idx="136">
                  <c:v>29.31</c:v>
                </c:pt>
                <c:pt idx="137">
                  <c:v>29.31</c:v>
                </c:pt>
                <c:pt idx="138">
                  <c:v>29.06</c:v>
                </c:pt>
                <c:pt idx="139">
                  <c:v>28.74</c:v>
                </c:pt>
                <c:pt idx="140">
                  <c:v>28.5</c:v>
                </c:pt>
                <c:pt idx="141">
                  <c:v>28.23</c:v>
                </c:pt>
                <c:pt idx="142">
                  <c:v>27.94</c:v>
                </c:pt>
                <c:pt idx="143">
                  <c:v>27.64</c:v>
                </c:pt>
                <c:pt idx="144">
                  <c:v>27.02</c:v>
                </c:pt>
                <c:pt idx="145">
                  <c:v>26.21</c:v>
                </c:pt>
                <c:pt idx="146">
                  <c:v>25.41</c:v>
                </c:pt>
                <c:pt idx="147">
                  <c:v>24.62</c:v>
                </c:pt>
                <c:pt idx="148">
                  <c:v>23.86</c:v>
                </c:pt>
                <c:pt idx="149">
                  <c:v>23.13</c:v>
                </c:pt>
                <c:pt idx="150">
                  <c:v>22.43</c:v>
                </c:pt>
                <c:pt idx="151">
                  <c:v>21.77</c:v>
                </c:pt>
                <c:pt idx="152">
                  <c:v>21.15</c:v>
                </c:pt>
                <c:pt idx="153">
                  <c:v>19.989999999999998</c:v>
                </c:pt>
                <c:pt idx="154">
                  <c:v>18.96</c:v>
                </c:pt>
                <c:pt idx="155">
                  <c:v>18.04</c:v>
                </c:pt>
                <c:pt idx="156">
                  <c:v>17.21</c:v>
                </c:pt>
                <c:pt idx="157">
                  <c:v>16.47</c:v>
                </c:pt>
                <c:pt idx="158">
                  <c:v>15.79</c:v>
                </c:pt>
                <c:pt idx="159">
                  <c:v>14.61</c:v>
                </c:pt>
                <c:pt idx="160">
                  <c:v>13.62</c:v>
                </c:pt>
                <c:pt idx="161">
                  <c:v>12.78</c:v>
                </c:pt>
                <c:pt idx="162">
                  <c:v>12.04</c:v>
                </c:pt>
                <c:pt idx="163">
                  <c:v>11.4</c:v>
                </c:pt>
                <c:pt idx="164">
                  <c:v>10.83</c:v>
                </c:pt>
                <c:pt idx="165">
                  <c:v>10.32</c:v>
                </c:pt>
                <c:pt idx="166">
                  <c:v>9.8580000000000005</c:v>
                </c:pt>
                <c:pt idx="167">
                  <c:v>9.4369999999999994</c:v>
                </c:pt>
                <c:pt idx="168">
                  <c:v>9.0519999999999996</c:v>
                </c:pt>
                <c:pt idx="169">
                  <c:v>8.6989999999999998</c:v>
                </c:pt>
                <c:pt idx="170">
                  <c:v>8.08</c:v>
                </c:pt>
                <c:pt idx="171">
                  <c:v>7.4340000000000002</c:v>
                </c:pt>
                <c:pt idx="172">
                  <c:v>6.8970000000000002</c:v>
                </c:pt>
                <c:pt idx="173">
                  <c:v>6.444</c:v>
                </c:pt>
                <c:pt idx="174">
                  <c:v>6.0549999999999997</c:v>
                </c:pt>
                <c:pt idx="175">
                  <c:v>5.718</c:v>
                </c:pt>
                <c:pt idx="176">
                  <c:v>5.423</c:v>
                </c:pt>
                <c:pt idx="177">
                  <c:v>5.1619999999999999</c:v>
                </c:pt>
                <c:pt idx="178">
                  <c:v>4.9260000000000002</c:v>
                </c:pt>
                <c:pt idx="179">
                  <c:v>4.5149999999999997</c:v>
                </c:pt>
                <c:pt idx="180">
                  <c:v>4.18</c:v>
                </c:pt>
                <c:pt idx="181">
                  <c:v>3.9</c:v>
                </c:pt>
                <c:pt idx="182">
                  <c:v>3.6629999999999998</c:v>
                </c:pt>
                <c:pt idx="183">
                  <c:v>3.46</c:v>
                </c:pt>
                <c:pt idx="184">
                  <c:v>3.2839999999999998</c:v>
                </c:pt>
                <c:pt idx="185">
                  <c:v>2.9940000000000002</c:v>
                </c:pt>
                <c:pt idx="186">
                  <c:v>2.7650000000000001</c:v>
                </c:pt>
                <c:pt idx="187">
                  <c:v>2.5790000000000002</c:v>
                </c:pt>
                <c:pt idx="188">
                  <c:v>2.4249999999999998</c:v>
                </c:pt>
                <c:pt idx="189">
                  <c:v>2.2959999999999998</c:v>
                </c:pt>
                <c:pt idx="190">
                  <c:v>2.1869999999999998</c:v>
                </c:pt>
                <c:pt idx="191">
                  <c:v>2.0920000000000001</c:v>
                </c:pt>
                <c:pt idx="192">
                  <c:v>2.0099999999999998</c:v>
                </c:pt>
                <c:pt idx="193">
                  <c:v>1.9370000000000001</c:v>
                </c:pt>
                <c:pt idx="194">
                  <c:v>1.873</c:v>
                </c:pt>
                <c:pt idx="195">
                  <c:v>1.8169999999999999</c:v>
                </c:pt>
                <c:pt idx="196">
                  <c:v>1.72</c:v>
                </c:pt>
                <c:pt idx="197">
                  <c:v>1.623</c:v>
                </c:pt>
                <c:pt idx="198">
                  <c:v>1.5469999999999999</c:v>
                </c:pt>
                <c:pt idx="199">
                  <c:v>1.484</c:v>
                </c:pt>
                <c:pt idx="200">
                  <c:v>1.4330000000000001</c:v>
                </c:pt>
                <c:pt idx="201">
                  <c:v>1.39</c:v>
                </c:pt>
                <c:pt idx="202">
                  <c:v>1.353</c:v>
                </c:pt>
                <c:pt idx="203">
                  <c:v>1.3220000000000001</c:v>
                </c:pt>
                <c:pt idx="204">
                  <c:v>1.296</c:v>
                </c:pt>
                <c:pt idx="205">
                  <c:v>1.252</c:v>
                </c:pt>
                <c:pt idx="206">
                  <c:v>1.2190000000000001</c:v>
                </c:pt>
                <c:pt idx="207">
                  <c:v>1.1930000000000001</c:v>
                </c:pt>
                <c:pt idx="208">
                  <c:v>1.1890000000000001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srim56Fe_Si!$D$20:$D$228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srim56Fe_Si!$F$20:$F$228</c:f>
              <c:numCache>
                <c:formatCode>0.000E+00</c:formatCode>
                <c:ptCount val="209"/>
                <c:pt idx="0">
                  <c:v>1.3089999999999999</c:v>
                </c:pt>
                <c:pt idx="1">
                  <c:v>1.357</c:v>
                </c:pt>
                <c:pt idx="2">
                  <c:v>1.4019999999999999</c:v>
                </c:pt>
                <c:pt idx="3">
                  <c:v>1.486</c:v>
                </c:pt>
                <c:pt idx="4">
                  <c:v>1.5620000000000001</c:v>
                </c:pt>
                <c:pt idx="5">
                  <c:v>1.6319999999999999</c:v>
                </c:pt>
                <c:pt idx="6">
                  <c:v>1.6970000000000001</c:v>
                </c:pt>
                <c:pt idx="7">
                  <c:v>1.7569999999999999</c:v>
                </c:pt>
                <c:pt idx="8">
                  <c:v>1.8140000000000001</c:v>
                </c:pt>
                <c:pt idx="9">
                  <c:v>1.867</c:v>
                </c:pt>
                <c:pt idx="10">
                  <c:v>1.917</c:v>
                </c:pt>
                <c:pt idx="11">
                  <c:v>1.9650000000000001</c:v>
                </c:pt>
                <c:pt idx="12">
                  <c:v>2.0099999999999998</c:v>
                </c:pt>
                <c:pt idx="13">
                  <c:v>2.052</c:v>
                </c:pt>
                <c:pt idx="14">
                  <c:v>2.1320000000000001</c:v>
                </c:pt>
                <c:pt idx="15">
                  <c:v>2.222</c:v>
                </c:pt>
                <c:pt idx="16">
                  <c:v>2.3039999999999998</c:v>
                </c:pt>
                <c:pt idx="17">
                  <c:v>2.3780000000000001</c:v>
                </c:pt>
                <c:pt idx="18">
                  <c:v>2.4470000000000001</c:v>
                </c:pt>
                <c:pt idx="19">
                  <c:v>2.5099999999999998</c:v>
                </c:pt>
                <c:pt idx="20">
                  <c:v>2.5680000000000001</c:v>
                </c:pt>
                <c:pt idx="21">
                  <c:v>2.6230000000000002</c:v>
                </c:pt>
                <c:pt idx="22">
                  <c:v>2.6739999999999999</c:v>
                </c:pt>
                <c:pt idx="23">
                  <c:v>2.766</c:v>
                </c:pt>
                <c:pt idx="24">
                  <c:v>2.8490000000000002</c:v>
                </c:pt>
                <c:pt idx="25">
                  <c:v>2.9220000000000002</c:v>
                </c:pt>
                <c:pt idx="26">
                  <c:v>2.9889999999999999</c:v>
                </c:pt>
                <c:pt idx="27">
                  <c:v>3.05</c:v>
                </c:pt>
                <c:pt idx="28">
                  <c:v>3.105</c:v>
                </c:pt>
                <c:pt idx="29">
                  <c:v>3.2029999999999998</c:v>
                </c:pt>
                <c:pt idx="30">
                  <c:v>3.286</c:v>
                </c:pt>
                <c:pt idx="31">
                  <c:v>3.3580000000000001</c:v>
                </c:pt>
                <c:pt idx="32">
                  <c:v>3.4209999999999998</c:v>
                </c:pt>
                <c:pt idx="33">
                  <c:v>3.476</c:v>
                </c:pt>
                <c:pt idx="34">
                  <c:v>3.5249999999999999</c:v>
                </c:pt>
                <c:pt idx="35">
                  <c:v>3.569</c:v>
                </c:pt>
                <c:pt idx="36">
                  <c:v>3.6080000000000001</c:v>
                </c:pt>
                <c:pt idx="37">
                  <c:v>3.6419999999999999</c:v>
                </c:pt>
                <c:pt idx="38">
                  <c:v>3.673</c:v>
                </c:pt>
                <c:pt idx="39">
                  <c:v>3.702</c:v>
                </c:pt>
                <c:pt idx="40">
                  <c:v>3.75</c:v>
                </c:pt>
                <c:pt idx="41">
                  <c:v>3.7970000000000002</c:v>
                </c:pt>
                <c:pt idx="42">
                  <c:v>3.8340000000000001</c:v>
                </c:pt>
                <c:pt idx="43">
                  <c:v>3.863</c:v>
                </c:pt>
                <c:pt idx="44">
                  <c:v>3.8849999999999998</c:v>
                </c:pt>
                <c:pt idx="45">
                  <c:v>3.9009999999999998</c:v>
                </c:pt>
                <c:pt idx="46">
                  <c:v>3.9129999999999998</c:v>
                </c:pt>
                <c:pt idx="47">
                  <c:v>3.92</c:v>
                </c:pt>
                <c:pt idx="48">
                  <c:v>3.9249999999999998</c:v>
                </c:pt>
                <c:pt idx="49">
                  <c:v>3.927</c:v>
                </c:pt>
                <c:pt idx="50">
                  <c:v>3.92</c:v>
                </c:pt>
                <c:pt idx="51">
                  <c:v>3.9079999999999999</c:v>
                </c:pt>
                <c:pt idx="52">
                  <c:v>3.891</c:v>
                </c:pt>
                <c:pt idx="53">
                  <c:v>3.8719999999999999</c:v>
                </c:pt>
                <c:pt idx="54">
                  <c:v>3.8490000000000002</c:v>
                </c:pt>
                <c:pt idx="55">
                  <c:v>3.7989999999999999</c:v>
                </c:pt>
                <c:pt idx="56">
                  <c:v>3.7450000000000001</c:v>
                </c:pt>
                <c:pt idx="57">
                  <c:v>3.6890000000000001</c:v>
                </c:pt>
                <c:pt idx="58">
                  <c:v>3.6320000000000001</c:v>
                </c:pt>
                <c:pt idx="59">
                  <c:v>3.5750000000000002</c:v>
                </c:pt>
                <c:pt idx="60">
                  <c:v>3.5190000000000001</c:v>
                </c:pt>
                <c:pt idx="61">
                  <c:v>3.464</c:v>
                </c:pt>
                <c:pt idx="62">
                  <c:v>3.41</c:v>
                </c:pt>
                <c:pt idx="63">
                  <c:v>3.3570000000000002</c:v>
                </c:pt>
                <c:pt idx="64">
                  <c:v>3.3050000000000002</c:v>
                </c:pt>
                <c:pt idx="65">
                  <c:v>3.2549999999999999</c:v>
                </c:pt>
                <c:pt idx="66">
                  <c:v>3.16</c:v>
                </c:pt>
                <c:pt idx="67">
                  <c:v>3.048</c:v>
                </c:pt>
                <c:pt idx="68">
                  <c:v>2.9449999999999998</c:v>
                </c:pt>
                <c:pt idx="69">
                  <c:v>2.8490000000000002</c:v>
                </c:pt>
                <c:pt idx="70">
                  <c:v>2.76</c:v>
                </c:pt>
                <c:pt idx="71">
                  <c:v>2.677</c:v>
                </c:pt>
                <c:pt idx="72">
                  <c:v>2.6</c:v>
                </c:pt>
                <c:pt idx="73">
                  <c:v>2.528</c:v>
                </c:pt>
                <c:pt idx="74">
                  <c:v>2.46</c:v>
                </c:pt>
                <c:pt idx="75">
                  <c:v>2.3370000000000002</c:v>
                </c:pt>
                <c:pt idx="76">
                  <c:v>2.2269999999999999</c:v>
                </c:pt>
                <c:pt idx="77">
                  <c:v>2.129</c:v>
                </c:pt>
                <c:pt idx="78">
                  <c:v>2.0409999999999999</c:v>
                </c:pt>
                <c:pt idx="79">
                  <c:v>1.9610000000000001</c:v>
                </c:pt>
                <c:pt idx="80">
                  <c:v>1.8879999999999999</c:v>
                </c:pt>
                <c:pt idx="81">
                  <c:v>1.7589999999999999</c:v>
                </c:pt>
                <c:pt idx="82">
                  <c:v>1.649</c:v>
                </c:pt>
                <c:pt idx="83">
                  <c:v>1.5549999999999999</c:v>
                </c:pt>
                <c:pt idx="84">
                  <c:v>1.472</c:v>
                </c:pt>
                <c:pt idx="85">
                  <c:v>1.3979999999999999</c:v>
                </c:pt>
                <c:pt idx="86">
                  <c:v>1.333</c:v>
                </c:pt>
                <c:pt idx="87">
                  <c:v>1.2749999999999999</c:v>
                </c:pt>
                <c:pt idx="88">
                  <c:v>1.222</c:v>
                </c:pt>
                <c:pt idx="89">
                  <c:v>1.1739999999999999</c:v>
                </c:pt>
                <c:pt idx="90">
                  <c:v>1.1299999999999999</c:v>
                </c:pt>
                <c:pt idx="91">
                  <c:v>1.089</c:v>
                </c:pt>
                <c:pt idx="92">
                  <c:v>1.018</c:v>
                </c:pt>
                <c:pt idx="93">
                  <c:v>0.94240000000000002</c:v>
                </c:pt>
                <c:pt idx="94">
                  <c:v>0.87860000000000005</c:v>
                </c:pt>
                <c:pt idx="95">
                  <c:v>0.82379999999999998</c:v>
                </c:pt>
                <c:pt idx="96">
                  <c:v>0.77629999999999999</c:v>
                </c:pt>
                <c:pt idx="97">
                  <c:v>0.73460000000000003</c:v>
                </c:pt>
                <c:pt idx="98">
                  <c:v>0.6976</c:v>
                </c:pt>
                <c:pt idx="99">
                  <c:v>0.66469999999999996</c:v>
                </c:pt>
                <c:pt idx="100">
                  <c:v>0.63500000000000001</c:v>
                </c:pt>
                <c:pt idx="101">
                  <c:v>0.58379999999999999</c:v>
                </c:pt>
                <c:pt idx="102">
                  <c:v>0.54100000000000004</c:v>
                </c:pt>
                <c:pt idx="103">
                  <c:v>0.50470000000000004</c:v>
                </c:pt>
                <c:pt idx="104">
                  <c:v>0.47339999999999999</c:v>
                </c:pt>
                <c:pt idx="105">
                  <c:v>0.44619999999999999</c:v>
                </c:pt>
                <c:pt idx="106">
                  <c:v>0.42220000000000002</c:v>
                </c:pt>
                <c:pt idx="107">
                  <c:v>0.38190000000000002</c:v>
                </c:pt>
                <c:pt idx="108">
                  <c:v>0.3493</c:v>
                </c:pt>
                <c:pt idx="109">
                  <c:v>0.32219999999999999</c:v>
                </c:pt>
                <c:pt idx="110">
                  <c:v>0.29949999999999999</c:v>
                </c:pt>
                <c:pt idx="111">
                  <c:v>0.27989999999999998</c:v>
                </c:pt>
                <c:pt idx="112">
                  <c:v>0.26300000000000001</c:v>
                </c:pt>
                <c:pt idx="113">
                  <c:v>0.2482</c:v>
                </c:pt>
                <c:pt idx="114">
                  <c:v>0.2351</c:v>
                </c:pt>
                <c:pt idx="115">
                  <c:v>0.2235</c:v>
                </c:pt>
                <c:pt idx="116">
                  <c:v>0.21299999999999999</c:v>
                </c:pt>
                <c:pt idx="117">
                  <c:v>0.2036</c:v>
                </c:pt>
                <c:pt idx="118">
                  <c:v>0.18720000000000001</c:v>
                </c:pt>
                <c:pt idx="119">
                  <c:v>0.17030000000000001</c:v>
                </c:pt>
                <c:pt idx="120">
                  <c:v>0.15640000000000001</c:v>
                </c:pt>
                <c:pt idx="121">
                  <c:v>0.14480000000000001</c:v>
                </c:pt>
                <c:pt idx="122">
                  <c:v>0.13489999999999999</c:v>
                </c:pt>
                <c:pt idx="123">
                  <c:v>0.12640000000000001</c:v>
                </c:pt>
                <c:pt idx="124">
                  <c:v>0.11899999999999999</c:v>
                </c:pt>
                <c:pt idx="125">
                  <c:v>0.1124</c:v>
                </c:pt>
                <c:pt idx="126">
                  <c:v>0.1066</c:v>
                </c:pt>
                <c:pt idx="127">
                  <c:v>9.6740000000000007E-2</c:v>
                </c:pt>
                <c:pt idx="128">
                  <c:v>8.8650000000000007E-2</c:v>
                </c:pt>
                <c:pt idx="129">
                  <c:v>8.1890000000000004E-2</c:v>
                </c:pt>
                <c:pt idx="130">
                  <c:v>7.6160000000000005E-2</c:v>
                </c:pt>
                <c:pt idx="131">
                  <c:v>7.1220000000000006E-2</c:v>
                </c:pt>
                <c:pt idx="132">
                  <c:v>6.6930000000000003E-2</c:v>
                </c:pt>
                <c:pt idx="133">
                  <c:v>5.9819999999999998E-2</c:v>
                </c:pt>
                <c:pt idx="134">
                  <c:v>5.4149999999999997E-2</c:v>
                </c:pt>
                <c:pt idx="135">
                  <c:v>4.9529999999999998E-2</c:v>
                </c:pt>
                <c:pt idx="136">
                  <c:v>4.5670000000000002E-2</c:v>
                </c:pt>
                <c:pt idx="137">
                  <c:v>4.2410000000000003E-2</c:v>
                </c:pt>
                <c:pt idx="138">
                  <c:v>3.9609999999999999E-2</c:v>
                </c:pt>
                <c:pt idx="139">
                  <c:v>3.7179999999999998E-2</c:v>
                </c:pt>
                <c:pt idx="140">
                  <c:v>3.5040000000000002E-2</c:v>
                </c:pt>
                <c:pt idx="141">
                  <c:v>3.3160000000000002E-2</c:v>
                </c:pt>
                <c:pt idx="142">
                  <c:v>3.1469999999999998E-2</c:v>
                </c:pt>
                <c:pt idx="143">
                  <c:v>2.9960000000000001E-2</c:v>
                </c:pt>
                <c:pt idx="144">
                  <c:v>2.7359999999999999E-2</c:v>
                </c:pt>
                <c:pt idx="145">
                  <c:v>2.4709999999999999E-2</c:v>
                </c:pt>
                <c:pt idx="146">
                  <c:v>2.2550000000000001E-2</c:v>
                </c:pt>
                <c:pt idx="147">
                  <c:v>2.0760000000000001E-2</c:v>
                </c:pt>
                <c:pt idx="148">
                  <c:v>1.925E-2</c:v>
                </c:pt>
                <c:pt idx="149">
                  <c:v>1.7950000000000001E-2</c:v>
                </c:pt>
                <c:pt idx="150">
                  <c:v>1.6830000000000001E-2</c:v>
                </c:pt>
                <c:pt idx="151">
                  <c:v>1.584E-2</c:v>
                </c:pt>
                <c:pt idx="152">
                  <c:v>1.4970000000000001E-2</c:v>
                </c:pt>
                <c:pt idx="153">
                  <c:v>1.3509999999999999E-2</c:v>
                </c:pt>
                <c:pt idx="154">
                  <c:v>1.231E-2</c:v>
                </c:pt>
                <c:pt idx="155">
                  <c:v>1.132E-2</c:v>
                </c:pt>
                <c:pt idx="156">
                  <c:v>1.0489999999999999E-2</c:v>
                </c:pt>
                <c:pt idx="157">
                  <c:v>9.7710000000000002E-3</c:v>
                </c:pt>
                <c:pt idx="158">
                  <c:v>9.1520000000000004E-3</c:v>
                </c:pt>
                <c:pt idx="159">
                  <c:v>8.1329999999999996E-3</c:v>
                </c:pt>
                <c:pt idx="160">
                  <c:v>7.326E-3</c:v>
                </c:pt>
                <c:pt idx="161">
                  <c:v>6.672E-3</c:v>
                </c:pt>
                <c:pt idx="162">
                  <c:v>6.13E-3</c:v>
                </c:pt>
                <c:pt idx="163">
                  <c:v>5.6730000000000001E-3</c:v>
                </c:pt>
                <c:pt idx="164">
                  <c:v>5.2820000000000002E-3</c:v>
                </c:pt>
                <c:pt idx="165">
                  <c:v>4.9439999999999996E-3</c:v>
                </c:pt>
                <c:pt idx="166">
                  <c:v>4.6490000000000004E-3</c:v>
                </c:pt>
                <c:pt idx="167">
                  <c:v>4.3880000000000004E-3</c:v>
                </c:pt>
                <c:pt idx="168">
                  <c:v>4.1570000000000001E-3</c:v>
                </c:pt>
                <c:pt idx="169">
                  <c:v>3.9490000000000003E-3</c:v>
                </c:pt>
                <c:pt idx="170">
                  <c:v>3.594E-3</c:v>
                </c:pt>
                <c:pt idx="171">
                  <c:v>3.2330000000000002E-3</c:v>
                </c:pt>
                <c:pt idx="172">
                  <c:v>2.941E-3</c:v>
                </c:pt>
                <c:pt idx="173">
                  <c:v>2.7000000000000001E-3</c:v>
                </c:pt>
                <c:pt idx="174">
                  <c:v>2.496E-3</c:v>
                </c:pt>
                <c:pt idx="175">
                  <c:v>2.3219999999999998E-3</c:v>
                </c:pt>
                <c:pt idx="176">
                  <c:v>2.1719999999999999E-3</c:v>
                </c:pt>
                <c:pt idx="177">
                  <c:v>2.0409999999999998E-3</c:v>
                </c:pt>
                <c:pt idx="178">
                  <c:v>1.9250000000000001E-3</c:v>
                </c:pt>
                <c:pt idx="179">
                  <c:v>1.7309999999999999E-3</c:v>
                </c:pt>
                <c:pt idx="180">
                  <c:v>1.573E-3</c:v>
                </c:pt>
                <c:pt idx="181">
                  <c:v>1.4430000000000001E-3</c:v>
                </c:pt>
                <c:pt idx="182">
                  <c:v>1.3339999999999999E-3</c:v>
                </c:pt>
                <c:pt idx="183">
                  <c:v>1.24E-3</c:v>
                </c:pt>
                <c:pt idx="184">
                  <c:v>1.1590000000000001E-3</c:v>
                </c:pt>
                <c:pt idx="185">
                  <c:v>1.0269999999999999E-3</c:v>
                </c:pt>
                <c:pt idx="186">
                  <c:v>9.2250000000000003E-4</c:v>
                </c:pt>
                <c:pt idx="187">
                  <c:v>8.3810000000000004E-4</c:v>
                </c:pt>
                <c:pt idx="188">
                  <c:v>7.6829999999999997E-4</c:v>
                </c:pt>
                <c:pt idx="189">
                  <c:v>7.0960000000000001E-4</c:v>
                </c:pt>
                <c:pt idx="190">
                  <c:v>6.5959999999999999E-4</c:v>
                </c:pt>
                <c:pt idx="191">
                  <c:v>6.1640000000000002E-4</c:v>
                </c:pt>
                <c:pt idx="192">
                  <c:v>5.7870000000000003E-4</c:v>
                </c:pt>
                <c:pt idx="193">
                  <c:v>5.4549999999999998E-4</c:v>
                </c:pt>
                <c:pt idx="194">
                  <c:v>5.1610000000000002E-4</c:v>
                </c:pt>
                <c:pt idx="195">
                  <c:v>4.8979999999999998E-4</c:v>
                </c:pt>
                <c:pt idx="196">
                  <c:v>4.4470000000000002E-4</c:v>
                </c:pt>
                <c:pt idx="197">
                  <c:v>3.992E-4</c:v>
                </c:pt>
                <c:pt idx="198">
                  <c:v>3.6240000000000003E-4</c:v>
                </c:pt>
                <c:pt idx="199">
                  <c:v>3.3199999999999999E-4</c:v>
                </c:pt>
                <c:pt idx="200">
                  <c:v>3.0650000000000002E-4</c:v>
                </c:pt>
                <c:pt idx="201">
                  <c:v>2.8469999999999998E-4</c:v>
                </c:pt>
                <c:pt idx="202">
                  <c:v>2.6590000000000001E-4</c:v>
                </c:pt>
                <c:pt idx="203">
                  <c:v>2.496E-4</c:v>
                </c:pt>
                <c:pt idx="204">
                  <c:v>2.352E-4</c:v>
                </c:pt>
                <c:pt idx="205">
                  <c:v>2.1100000000000001E-4</c:v>
                </c:pt>
                <c:pt idx="206">
                  <c:v>1.9139999999999999E-4</c:v>
                </c:pt>
                <c:pt idx="207">
                  <c:v>1.7530000000000001E-4</c:v>
                </c:pt>
                <c:pt idx="208">
                  <c:v>1.7239999999999999E-4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srim56Fe_Si!$D$20:$D$228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srim56Fe_Si!$G$20:$G$228</c:f>
              <c:numCache>
                <c:formatCode>0.000E+00</c:formatCode>
                <c:ptCount val="209"/>
                <c:pt idx="0">
                  <c:v>1.3800399999999999</c:v>
                </c:pt>
                <c:pt idx="1">
                  <c:v>1.4309400000000001</c:v>
                </c:pt>
                <c:pt idx="2">
                  <c:v>1.4787299999999999</c:v>
                </c:pt>
                <c:pt idx="3">
                  <c:v>1.56803</c:v>
                </c:pt>
                <c:pt idx="4">
                  <c:v>1.649</c:v>
                </c:pt>
                <c:pt idx="5">
                  <c:v>1.7237099999999999</c:v>
                </c:pt>
                <c:pt idx="6">
                  <c:v>1.7931900000000001</c:v>
                </c:pt>
                <c:pt idx="7">
                  <c:v>1.8574999999999999</c:v>
                </c:pt>
                <c:pt idx="8">
                  <c:v>1.9186000000000001</c:v>
                </c:pt>
                <c:pt idx="9">
                  <c:v>1.9755</c:v>
                </c:pt>
                <c:pt idx="10">
                  <c:v>2.0293000000000001</c:v>
                </c:pt>
                <c:pt idx="11">
                  <c:v>2.081</c:v>
                </c:pt>
                <c:pt idx="12">
                  <c:v>2.1295999999999999</c:v>
                </c:pt>
                <c:pt idx="13">
                  <c:v>2.1749999999999998</c:v>
                </c:pt>
                <c:pt idx="14">
                  <c:v>2.2617000000000003</c:v>
                </c:pt>
                <c:pt idx="15">
                  <c:v>2.3595999999999999</c:v>
                </c:pt>
                <c:pt idx="16">
                  <c:v>2.4489999999999998</c:v>
                </c:pt>
                <c:pt idx="17">
                  <c:v>2.5301</c:v>
                </c:pt>
                <c:pt idx="18">
                  <c:v>2.6057999999999999</c:v>
                </c:pt>
                <c:pt idx="19">
                  <c:v>2.6753</c:v>
                </c:pt>
                <c:pt idx="20">
                  <c:v>2.7396000000000003</c:v>
                </c:pt>
                <c:pt idx="21">
                  <c:v>2.8006000000000002</c:v>
                </c:pt>
                <c:pt idx="22">
                  <c:v>2.8574000000000002</c:v>
                </c:pt>
                <c:pt idx="23">
                  <c:v>2.9605000000000001</c:v>
                </c:pt>
                <c:pt idx="24">
                  <c:v>3.0541</c:v>
                </c:pt>
                <c:pt idx="25">
                  <c:v>3.1371000000000002</c:v>
                </c:pt>
                <c:pt idx="26">
                  <c:v>3.2136</c:v>
                </c:pt>
                <c:pt idx="27">
                  <c:v>3.2837999999999998</c:v>
                </c:pt>
                <c:pt idx="28">
                  <c:v>3.3475999999999999</c:v>
                </c:pt>
                <c:pt idx="29">
                  <c:v>3.4623999999999997</c:v>
                </c:pt>
                <c:pt idx="30">
                  <c:v>3.5611000000000002</c:v>
                </c:pt>
                <c:pt idx="31">
                  <c:v>3.6480000000000001</c:v>
                </c:pt>
                <c:pt idx="32">
                  <c:v>3.7252000000000001</c:v>
                </c:pt>
                <c:pt idx="33">
                  <c:v>3.7936999999999999</c:v>
                </c:pt>
                <c:pt idx="34">
                  <c:v>3.8556999999999997</c:v>
                </c:pt>
                <c:pt idx="35">
                  <c:v>3.9121000000000001</c:v>
                </c:pt>
                <c:pt idx="36">
                  <c:v>3.9632000000000001</c:v>
                </c:pt>
                <c:pt idx="37">
                  <c:v>4.0087999999999999</c:v>
                </c:pt>
                <c:pt idx="38">
                  <c:v>4.0510999999999999</c:v>
                </c:pt>
                <c:pt idx="39">
                  <c:v>4.0911</c:v>
                </c:pt>
                <c:pt idx="40">
                  <c:v>4.1600999999999999</c:v>
                </c:pt>
                <c:pt idx="41">
                  <c:v>4.2320000000000002</c:v>
                </c:pt>
                <c:pt idx="42">
                  <c:v>4.2925000000000004</c:v>
                </c:pt>
                <c:pt idx="43">
                  <c:v>4.3438999999999997</c:v>
                </c:pt>
                <c:pt idx="44">
                  <c:v>4.3872999999999998</c:v>
                </c:pt>
                <c:pt idx="45">
                  <c:v>4.4238</c:v>
                </c:pt>
                <c:pt idx="46">
                  <c:v>4.4555999999999996</c:v>
                </c:pt>
                <c:pt idx="47">
                  <c:v>4.4816000000000003</c:v>
                </c:pt>
                <c:pt idx="48">
                  <c:v>4.5049999999999999</c:v>
                </c:pt>
                <c:pt idx="49">
                  <c:v>4.5422000000000002</c:v>
                </c:pt>
                <c:pt idx="50">
                  <c:v>4.5685000000000002</c:v>
                </c:pt>
                <c:pt idx="51">
                  <c:v>4.5880999999999998</c:v>
                </c:pt>
                <c:pt idx="52">
                  <c:v>4.6013999999999999</c:v>
                </c:pt>
                <c:pt idx="53">
                  <c:v>4.6113999999999997</c:v>
                </c:pt>
                <c:pt idx="54">
                  <c:v>4.6162999999999998</c:v>
                </c:pt>
                <c:pt idx="55">
                  <c:v>4.6193</c:v>
                </c:pt>
                <c:pt idx="56">
                  <c:v>4.6150000000000002</c:v>
                </c:pt>
                <c:pt idx="57">
                  <c:v>4.6060999999999996</c:v>
                </c:pt>
                <c:pt idx="58">
                  <c:v>4.5938999999999997</c:v>
                </c:pt>
                <c:pt idx="59">
                  <c:v>4.6639999999999997</c:v>
                </c:pt>
                <c:pt idx="60">
                  <c:v>4.7220000000000004</c:v>
                </c:pt>
                <c:pt idx="61">
                  <c:v>4.7539999999999996</c:v>
                </c:pt>
                <c:pt idx="62">
                  <c:v>4.7650000000000006</c:v>
                </c:pt>
                <c:pt idx="63">
                  <c:v>4.7610000000000001</c:v>
                </c:pt>
                <c:pt idx="64">
                  <c:v>4.7460000000000004</c:v>
                </c:pt>
                <c:pt idx="65">
                  <c:v>4.7249999999999996</c:v>
                </c:pt>
                <c:pt idx="66">
                  <c:v>4.673</c:v>
                </c:pt>
                <c:pt idx="67">
                  <c:v>4.601</c:v>
                </c:pt>
                <c:pt idx="68">
                  <c:v>4.5339999999999998</c:v>
                </c:pt>
                <c:pt idx="69">
                  <c:v>4.4749999999999996</c:v>
                </c:pt>
                <c:pt idx="70">
                  <c:v>4.4239999999999995</c:v>
                </c:pt>
                <c:pt idx="71">
                  <c:v>4.3819999999999997</c:v>
                </c:pt>
                <c:pt idx="72">
                  <c:v>4.3490000000000002</c:v>
                </c:pt>
                <c:pt idx="73">
                  <c:v>4.3230000000000004</c:v>
                </c:pt>
                <c:pt idx="74">
                  <c:v>4.3029999999999999</c:v>
                </c:pt>
                <c:pt idx="75">
                  <c:v>4.28</c:v>
                </c:pt>
                <c:pt idx="76">
                  <c:v>4.2750000000000004</c:v>
                </c:pt>
                <c:pt idx="77">
                  <c:v>4.2859999999999996</c:v>
                </c:pt>
                <c:pt idx="78">
                  <c:v>4.3100000000000005</c:v>
                </c:pt>
                <c:pt idx="79">
                  <c:v>4.343</c:v>
                </c:pt>
                <c:pt idx="80">
                  <c:v>4.3849999999999998</c:v>
                </c:pt>
                <c:pt idx="81">
                  <c:v>4.4870000000000001</c:v>
                </c:pt>
                <c:pt idx="82">
                  <c:v>4.6099999999999994</c:v>
                </c:pt>
                <c:pt idx="83">
                  <c:v>4.75</c:v>
                </c:pt>
                <c:pt idx="84">
                  <c:v>4.9000000000000004</c:v>
                </c:pt>
                <c:pt idx="85">
                  <c:v>5.0590000000000002</c:v>
                </c:pt>
                <c:pt idx="86">
                  <c:v>5.226</c:v>
                </c:pt>
                <c:pt idx="87">
                  <c:v>5.3989999999999991</c:v>
                </c:pt>
                <c:pt idx="88">
                  <c:v>5.5760000000000005</c:v>
                </c:pt>
                <c:pt idx="89">
                  <c:v>5.7560000000000002</c:v>
                </c:pt>
                <c:pt idx="90">
                  <c:v>5.9390000000000001</c:v>
                </c:pt>
                <c:pt idx="91">
                  <c:v>6.1229999999999993</c:v>
                </c:pt>
                <c:pt idx="92">
                  <c:v>6.4980000000000002</c:v>
                </c:pt>
                <c:pt idx="93">
                  <c:v>6.9694000000000003</c:v>
                </c:pt>
                <c:pt idx="94">
                  <c:v>7.4405999999999999</c:v>
                </c:pt>
                <c:pt idx="95">
                  <c:v>7.9068000000000005</c:v>
                </c:pt>
                <c:pt idx="96">
                  <c:v>8.3673000000000002</c:v>
                </c:pt>
                <c:pt idx="97">
                  <c:v>8.8196000000000012</c:v>
                </c:pt>
                <c:pt idx="98">
                  <c:v>9.2625999999999991</c:v>
                </c:pt>
                <c:pt idx="99">
                  <c:v>9.6957000000000004</c:v>
                </c:pt>
                <c:pt idx="100">
                  <c:v>10.116999999999999</c:v>
                </c:pt>
                <c:pt idx="101">
                  <c:v>10.9238</c:v>
                </c:pt>
                <c:pt idx="102">
                  <c:v>11.681000000000001</c:v>
                </c:pt>
                <c:pt idx="103">
                  <c:v>12.3947</c:v>
                </c:pt>
                <c:pt idx="104">
                  <c:v>13.073399999999999</c:v>
                </c:pt>
                <c:pt idx="105">
                  <c:v>13.696199999999999</c:v>
                </c:pt>
                <c:pt idx="106">
                  <c:v>14.2822</c:v>
                </c:pt>
                <c:pt idx="107">
                  <c:v>15.341900000000001</c:v>
                </c:pt>
                <c:pt idx="108">
                  <c:v>16.279299999999999</c:v>
                </c:pt>
                <c:pt idx="109">
                  <c:v>17.1022</c:v>
                </c:pt>
                <c:pt idx="110">
                  <c:v>17.839499999999997</c:v>
                </c:pt>
                <c:pt idx="111">
                  <c:v>18.4999</c:v>
                </c:pt>
                <c:pt idx="112">
                  <c:v>19.083000000000002</c:v>
                </c:pt>
                <c:pt idx="113">
                  <c:v>19.618200000000002</c:v>
                </c:pt>
                <c:pt idx="114">
                  <c:v>20.1051</c:v>
                </c:pt>
                <c:pt idx="115">
                  <c:v>20.5535</c:v>
                </c:pt>
                <c:pt idx="116">
                  <c:v>20.963000000000001</c:v>
                </c:pt>
                <c:pt idx="117">
                  <c:v>21.343600000000002</c:v>
                </c:pt>
                <c:pt idx="118">
                  <c:v>22.027200000000001</c:v>
                </c:pt>
                <c:pt idx="119">
                  <c:v>22.770300000000002</c:v>
                </c:pt>
                <c:pt idx="120">
                  <c:v>23.406400000000001</c:v>
                </c:pt>
                <c:pt idx="121">
                  <c:v>23.9648</c:v>
                </c:pt>
                <c:pt idx="122">
                  <c:v>24.464899999999997</c:v>
                </c:pt>
                <c:pt idx="123">
                  <c:v>24.916399999999999</c:v>
                </c:pt>
                <c:pt idx="124">
                  <c:v>25.318999999999999</c:v>
                </c:pt>
                <c:pt idx="125">
                  <c:v>25.692399999999999</c:v>
                </c:pt>
                <c:pt idx="126">
                  <c:v>26.026600000000002</c:v>
                </c:pt>
                <c:pt idx="127">
                  <c:v>26.626740000000002</c:v>
                </c:pt>
                <c:pt idx="128">
                  <c:v>27.12865</c:v>
                </c:pt>
                <c:pt idx="129">
                  <c:v>27.561890000000002</c:v>
                </c:pt>
                <c:pt idx="130">
                  <c:v>27.926160000000003</c:v>
                </c:pt>
                <c:pt idx="131">
                  <c:v>28.23122</c:v>
                </c:pt>
                <c:pt idx="132">
                  <c:v>28.486930000000001</c:v>
                </c:pt>
                <c:pt idx="133">
                  <c:v>28.889819999999997</c:v>
                </c:pt>
                <c:pt idx="134">
                  <c:v>29.14415</c:v>
                </c:pt>
                <c:pt idx="135">
                  <c:v>29.299530000000001</c:v>
                </c:pt>
                <c:pt idx="136">
                  <c:v>29.35567</c:v>
                </c:pt>
                <c:pt idx="137">
                  <c:v>29.352409999999999</c:v>
                </c:pt>
                <c:pt idx="138">
                  <c:v>29.099609999999998</c:v>
                </c:pt>
                <c:pt idx="139">
                  <c:v>28.777179999999998</c:v>
                </c:pt>
                <c:pt idx="140">
                  <c:v>28.535039999999999</c:v>
                </c:pt>
                <c:pt idx="141">
                  <c:v>28.263159999999999</c:v>
                </c:pt>
                <c:pt idx="142">
                  <c:v>27.97147</c:v>
                </c:pt>
                <c:pt idx="143">
                  <c:v>27.66996</c:v>
                </c:pt>
                <c:pt idx="144">
                  <c:v>27.047360000000001</c:v>
                </c:pt>
                <c:pt idx="145">
                  <c:v>26.23471</c:v>
                </c:pt>
                <c:pt idx="146">
                  <c:v>25.432549999999999</c:v>
                </c:pt>
                <c:pt idx="147">
                  <c:v>24.64076</c:v>
                </c:pt>
                <c:pt idx="148">
                  <c:v>23.879249999999999</c:v>
                </c:pt>
                <c:pt idx="149">
                  <c:v>23.147949999999998</c:v>
                </c:pt>
                <c:pt idx="150">
                  <c:v>22.446829999999999</c:v>
                </c:pt>
                <c:pt idx="151">
                  <c:v>21.78584</c:v>
                </c:pt>
                <c:pt idx="152">
                  <c:v>21.16497</c:v>
                </c:pt>
                <c:pt idx="153">
                  <c:v>20.003509999999999</c:v>
                </c:pt>
                <c:pt idx="154">
                  <c:v>18.97231</c:v>
                </c:pt>
                <c:pt idx="155">
                  <c:v>18.05132</c:v>
                </c:pt>
                <c:pt idx="156">
                  <c:v>17.220490000000002</c:v>
                </c:pt>
                <c:pt idx="157">
                  <c:v>16.479771</c:v>
                </c:pt>
                <c:pt idx="158">
                  <c:v>15.799151999999999</c:v>
                </c:pt>
                <c:pt idx="159">
                  <c:v>14.618133</c:v>
                </c:pt>
                <c:pt idx="160">
                  <c:v>13.627326</c:v>
                </c:pt>
                <c:pt idx="161">
                  <c:v>12.786671999999999</c:v>
                </c:pt>
                <c:pt idx="162">
                  <c:v>12.04613</c:v>
                </c:pt>
                <c:pt idx="163">
                  <c:v>11.405673</c:v>
                </c:pt>
                <c:pt idx="164">
                  <c:v>10.835281999999999</c:v>
                </c:pt>
                <c:pt idx="165">
                  <c:v>10.324944</c:v>
                </c:pt>
                <c:pt idx="166">
                  <c:v>9.8626490000000011</c:v>
                </c:pt>
                <c:pt idx="167">
                  <c:v>9.4413879999999999</c:v>
                </c:pt>
                <c:pt idx="168">
                  <c:v>9.0561569999999989</c:v>
                </c:pt>
                <c:pt idx="169">
                  <c:v>8.7029490000000003</c:v>
                </c:pt>
                <c:pt idx="170">
                  <c:v>8.0835939999999997</c:v>
                </c:pt>
                <c:pt idx="171">
                  <c:v>7.437233</c:v>
                </c:pt>
                <c:pt idx="172">
                  <c:v>6.8999410000000001</c:v>
                </c:pt>
                <c:pt idx="173">
                  <c:v>6.4466999999999999</c:v>
                </c:pt>
                <c:pt idx="174">
                  <c:v>6.0574959999999995</c:v>
                </c:pt>
                <c:pt idx="175">
                  <c:v>5.7203220000000004</c:v>
                </c:pt>
                <c:pt idx="176">
                  <c:v>5.4251719999999999</c:v>
                </c:pt>
                <c:pt idx="177">
                  <c:v>5.1640410000000001</c:v>
                </c:pt>
                <c:pt idx="178">
                  <c:v>4.9279250000000001</c:v>
                </c:pt>
                <c:pt idx="179">
                  <c:v>4.5167310000000001</c:v>
                </c:pt>
                <c:pt idx="180">
                  <c:v>4.1815729999999993</c:v>
                </c:pt>
                <c:pt idx="181">
                  <c:v>3.901443</c:v>
                </c:pt>
                <c:pt idx="182">
                  <c:v>3.6643339999999998</c:v>
                </c:pt>
                <c:pt idx="183">
                  <c:v>3.4612400000000001</c:v>
                </c:pt>
                <c:pt idx="184">
                  <c:v>3.2851589999999997</c:v>
                </c:pt>
                <c:pt idx="185">
                  <c:v>2.9950270000000003</c:v>
                </c:pt>
                <c:pt idx="186">
                  <c:v>2.7659225000000003</c:v>
                </c:pt>
                <c:pt idx="187">
                  <c:v>2.5798381000000004</c:v>
                </c:pt>
                <c:pt idx="188">
                  <c:v>2.4257682999999997</c:v>
                </c:pt>
                <c:pt idx="189">
                  <c:v>2.2967095999999998</c:v>
                </c:pt>
                <c:pt idx="190">
                  <c:v>2.1876595999999999</c:v>
                </c:pt>
                <c:pt idx="191">
                  <c:v>2.0926164000000003</c:v>
                </c:pt>
                <c:pt idx="192">
                  <c:v>2.0105786999999999</c:v>
                </c:pt>
                <c:pt idx="193">
                  <c:v>1.9375455000000001</c:v>
                </c:pt>
                <c:pt idx="194">
                  <c:v>1.8735161</c:v>
                </c:pt>
                <c:pt idx="195">
                  <c:v>1.8174897999999999</c:v>
                </c:pt>
                <c:pt idx="196">
                  <c:v>1.7204447</c:v>
                </c:pt>
                <c:pt idx="197">
                  <c:v>1.6233991999999999</c:v>
                </c:pt>
                <c:pt idx="198">
                  <c:v>1.5473623999999999</c:v>
                </c:pt>
                <c:pt idx="199">
                  <c:v>1.484332</c:v>
                </c:pt>
                <c:pt idx="200">
                  <c:v>1.4333065</c:v>
                </c:pt>
                <c:pt idx="201">
                  <c:v>1.3902846999999998</c:v>
                </c:pt>
                <c:pt idx="202">
                  <c:v>1.3532659</c:v>
                </c:pt>
                <c:pt idx="203">
                  <c:v>1.3222496000000001</c:v>
                </c:pt>
                <c:pt idx="204">
                  <c:v>1.2962352000000001</c:v>
                </c:pt>
                <c:pt idx="205">
                  <c:v>1.252211</c:v>
                </c:pt>
                <c:pt idx="206">
                  <c:v>1.2191914000000001</c:v>
                </c:pt>
                <c:pt idx="207">
                  <c:v>1.1931753</c:v>
                </c:pt>
                <c:pt idx="208">
                  <c:v>1.1891724000000001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16736"/>
        <c:axId val="534630456"/>
      </c:scatterChart>
      <c:valAx>
        <c:axId val="5346167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30456"/>
        <c:crosses val="autoZero"/>
        <c:crossBetween val="midCat"/>
        <c:majorUnit val="10"/>
      </c:valAx>
      <c:valAx>
        <c:axId val="5346304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167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srim56Fe_Air!$P$5</c:f>
          <c:strCache>
            <c:ptCount val="1"/>
            <c:pt idx="0">
              <c:v>srim56Fe_Air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srim56Fe_Air!$D$20:$D$228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srim56Fe_Air!$J$20:$J$228</c:f>
              <c:numCache>
                <c:formatCode>0.00</c:formatCode>
                <c:ptCount val="209"/>
                <c:pt idx="0">
                  <c:v>4.21</c:v>
                </c:pt>
                <c:pt idx="1">
                  <c:v>4.38</c:v>
                </c:pt>
                <c:pt idx="2">
                  <c:v>4.54</c:v>
                </c:pt>
                <c:pt idx="3">
                  <c:v>4.8600000000000003</c:v>
                </c:pt>
                <c:pt idx="4">
                  <c:v>5.15</c:v>
                </c:pt>
                <c:pt idx="5">
                  <c:v>5.44</c:v>
                </c:pt>
                <c:pt idx="6">
                  <c:v>5.71</c:v>
                </c:pt>
                <c:pt idx="7">
                  <c:v>5.98</c:v>
                </c:pt>
                <c:pt idx="8">
                  <c:v>6.24</c:v>
                </c:pt>
                <c:pt idx="9">
                  <c:v>6.49</c:v>
                </c:pt>
                <c:pt idx="10">
                  <c:v>6.73</c:v>
                </c:pt>
                <c:pt idx="11">
                  <c:v>6.97</c:v>
                </c:pt>
                <c:pt idx="12">
                  <c:v>7.2</c:v>
                </c:pt>
                <c:pt idx="13">
                  <c:v>7.43</c:v>
                </c:pt>
                <c:pt idx="14">
                  <c:v>7.88</c:v>
                </c:pt>
                <c:pt idx="15">
                  <c:v>8.42</c:v>
                </c:pt>
                <c:pt idx="16">
                  <c:v>8.94</c:v>
                </c:pt>
                <c:pt idx="17">
                  <c:v>9.4499999999999993</c:v>
                </c:pt>
                <c:pt idx="18">
                  <c:v>9.94</c:v>
                </c:pt>
                <c:pt idx="19">
                  <c:v>10.42</c:v>
                </c:pt>
                <c:pt idx="20">
                  <c:v>10.89</c:v>
                </c:pt>
                <c:pt idx="21">
                  <c:v>11.36</c:v>
                </c:pt>
                <c:pt idx="22">
                  <c:v>11.81</c:v>
                </c:pt>
                <c:pt idx="23">
                  <c:v>12.7</c:v>
                </c:pt>
                <c:pt idx="24">
                  <c:v>13.56</c:v>
                </c:pt>
                <c:pt idx="25">
                  <c:v>14.41</c:v>
                </c:pt>
                <c:pt idx="26">
                  <c:v>15.23</c:v>
                </c:pt>
                <c:pt idx="27">
                  <c:v>16.05</c:v>
                </c:pt>
                <c:pt idx="28">
                  <c:v>16.84</c:v>
                </c:pt>
                <c:pt idx="29">
                  <c:v>18.41</c:v>
                </c:pt>
                <c:pt idx="30">
                  <c:v>19.93</c:v>
                </c:pt>
                <c:pt idx="31">
                  <c:v>21.43</c:v>
                </c:pt>
                <c:pt idx="32">
                  <c:v>22.9</c:v>
                </c:pt>
                <c:pt idx="33">
                  <c:v>24.35</c:v>
                </c:pt>
                <c:pt idx="34">
                  <c:v>25.78</c:v>
                </c:pt>
                <c:pt idx="35">
                  <c:v>27.2</c:v>
                </c:pt>
                <c:pt idx="36">
                  <c:v>28.6</c:v>
                </c:pt>
                <c:pt idx="37">
                  <c:v>30</c:v>
                </c:pt>
                <c:pt idx="38">
                  <c:v>31.38</c:v>
                </c:pt>
                <c:pt idx="39">
                  <c:v>32.75</c:v>
                </c:pt>
                <c:pt idx="40">
                  <c:v>35.47</c:v>
                </c:pt>
                <c:pt idx="41">
                  <c:v>38.840000000000003</c:v>
                </c:pt>
                <c:pt idx="42">
                  <c:v>42.18</c:v>
                </c:pt>
                <c:pt idx="43">
                  <c:v>45.5</c:v>
                </c:pt>
                <c:pt idx="44">
                  <c:v>48.81</c:v>
                </c:pt>
                <c:pt idx="45">
                  <c:v>52.1</c:v>
                </c:pt>
                <c:pt idx="46">
                  <c:v>55.38</c:v>
                </c:pt>
                <c:pt idx="47">
                  <c:v>58.66</c:v>
                </c:pt>
                <c:pt idx="48">
                  <c:v>61.93</c:v>
                </c:pt>
                <c:pt idx="49">
                  <c:v>68.48</c:v>
                </c:pt>
                <c:pt idx="50">
                  <c:v>75.03</c:v>
                </c:pt>
                <c:pt idx="51">
                  <c:v>81.599999999999994</c:v>
                </c:pt>
                <c:pt idx="52">
                  <c:v>88.18</c:v>
                </c:pt>
                <c:pt idx="53">
                  <c:v>94.8</c:v>
                </c:pt>
                <c:pt idx="54">
                  <c:v>101.43</c:v>
                </c:pt>
                <c:pt idx="55">
                  <c:v>114.81</c:v>
                </c:pt>
                <c:pt idx="56">
                  <c:v>128.31</c:v>
                </c:pt>
                <c:pt idx="57">
                  <c:v>141.94</c:v>
                </c:pt>
                <c:pt idx="58">
                  <c:v>155.71</c:v>
                </c:pt>
                <c:pt idx="59">
                  <c:v>169.54</c:v>
                </c:pt>
                <c:pt idx="60">
                  <c:v>183.36</c:v>
                </c:pt>
                <c:pt idx="61">
                  <c:v>197.21</c:v>
                </c:pt>
                <c:pt idx="62">
                  <c:v>211.16</c:v>
                </c:pt>
                <c:pt idx="63">
                  <c:v>225.21</c:v>
                </c:pt>
                <c:pt idx="64">
                  <c:v>239.4</c:v>
                </c:pt>
                <c:pt idx="65">
                  <c:v>253.72</c:v>
                </c:pt>
                <c:pt idx="66">
                  <c:v>282.8</c:v>
                </c:pt>
                <c:pt idx="67">
                  <c:v>319.93</c:v>
                </c:pt>
                <c:pt idx="68">
                  <c:v>357.88</c:v>
                </c:pt>
                <c:pt idx="69">
                  <c:v>396.55</c:v>
                </c:pt>
                <c:pt idx="70">
                  <c:v>435.85</c:v>
                </c:pt>
                <c:pt idx="71">
                  <c:v>475.67</c:v>
                </c:pt>
                <c:pt idx="72">
                  <c:v>515.94000000000005</c:v>
                </c:pt>
                <c:pt idx="73">
                  <c:v>556.55999999999995</c:v>
                </c:pt>
                <c:pt idx="74">
                  <c:v>597.46</c:v>
                </c:pt>
                <c:pt idx="75">
                  <c:v>679.87</c:v>
                </c:pt>
                <c:pt idx="76">
                  <c:v>762.73</c:v>
                </c:pt>
                <c:pt idx="77">
                  <c:v>845.73</c:v>
                </c:pt>
                <c:pt idx="78">
                  <c:v>928.62</c:v>
                </c:pt>
                <c:pt idx="79">
                  <c:v>1010</c:v>
                </c:pt>
                <c:pt idx="80">
                  <c:v>1090</c:v>
                </c:pt>
                <c:pt idx="81" formatCode="0.00E+00">
                  <c:v>1260</c:v>
                </c:pt>
                <c:pt idx="82" formatCode="0.00E+00">
                  <c:v>1420</c:v>
                </c:pt>
                <c:pt idx="83" formatCode="0.00E+00">
                  <c:v>1580</c:v>
                </c:pt>
                <c:pt idx="84" formatCode="0.00E+00">
                  <c:v>1730</c:v>
                </c:pt>
                <c:pt idx="85" formatCode="0.00E+00">
                  <c:v>1880</c:v>
                </c:pt>
                <c:pt idx="86" formatCode="0.00E+00">
                  <c:v>2029.9999999999998</c:v>
                </c:pt>
                <c:pt idx="87" formatCode="0.00E+00">
                  <c:v>2180</c:v>
                </c:pt>
                <c:pt idx="88" formatCode="0.00E+00">
                  <c:v>2320</c:v>
                </c:pt>
                <c:pt idx="89" formatCode="0.00E+00">
                  <c:v>2470</c:v>
                </c:pt>
                <c:pt idx="90" formatCode="0.00E+00">
                  <c:v>2610</c:v>
                </c:pt>
                <c:pt idx="91" formatCode="0.00E+00">
                  <c:v>2740</c:v>
                </c:pt>
                <c:pt idx="92" formatCode="0.00E+00">
                  <c:v>3010</c:v>
                </c:pt>
                <c:pt idx="93" formatCode="0.00E+00">
                  <c:v>3320</c:v>
                </c:pt>
                <c:pt idx="94" formatCode="0.00E+00">
                  <c:v>3620</c:v>
                </c:pt>
                <c:pt idx="95" formatCode="0.00E+00">
                  <c:v>3910</c:v>
                </c:pt>
                <c:pt idx="96" formatCode="0.00E+00">
                  <c:v>4180</c:v>
                </c:pt>
                <c:pt idx="97" formatCode="0.00E+00">
                  <c:v>4440</c:v>
                </c:pt>
                <c:pt idx="98" formatCode="0.00E+00">
                  <c:v>4680</c:v>
                </c:pt>
                <c:pt idx="99" formatCode="0.00E+00">
                  <c:v>4920</c:v>
                </c:pt>
                <c:pt idx="100" formatCode="0.00E+00">
                  <c:v>5140</c:v>
                </c:pt>
                <c:pt idx="101" formatCode="0.00E+00">
                  <c:v>5550</c:v>
                </c:pt>
                <c:pt idx="102" formatCode="0.00E+00">
                  <c:v>5930</c:v>
                </c:pt>
                <c:pt idx="103" formatCode="0.00E+00">
                  <c:v>6280</c:v>
                </c:pt>
                <c:pt idx="104" formatCode="0.00E+00">
                  <c:v>6600</c:v>
                </c:pt>
                <c:pt idx="105" formatCode="0.00E+00">
                  <c:v>6900</c:v>
                </c:pt>
                <c:pt idx="106" formatCode="0.00E+00">
                  <c:v>7180</c:v>
                </c:pt>
                <c:pt idx="107" formatCode="0.00E+00">
                  <c:v>7680</c:v>
                </c:pt>
                <c:pt idx="108" formatCode="0.00E+00">
                  <c:v>8140.0000000000009</c:v>
                </c:pt>
                <c:pt idx="109" formatCode="0.00E+00">
                  <c:v>8550</c:v>
                </c:pt>
                <c:pt idx="110" formatCode="0.00E+00">
                  <c:v>8930</c:v>
                </c:pt>
                <c:pt idx="111" formatCode="0.00E+00">
                  <c:v>9290</c:v>
                </c:pt>
                <c:pt idx="112" formatCode="0.00E+00">
                  <c:v>9630</c:v>
                </c:pt>
                <c:pt idx="113" formatCode="0.00E+00">
                  <c:v>9950</c:v>
                </c:pt>
                <c:pt idx="114" formatCode="0.00E+00">
                  <c:v>10260</c:v>
                </c:pt>
                <c:pt idx="115" formatCode="0.00E+00">
                  <c:v>10560</c:v>
                </c:pt>
                <c:pt idx="116" formatCode="0.00E+00">
                  <c:v>10840</c:v>
                </c:pt>
                <c:pt idx="117" formatCode="0.00E+00">
                  <c:v>11120</c:v>
                </c:pt>
                <c:pt idx="118" formatCode="0.00E+00">
                  <c:v>11670</c:v>
                </c:pt>
                <c:pt idx="119" formatCode="0.00E+00">
                  <c:v>12320</c:v>
                </c:pt>
                <c:pt idx="120" formatCode="0.00E+00">
                  <c:v>12950</c:v>
                </c:pt>
                <c:pt idx="121" formatCode="0.00E+00">
                  <c:v>13570</c:v>
                </c:pt>
                <c:pt idx="122" formatCode="0.00E+00">
                  <c:v>14170</c:v>
                </c:pt>
                <c:pt idx="123" formatCode="0.00E+00">
                  <c:v>14770</c:v>
                </c:pt>
                <c:pt idx="124" formatCode="0.00E+00">
                  <c:v>15360</c:v>
                </c:pt>
                <c:pt idx="125" formatCode="0.00E+00">
                  <c:v>15940</c:v>
                </c:pt>
                <c:pt idx="126" formatCode="0.00E+00">
                  <c:v>16520</c:v>
                </c:pt>
                <c:pt idx="127" formatCode="0.00E+00">
                  <c:v>17670</c:v>
                </c:pt>
                <c:pt idx="128" formatCode="0.00E+00">
                  <c:v>18810</c:v>
                </c:pt>
                <c:pt idx="129" formatCode="0.00E+00">
                  <c:v>19950</c:v>
                </c:pt>
                <c:pt idx="130" formatCode="0.00E+00">
                  <c:v>21090</c:v>
                </c:pt>
                <c:pt idx="131" formatCode="0.00E+00">
                  <c:v>22230</c:v>
                </c:pt>
                <c:pt idx="132" formatCode="0.00E+00">
                  <c:v>23380</c:v>
                </c:pt>
                <c:pt idx="133" formatCode="0.00E+00">
                  <c:v>25690</c:v>
                </c:pt>
                <c:pt idx="134" formatCode="0.00E+00">
                  <c:v>28030</c:v>
                </c:pt>
                <c:pt idx="135" formatCode="0.00E+00">
                  <c:v>30400</c:v>
                </c:pt>
                <c:pt idx="136" formatCode="0.00E+00">
                  <c:v>32810</c:v>
                </c:pt>
                <c:pt idx="137" formatCode="0.00E+00">
                  <c:v>35260</c:v>
                </c:pt>
                <c:pt idx="138" formatCode="0.00E+00">
                  <c:v>37730</c:v>
                </c:pt>
                <c:pt idx="139" formatCode="0.00E+00">
                  <c:v>40240</c:v>
                </c:pt>
                <c:pt idx="140" formatCode="0.00E+00">
                  <c:v>42780</c:v>
                </c:pt>
                <c:pt idx="141" formatCode="0.00E+00">
                  <c:v>45360</c:v>
                </c:pt>
                <c:pt idx="142" formatCode="0.00E+00">
                  <c:v>47970</c:v>
                </c:pt>
                <c:pt idx="143" formatCode="0.00E+00">
                  <c:v>50620</c:v>
                </c:pt>
                <c:pt idx="144" formatCode="0.00E+00">
                  <c:v>56020</c:v>
                </c:pt>
                <c:pt idx="145" formatCode="0.00E+00">
                  <c:v>62950</c:v>
                </c:pt>
                <c:pt idx="146" formatCode="0.00E+00">
                  <c:v>70100</c:v>
                </c:pt>
                <c:pt idx="147" formatCode="0.00E+00">
                  <c:v>77460</c:v>
                </c:pt>
                <c:pt idx="148" formatCode="0.00E+00">
                  <c:v>85030</c:v>
                </c:pt>
                <c:pt idx="149" formatCode="0.00E+00">
                  <c:v>92830</c:v>
                </c:pt>
                <c:pt idx="150" formatCode="0.00E+00">
                  <c:v>100850</c:v>
                </c:pt>
                <c:pt idx="151" formatCode="0.00E+00">
                  <c:v>109090</c:v>
                </c:pt>
                <c:pt idx="152" formatCode="0.00E+00">
                  <c:v>117560</c:v>
                </c:pt>
                <c:pt idx="153" formatCode="0.00E+00">
                  <c:v>135190</c:v>
                </c:pt>
                <c:pt idx="154" formatCode="0.00E+00">
                  <c:v>153780</c:v>
                </c:pt>
                <c:pt idx="155" formatCode="0.00E+00">
                  <c:v>173330</c:v>
                </c:pt>
                <c:pt idx="156" formatCode="0.00E+00">
                  <c:v>193870</c:v>
                </c:pt>
                <c:pt idx="157" formatCode="0.00E+00">
                  <c:v>215420</c:v>
                </c:pt>
                <c:pt idx="158" formatCode="0.00E+00">
                  <c:v>237980</c:v>
                </c:pt>
                <c:pt idx="159" formatCode="0.00E+00">
                  <c:v>286160</c:v>
                </c:pt>
                <c:pt idx="160" formatCode="0.00E+00">
                  <c:v>338470</c:v>
                </c:pt>
                <c:pt idx="161" formatCode="0.00E+00">
                  <c:v>394860</c:v>
                </c:pt>
                <c:pt idx="162" formatCode="0.00E+00">
                  <c:v>455260</c:v>
                </c:pt>
                <c:pt idx="163" formatCode="0.00E+00">
                  <c:v>519520</c:v>
                </c:pt>
                <c:pt idx="164" formatCode="0.00E+00">
                  <c:v>587470</c:v>
                </c:pt>
                <c:pt idx="165" formatCode="0.00E+00">
                  <c:v>658890</c:v>
                </c:pt>
                <c:pt idx="166" formatCode="0.00E+00">
                  <c:v>733550</c:v>
                </c:pt>
                <c:pt idx="167" formatCode="0.00E+00">
                  <c:v>811200</c:v>
                </c:pt>
                <c:pt idx="168" formatCode="0.00E+00">
                  <c:v>891680</c:v>
                </c:pt>
                <c:pt idx="169" formatCode="0.00E+00">
                  <c:v>975250</c:v>
                </c:pt>
                <c:pt idx="170" formatCode="0.00E+00">
                  <c:v>1150000</c:v>
                </c:pt>
                <c:pt idx="171" formatCode="0.00E+00">
                  <c:v>1390000</c:v>
                </c:pt>
                <c:pt idx="172" formatCode="0.00E+00">
                  <c:v>1650000</c:v>
                </c:pt>
                <c:pt idx="173" formatCode="0.00E+00">
                  <c:v>1930000</c:v>
                </c:pt>
                <c:pt idx="174" formatCode="0.00E+00">
                  <c:v>2230000</c:v>
                </c:pt>
                <c:pt idx="175" formatCode="0.00E+00">
                  <c:v>2550000</c:v>
                </c:pt>
                <c:pt idx="176" formatCode="0.00E+00">
                  <c:v>2890000</c:v>
                </c:pt>
                <c:pt idx="177" formatCode="0.00E+00">
                  <c:v>3240000</c:v>
                </c:pt>
                <c:pt idx="178" formatCode="0.00E+00">
                  <c:v>3620000</c:v>
                </c:pt>
                <c:pt idx="179" formatCode="0.00E+00">
                  <c:v>4410000</c:v>
                </c:pt>
                <c:pt idx="180" formatCode="0.00E+00">
                  <c:v>5280000</c:v>
                </c:pt>
                <c:pt idx="181" formatCode="0.00E+00">
                  <c:v>6220000</c:v>
                </c:pt>
                <c:pt idx="182" formatCode="0.00E+00">
                  <c:v>7210000</c:v>
                </c:pt>
                <c:pt idx="183" formatCode="0.00E+00">
                  <c:v>8279999.9999999991</c:v>
                </c:pt>
                <c:pt idx="184" formatCode="0.00E+00">
                  <c:v>9400000</c:v>
                </c:pt>
                <c:pt idx="185" formatCode="0.00E+00">
                  <c:v>11810000</c:v>
                </c:pt>
                <c:pt idx="186" formatCode="0.00E+00">
                  <c:v>14450000</c:v>
                </c:pt>
                <c:pt idx="187" formatCode="0.00E+00">
                  <c:v>17290000</c:v>
                </c:pt>
                <c:pt idx="188" formatCode="0.00E+00">
                  <c:v>20330000</c:v>
                </c:pt>
                <c:pt idx="189" formatCode="0.00E+00">
                  <c:v>23550000</c:v>
                </c:pt>
                <c:pt idx="190" formatCode="0.00E+00">
                  <c:v>26950000</c:v>
                </c:pt>
                <c:pt idx="191" formatCode="0.00E+00">
                  <c:v>30500000</c:v>
                </c:pt>
                <c:pt idx="192" formatCode="0.00E+00">
                  <c:v>34220000</c:v>
                </c:pt>
                <c:pt idx="193" formatCode="0.00E+00">
                  <c:v>38080000</c:v>
                </c:pt>
                <c:pt idx="194" formatCode="0.00E+00">
                  <c:v>42080000</c:v>
                </c:pt>
                <c:pt idx="195" formatCode="0.00E+00">
                  <c:v>46210000</c:v>
                </c:pt>
                <c:pt idx="196" formatCode="0.00E+00">
                  <c:v>54840000</c:v>
                </c:pt>
                <c:pt idx="197" formatCode="0.00E+00">
                  <c:v>66260000.000000007</c:v>
                </c:pt>
                <c:pt idx="198" formatCode="0.00E+00">
                  <c:v>78310000</c:v>
                </c:pt>
                <c:pt idx="199" formatCode="0.00E+00">
                  <c:v>90910000</c:v>
                </c:pt>
                <c:pt idx="200" formatCode="0.00E+00">
                  <c:v>104000000</c:v>
                </c:pt>
                <c:pt idx="201" formatCode="0.00E+00">
                  <c:v>117540000</c:v>
                </c:pt>
                <c:pt idx="202" formatCode="0.00E+00">
                  <c:v>131470000</c:v>
                </c:pt>
                <c:pt idx="203" formatCode="0.00E+00">
                  <c:v>145750000</c:v>
                </c:pt>
                <c:pt idx="204" formatCode="0.00E+00">
                  <c:v>160350000</c:v>
                </c:pt>
                <c:pt idx="205" formatCode="0.00E+00">
                  <c:v>190360000</c:v>
                </c:pt>
                <c:pt idx="206" formatCode="0.00E+00">
                  <c:v>221290000</c:v>
                </c:pt>
                <c:pt idx="207" formatCode="0.00E+00">
                  <c:v>252970000</c:v>
                </c:pt>
                <c:pt idx="208" formatCode="0.00E+00">
                  <c:v>259390000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srim56Fe_Air!$D$20:$D$228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srim56Fe_Air!$M$20:$M$228</c:f>
              <c:numCache>
                <c:formatCode>0.000</c:formatCode>
                <c:ptCount val="209"/>
                <c:pt idx="0">
                  <c:v>1.57</c:v>
                </c:pt>
                <c:pt idx="1">
                  <c:v>1.63</c:v>
                </c:pt>
                <c:pt idx="2">
                  <c:v>1.68</c:v>
                </c:pt>
                <c:pt idx="3">
                  <c:v>1.78</c:v>
                </c:pt>
                <c:pt idx="4">
                  <c:v>1.88</c:v>
                </c:pt>
                <c:pt idx="5">
                  <c:v>1.97</c:v>
                </c:pt>
                <c:pt idx="6">
                  <c:v>2.0499999999999998</c:v>
                </c:pt>
                <c:pt idx="7">
                  <c:v>2.14</c:v>
                </c:pt>
                <c:pt idx="8">
                  <c:v>2.21</c:v>
                </c:pt>
                <c:pt idx="9">
                  <c:v>2.29</c:v>
                </c:pt>
                <c:pt idx="10">
                  <c:v>2.36</c:v>
                </c:pt>
                <c:pt idx="11">
                  <c:v>2.44</c:v>
                </c:pt>
                <c:pt idx="12">
                  <c:v>2.5099999999999998</c:v>
                </c:pt>
                <c:pt idx="13">
                  <c:v>2.57</c:v>
                </c:pt>
                <c:pt idx="14">
                  <c:v>2.71</c:v>
                </c:pt>
                <c:pt idx="15">
                  <c:v>2.86</c:v>
                </c:pt>
                <c:pt idx="16">
                  <c:v>3.01</c:v>
                </c:pt>
                <c:pt idx="17">
                  <c:v>3.15</c:v>
                </c:pt>
                <c:pt idx="18">
                  <c:v>3.29</c:v>
                </c:pt>
                <c:pt idx="19">
                  <c:v>3.43</c:v>
                </c:pt>
                <c:pt idx="20">
                  <c:v>3.56</c:v>
                </c:pt>
                <c:pt idx="21">
                  <c:v>3.68</c:v>
                </c:pt>
                <c:pt idx="22">
                  <c:v>3.81</c:v>
                </c:pt>
                <c:pt idx="23">
                  <c:v>4.05</c:v>
                </c:pt>
                <c:pt idx="24">
                  <c:v>4.28</c:v>
                </c:pt>
                <c:pt idx="25">
                  <c:v>4.5</c:v>
                </c:pt>
                <c:pt idx="26">
                  <c:v>4.72</c:v>
                </c:pt>
                <c:pt idx="27">
                  <c:v>4.93</c:v>
                </c:pt>
                <c:pt idx="28">
                  <c:v>5.14</c:v>
                </c:pt>
                <c:pt idx="29">
                  <c:v>5.54</c:v>
                </c:pt>
                <c:pt idx="30">
                  <c:v>5.92</c:v>
                </c:pt>
                <c:pt idx="31">
                  <c:v>6.3</c:v>
                </c:pt>
                <c:pt idx="32">
                  <c:v>6.66</c:v>
                </c:pt>
                <c:pt idx="33">
                  <c:v>7.02</c:v>
                </c:pt>
                <c:pt idx="34">
                  <c:v>7.37</c:v>
                </c:pt>
                <c:pt idx="35">
                  <c:v>7.72</c:v>
                </c:pt>
                <c:pt idx="36">
                  <c:v>8.0500000000000007</c:v>
                </c:pt>
                <c:pt idx="37">
                  <c:v>8.39</c:v>
                </c:pt>
                <c:pt idx="38">
                  <c:v>8.7200000000000006</c:v>
                </c:pt>
                <c:pt idx="39">
                  <c:v>9.0399999999999991</c:v>
                </c:pt>
                <c:pt idx="40">
                  <c:v>9.69</c:v>
                </c:pt>
                <c:pt idx="41">
                  <c:v>10.48</c:v>
                </c:pt>
                <c:pt idx="42">
                  <c:v>11.25</c:v>
                </c:pt>
                <c:pt idx="43">
                  <c:v>12.01</c:v>
                </c:pt>
                <c:pt idx="44">
                  <c:v>12.76</c:v>
                </c:pt>
                <c:pt idx="45">
                  <c:v>13.51</c:v>
                </c:pt>
                <c:pt idx="46">
                  <c:v>14.24</c:v>
                </c:pt>
                <c:pt idx="47">
                  <c:v>14.97</c:v>
                </c:pt>
                <c:pt idx="48">
                  <c:v>15.69</c:v>
                </c:pt>
                <c:pt idx="49">
                  <c:v>17.13</c:v>
                </c:pt>
                <c:pt idx="50">
                  <c:v>18.55</c:v>
                </c:pt>
                <c:pt idx="51">
                  <c:v>19.95</c:v>
                </c:pt>
                <c:pt idx="52">
                  <c:v>21.34</c:v>
                </c:pt>
                <c:pt idx="53">
                  <c:v>22.72</c:v>
                </c:pt>
                <c:pt idx="54">
                  <c:v>24.09</c:v>
                </c:pt>
                <c:pt idx="55">
                  <c:v>26.83</c:v>
                </c:pt>
                <c:pt idx="56">
                  <c:v>29.54</c:v>
                </c:pt>
                <c:pt idx="57">
                  <c:v>32.229999999999997</c:v>
                </c:pt>
                <c:pt idx="58">
                  <c:v>34.89</c:v>
                </c:pt>
                <c:pt idx="59">
                  <c:v>37.51</c:v>
                </c:pt>
                <c:pt idx="60">
                  <c:v>40.07</c:v>
                </c:pt>
                <c:pt idx="61">
                  <c:v>42.59</c:v>
                </c:pt>
                <c:pt idx="62">
                  <c:v>45.08</c:v>
                </c:pt>
                <c:pt idx="63">
                  <c:v>47.56</c:v>
                </c:pt>
                <c:pt idx="64">
                  <c:v>50.02</c:v>
                </c:pt>
                <c:pt idx="65">
                  <c:v>52.47</c:v>
                </c:pt>
                <c:pt idx="66">
                  <c:v>57.42</c:v>
                </c:pt>
                <c:pt idx="67">
                  <c:v>63.6</c:v>
                </c:pt>
                <c:pt idx="68">
                  <c:v>69.739999999999995</c:v>
                </c:pt>
                <c:pt idx="69">
                  <c:v>75.819999999999993</c:v>
                </c:pt>
                <c:pt idx="70">
                  <c:v>81.84</c:v>
                </c:pt>
                <c:pt idx="71">
                  <c:v>87.79</c:v>
                </c:pt>
                <c:pt idx="72">
                  <c:v>93.66</c:v>
                </c:pt>
                <c:pt idx="73">
                  <c:v>99.44</c:v>
                </c:pt>
                <c:pt idx="74">
                  <c:v>105.12</c:v>
                </c:pt>
                <c:pt idx="75">
                  <c:v>116.41</c:v>
                </c:pt>
                <c:pt idx="76">
                  <c:v>127.25</c:v>
                </c:pt>
                <c:pt idx="77">
                  <c:v>137.62</c:v>
                </c:pt>
                <c:pt idx="78">
                  <c:v>147.55000000000001</c:v>
                </c:pt>
                <c:pt idx="79">
                  <c:v>157.05000000000001</c:v>
                </c:pt>
                <c:pt idx="80">
                  <c:v>166.14</c:v>
                </c:pt>
                <c:pt idx="81">
                  <c:v>183.83</c:v>
                </c:pt>
                <c:pt idx="82">
                  <c:v>200.03</c:v>
                </c:pt>
                <c:pt idx="83">
                  <c:v>214.95</c:v>
                </c:pt>
                <c:pt idx="84">
                  <c:v>228.72</c:v>
                </c:pt>
                <c:pt idx="85">
                  <c:v>241.5</c:v>
                </c:pt>
                <c:pt idx="86">
                  <c:v>253.38</c:v>
                </c:pt>
                <c:pt idx="87">
                  <c:v>264.45</c:v>
                </c:pt>
                <c:pt idx="88">
                  <c:v>274.81</c:v>
                </c:pt>
                <c:pt idx="89">
                  <c:v>284.5</c:v>
                </c:pt>
                <c:pt idx="90">
                  <c:v>293.58999999999997</c:v>
                </c:pt>
                <c:pt idx="91">
                  <c:v>302.13</c:v>
                </c:pt>
                <c:pt idx="92">
                  <c:v>318.75</c:v>
                </c:pt>
                <c:pt idx="93">
                  <c:v>337.43</c:v>
                </c:pt>
                <c:pt idx="94">
                  <c:v>353.57</c:v>
                </c:pt>
                <c:pt idx="95">
                  <c:v>367.6</c:v>
                </c:pt>
                <c:pt idx="96">
                  <c:v>379.85</c:v>
                </c:pt>
                <c:pt idx="97">
                  <c:v>390.61</c:v>
                </c:pt>
                <c:pt idx="98">
                  <c:v>400.1</c:v>
                </c:pt>
                <c:pt idx="99">
                  <c:v>408.49</c:v>
                </c:pt>
                <c:pt idx="100">
                  <c:v>415.96</c:v>
                </c:pt>
                <c:pt idx="101">
                  <c:v>430.52</c:v>
                </c:pt>
                <c:pt idx="102">
                  <c:v>442.26</c:v>
                </c:pt>
                <c:pt idx="103">
                  <c:v>451.88</c:v>
                </c:pt>
                <c:pt idx="104">
                  <c:v>459.87</c:v>
                </c:pt>
                <c:pt idx="105">
                  <c:v>466.59</c:v>
                </c:pt>
                <c:pt idx="106">
                  <c:v>472.32</c:v>
                </c:pt>
                <c:pt idx="107">
                  <c:v>484.17</c:v>
                </c:pt>
                <c:pt idx="108">
                  <c:v>493.34</c:v>
                </c:pt>
                <c:pt idx="109">
                  <c:v>500.68</c:v>
                </c:pt>
                <c:pt idx="110">
                  <c:v>506.75</c:v>
                </c:pt>
                <c:pt idx="111">
                  <c:v>511.89</c:v>
                </c:pt>
                <c:pt idx="112">
                  <c:v>516.34</c:v>
                </c:pt>
                <c:pt idx="113">
                  <c:v>520.27</c:v>
                </c:pt>
                <c:pt idx="114">
                  <c:v>523.79</c:v>
                </c:pt>
                <c:pt idx="115">
                  <c:v>526.99</c:v>
                </c:pt>
                <c:pt idx="116">
                  <c:v>529.91999999999996</c:v>
                </c:pt>
                <c:pt idx="117">
                  <c:v>532.64</c:v>
                </c:pt>
                <c:pt idx="118">
                  <c:v>540.30999999999995</c:v>
                </c:pt>
                <c:pt idx="119">
                  <c:v>550.4</c:v>
                </c:pt>
                <c:pt idx="120">
                  <c:v>559.53</c:v>
                </c:pt>
                <c:pt idx="121">
                  <c:v>567.95000000000005</c:v>
                </c:pt>
                <c:pt idx="122">
                  <c:v>575.83000000000004</c:v>
                </c:pt>
                <c:pt idx="123">
                  <c:v>583.29999999999995</c:v>
                </c:pt>
                <c:pt idx="124">
                  <c:v>590.42999999999995</c:v>
                </c:pt>
                <c:pt idx="125">
                  <c:v>597.29</c:v>
                </c:pt>
                <c:pt idx="126">
                  <c:v>603.92999999999995</c:v>
                </c:pt>
                <c:pt idx="127">
                  <c:v>627.27</c:v>
                </c:pt>
                <c:pt idx="128">
                  <c:v>649.36</c:v>
                </c:pt>
                <c:pt idx="129">
                  <c:v>670.51</c:v>
                </c:pt>
                <c:pt idx="130">
                  <c:v>690.93</c:v>
                </c:pt>
                <c:pt idx="131">
                  <c:v>710.79</c:v>
                </c:pt>
                <c:pt idx="132">
                  <c:v>730.18</c:v>
                </c:pt>
                <c:pt idx="133">
                  <c:v>801.91</c:v>
                </c:pt>
                <c:pt idx="134">
                  <c:v>869.27</c:v>
                </c:pt>
                <c:pt idx="135">
                  <c:v>933.52</c:v>
                </c:pt>
                <c:pt idx="136">
                  <c:v>995.45</c:v>
                </c:pt>
                <c:pt idx="137" formatCode="0.00E+00">
                  <c:v>1060</c:v>
                </c:pt>
                <c:pt idx="138" formatCode="0.00E+00">
                  <c:v>1110</c:v>
                </c:pt>
                <c:pt idx="139" formatCode="0.00E+00">
                  <c:v>1170</c:v>
                </c:pt>
                <c:pt idx="140" formatCode="0.00E+00">
                  <c:v>1220</c:v>
                </c:pt>
                <c:pt idx="141" formatCode="0.00E+00">
                  <c:v>1280</c:v>
                </c:pt>
                <c:pt idx="142" formatCode="0.00E+00">
                  <c:v>1330</c:v>
                </c:pt>
                <c:pt idx="143" formatCode="0.00E+00">
                  <c:v>1390</c:v>
                </c:pt>
                <c:pt idx="144" formatCode="0.00E+00">
                  <c:v>1580</c:v>
                </c:pt>
                <c:pt idx="145" formatCode="0.00E+00">
                  <c:v>1860</c:v>
                </c:pt>
                <c:pt idx="146" formatCode="0.00E+00">
                  <c:v>2120</c:v>
                </c:pt>
                <c:pt idx="147" formatCode="0.00E+00">
                  <c:v>2370</c:v>
                </c:pt>
                <c:pt idx="148" formatCode="0.00E+00">
                  <c:v>2600</c:v>
                </c:pt>
                <c:pt idx="149" formatCode="0.00E+00">
                  <c:v>2830</c:v>
                </c:pt>
                <c:pt idx="150" formatCode="0.00E+00">
                  <c:v>3050</c:v>
                </c:pt>
                <c:pt idx="151" formatCode="0.00E+00">
                  <c:v>3260</c:v>
                </c:pt>
                <c:pt idx="152" formatCode="0.00E+00">
                  <c:v>3480</c:v>
                </c:pt>
                <c:pt idx="153" formatCode="0.00E+00">
                  <c:v>4280</c:v>
                </c:pt>
                <c:pt idx="154" formatCode="0.00E+00">
                  <c:v>5030</c:v>
                </c:pt>
                <c:pt idx="155" formatCode="0.00E+00">
                  <c:v>5740</c:v>
                </c:pt>
                <c:pt idx="156" formatCode="0.00E+00">
                  <c:v>6440</c:v>
                </c:pt>
                <c:pt idx="157" formatCode="0.00E+00">
                  <c:v>7120</c:v>
                </c:pt>
                <c:pt idx="158" formatCode="0.00E+00">
                  <c:v>7810</c:v>
                </c:pt>
                <c:pt idx="159" formatCode="0.00E+00">
                  <c:v>10370</c:v>
                </c:pt>
                <c:pt idx="160" formatCode="0.00E+00">
                  <c:v>12740</c:v>
                </c:pt>
                <c:pt idx="161" formatCode="0.00E+00">
                  <c:v>15040</c:v>
                </c:pt>
                <c:pt idx="162" formatCode="0.00E+00">
                  <c:v>17300</c:v>
                </c:pt>
                <c:pt idx="163" formatCode="0.00E+00">
                  <c:v>19550</c:v>
                </c:pt>
                <c:pt idx="164" formatCode="0.00E+00">
                  <c:v>21790</c:v>
                </c:pt>
                <c:pt idx="165" formatCode="0.00E+00">
                  <c:v>24020</c:v>
                </c:pt>
                <c:pt idx="166" formatCode="0.00E+00">
                  <c:v>26250</c:v>
                </c:pt>
                <c:pt idx="167" formatCode="0.00E+00">
                  <c:v>28460</c:v>
                </c:pt>
                <c:pt idx="168" formatCode="0.00E+00">
                  <c:v>30660</c:v>
                </c:pt>
                <c:pt idx="169" formatCode="0.00E+00">
                  <c:v>32860</c:v>
                </c:pt>
                <c:pt idx="170" formatCode="0.00E+00">
                  <c:v>41350</c:v>
                </c:pt>
                <c:pt idx="171" formatCode="0.00E+00">
                  <c:v>53530</c:v>
                </c:pt>
                <c:pt idx="172" formatCode="0.00E+00">
                  <c:v>65000</c:v>
                </c:pt>
                <c:pt idx="173" formatCode="0.00E+00">
                  <c:v>76150</c:v>
                </c:pt>
                <c:pt idx="174" formatCode="0.00E+00">
                  <c:v>87160</c:v>
                </c:pt>
                <c:pt idx="175" formatCode="0.00E+00">
                  <c:v>98120</c:v>
                </c:pt>
                <c:pt idx="176" formatCode="0.00E+00">
                  <c:v>109090</c:v>
                </c:pt>
                <c:pt idx="177" formatCode="0.00E+00">
                  <c:v>120100</c:v>
                </c:pt>
                <c:pt idx="178" formatCode="0.00E+00">
                  <c:v>131180</c:v>
                </c:pt>
                <c:pt idx="179" formatCode="0.00E+00">
                  <c:v>173100</c:v>
                </c:pt>
                <c:pt idx="180" formatCode="0.00E+00">
                  <c:v>212230</c:v>
                </c:pt>
                <c:pt idx="181" formatCode="0.00E+00">
                  <c:v>250070</c:v>
                </c:pt>
                <c:pt idx="182" formatCode="0.00E+00">
                  <c:v>287290</c:v>
                </c:pt>
                <c:pt idx="183" formatCode="0.00E+00">
                  <c:v>324220</c:v>
                </c:pt>
                <c:pt idx="184" formatCode="0.00E+00">
                  <c:v>361040</c:v>
                </c:pt>
                <c:pt idx="185" formatCode="0.00E+00">
                  <c:v>497230</c:v>
                </c:pt>
                <c:pt idx="186" formatCode="0.00E+00">
                  <c:v>621600</c:v>
                </c:pt>
                <c:pt idx="187" formatCode="0.00E+00">
                  <c:v>740430</c:v>
                </c:pt>
                <c:pt idx="188" formatCode="0.00E+00">
                  <c:v>856170</c:v>
                </c:pt>
                <c:pt idx="189" formatCode="0.00E+00">
                  <c:v>969980</c:v>
                </c:pt>
                <c:pt idx="190" formatCode="0.00E+00">
                  <c:v>1080000</c:v>
                </c:pt>
                <c:pt idx="191" formatCode="0.00E+00">
                  <c:v>1190000</c:v>
                </c:pt>
                <c:pt idx="192" formatCode="0.00E+00">
                  <c:v>1300000</c:v>
                </c:pt>
                <c:pt idx="193" formatCode="0.00E+00">
                  <c:v>1410000</c:v>
                </c:pt>
                <c:pt idx="194" formatCode="0.00E+00">
                  <c:v>1520000</c:v>
                </c:pt>
                <c:pt idx="195" formatCode="0.00E+00">
                  <c:v>1630000</c:v>
                </c:pt>
                <c:pt idx="196" formatCode="0.00E+00">
                  <c:v>2040000</c:v>
                </c:pt>
                <c:pt idx="197" formatCode="0.00E+00">
                  <c:v>2600000</c:v>
                </c:pt>
                <c:pt idx="198" formatCode="0.00E+00">
                  <c:v>3110000</c:v>
                </c:pt>
                <c:pt idx="199" formatCode="0.00E+00">
                  <c:v>3580000</c:v>
                </c:pt>
                <c:pt idx="200" formatCode="0.00E+00">
                  <c:v>4030000.0000000005</c:v>
                </c:pt>
                <c:pt idx="201" formatCode="0.00E+00">
                  <c:v>4470000</c:v>
                </c:pt>
                <c:pt idx="202" formatCode="0.00E+00">
                  <c:v>4880000</c:v>
                </c:pt>
                <c:pt idx="203" formatCode="0.00E+00">
                  <c:v>5280000</c:v>
                </c:pt>
                <c:pt idx="204" formatCode="0.00E+00">
                  <c:v>5670000</c:v>
                </c:pt>
                <c:pt idx="205" formatCode="0.00E+00">
                  <c:v>7090000</c:v>
                </c:pt>
                <c:pt idx="206" formatCode="0.00E+00">
                  <c:v>8330000</c:v>
                </c:pt>
                <c:pt idx="207" formatCode="0.00E+00">
                  <c:v>9460000</c:v>
                </c:pt>
                <c:pt idx="208" formatCode="0.00E+00">
                  <c:v>9500000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srim56Fe_Air!$D$20:$D$228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srim56Fe_Air!$P$20:$P$228</c:f>
              <c:numCache>
                <c:formatCode>0.000</c:formatCode>
                <c:ptCount val="209"/>
                <c:pt idx="0">
                  <c:v>1.1399999999999999</c:v>
                </c:pt>
                <c:pt idx="1">
                  <c:v>1.18</c:v>
                </c:pt>
                <c:pt idx="2">
                  <c:v>1.22</c:v>
                </c:pt>
                <c:pt idx="3">
                  <c:v>1.3</c:v>
                </c:pt>
                <c:pt idx="4">
                  <c:v>1.37</c:v>
                </c:pt>
                <c:pt idx="5">
                  <c:v>1.44</c:v>
                </c:pt>
                <c:pt idx="6">
                  <c:v>1.51</c:v>
                </c:pt>
                <c:pt idx="7">
                  <c:v>1.57</c:v>
                </c:pt>
                <c:pt idx="8">
                  <c:v>1.64</c:v>
                </c:pt>
                <c:pt idx="9">
                  <c:v>1.69</c:v>
                </c:pt>
                <c:pt idx="10">
                  <c:v>1.75</c:v>
                </c:pt>
                <c:pt idx="11">
                  <c:v>1.81</c:v>
                </c:pt>
                <c:pt idx="12">
                  <c:v>1.87</c:v>
                </c:pt>
                <c:pt idx="13">
                  <c:v>1.92</c:v>
                </c:pt>
                <c:pt idx="14">
                  <c:v>2.02</c:v>
                </c:pt>
                <c:pt idx="15">
                  <c:v>2.15</c:v>
                </c:pt>
                <c:pt idx="16">
                  <c:v>2.27</c:v>
                </c:pt>
                <c:pt idx="17">
                  <c:v>2.39</c:v>
                </c:pt>
                <c:pt idx="18">
                  <c:v>2.5</c:v>
                </c:pt>
                <c:pt idx="19">
                  <c:v>2.61</c:v>
                </c:pt>
                <c:pt idx="20">
                  <c:v>2.71</c:v>
                </c:pt>
                <c:pt idx="21">
                  <c:v>2.82</c:v>
                </c:pt>
                <c:pt idx="22">
                  <c:v>2.92</c:v>
                </c:pt>
                <c:pt idx="23">
                  <c:v>3.12</c:v>
                </c:pt>
                <c:pt idx="24">
                  <c:v>3.3</c:v>
                </c:pt>
                <c:pt idx="25">
                  <c:v>3.49</c:v>
                </c:pt>
                <c:pt idx="26">
                  <c:v>3.67</c:v>
                </c:pt>
                <c:pt idx="27">
                  <c:v>3.84</c:v>
                </c:pt>
                <c:pt idx="28">
                  <c:v>4.01</c:v>
                </c:pt>
                <c:pt idx="29">
                  <c:v>4.34</c:v>
                </c:pt>
                <c:pt idx="30">
                  <c:v>4.66</c:v>
                </c:pt>
                <c:pt idx="31">
                  <c:v>4.97</c:v>
                </c:pt>
                <c:pt idx="32">
                  <c:v>5.27</c:v>
                </c:pt>
                <c:pt idx="33">
                  <c:v>5.57</c:v>
                </c:pt>
                <c:pt idx="34">
                  <c:v>5.86</c:v>
                </c:pt>
                <c:pt idx="35">
                  <c:v>6.14</c:v>
                </c:pt>
                <c:pt idx="36">
                  <c:v>6.42</c:v>
                </c:pt>
                <c:pt idx="37">
                  <c:v>6.7</c:v>
                </c:pt>
                <c:pt idx="38">
                  <c:v>6.97</c:v>
                </c:pt>
                <c:pt idx="39">
                  <c:v>7.23</c:v>
                </c:pt>
                <c:pt idx="40">
                  <c:v>7.76</c:v>
                </c:pt>
                <c:pt idx="41">
                  <c:v>8.4</c:v>
                </c:pt>
                <c:pt idx="42">
                  <c:v>9.0299999999999994</c:v>
                </c:pt>
                <c:pt idx="43">
                  <c:v>9.65</c:v>
                </c:pt>
                <c:pt idx="44">
                  <c:v>10.26</c:v>
                </c:pt>
                <c:pt idx="45">
                  <c:v>10.86</c:v>
                </c:pt>
                <c:pt idx="46">
                  <c:v>11.45</c:v>
                </c:pt>
                <c:pt idx="47">
                  <c:v>12.04</c:v>
                </c:pt>
                <c:pt idx="48">
                  <c:v>12.62</c:v>
                </c:pt>
                <c:pt idx="49">
                  <c:v>13.77</c:v>
                </c:pt>
                <c:pt idx="50">
                  <c:v>14.91</c:v>
                </c:pt>
                <c:pt idx="51">
                  <c:v>16.03</c:v>
                </c:pt>
                <c:pt idx="52">
                  <c:v>17.149999999999999</c:v>
                </c:pt>
                <c:pt idx="53">
                  <c:v>18.25</c:v>
                </c:pt>
                <c:pt idx="54">
                  <c:v>19.350000000000001</c:v>
                </c:pt>
                <c:pt idx="55">
                  <c:v>21.54</c:v>
                </c:pt>
                <c:pt idx="56">
                  <c:v>23.71</c:v>
                </c:pt>
                <c:pt idx="57">
                  <c:v>25.88</c:v>
                </c:pt>
                <c:pt idx="58">
                  <c:v>28.04</c:v>
                </c:pt>
                <c:pt idx="59">
                  <c:v>30.19</c:v>
                </c:pt>
                <c:pt idx="60">
                  <c:v>32.340000000000003</c:v>
                </c:pt>
                <c:pt idx="61">
                  <c:v>34.47</c:v>
                </c:pt>
                <c:pt idx="62">
                  <c:v>36.590000000000003</c:v>
                </c:pt>
                <c:pt idx="63">
                  <c:v>38.71</c:v>
                </c:pt>
                <c:pt idx="64">
                  <c:v>40.83</c:v>
                </c:pt>
                <c:pt idx="65">
                  <c:v>42.95</c:v>
                </c:pt>
                <c:pt idx="66">
                  <c:v>47.19</c:v>
                </c:pt>
                <c:pt idx="67">
                  <c:v>52.52</c:v>
                </c:pt>
                <c:pt idx="68">
                  <c:v>57.88</c:v>
                </c:pt>
                <c:pt idx="69">
                  <c:v>63.29</c:v>
                </c:pt>
                <c:pt idx="70">
                  <c:v>68.72</c:v>
                </c:pt>
                <c:pt idx="71">
                  <c:v>74.180000000000007</c:v>
                </c:pt>
                <c:pt idx="72">
                  <c:v>79.67</c:v>
                </c:pt>
                <c:pt idx="73">
                  <c:v>85.16</c:v>
                </c:pt>
                <c:pt idx="74">
                  <c:v>90.66</c:v>
                </c:pt>
                <c:pt idx="75">
                  <c:v>101.65</c:v>
                </c:pt>
                <c:pt idx="76">
                  <c:v>112.57</c:v>
                </c:pt>
                <c:pt idx="77">
                  <c:v>123.36</c:v>
                </c:pt>
                <c:pt idx="78">
                  <c:v>133.99</c:v>
                </c:pt>
                <c:pt idx="79">
                  <c:v>144.44999999999999</c:v>
                </c:pt>
                <c:pt idx="80">
                  <c:v>154.69999999999999</c:v>
                </c:pt>
                <c:pt idx="81">
                  <c:v>174.6</c:v>
                </c:pt>
                <c:pt idx="82">
                  <c:v>193.62</c:v>
                </c:pt>
                <c:pt idx="83">
                  <c:v>211.79</c:v>
                </c:pt>
                <c:pt idx="84">
                  <c:v>229.12</c:v>
                </c:pt>
                <c:pt idx="85">
                  <c:v>245.65</c:v>
                </c:pt>
                <c:pt idx="86">
                  <c:v>261.42</c:v>
                </c:pt>
                <c:pt idx="87">
                  <c:v>276.48</c:v>
                </c:pt>
                <c:pt idx="88">
                  <c:v>290.87</c:v>
                </c:pt>
                <c:pt idx="89">
                  <c:v>304.61</c:v>
                </c:pt>
                <c:pt idx="90">
                  <c:v>317.76</c:v>
                </c:pt>
                <c:pt idx="91">
                  <c:v>330.33</c:v>
                </c:pt>
                <c:pt idx="92">
                  <c:v>353.89</c:v>
                </c:pt>
                <c:pt idx="93">
                  <c:v>380.62</c:v>
                </c:pt>
                <c:pt idx="94">
                  <c:v>404.67</c:v>
                </c:pt>
                <c:pt idx="95">
                  <c:v>426.36</c:v>
                </c:pt>
                <c:pt idx="96">
                  <c:v>445.96</c:v>
                </c:pt>
                <c:pt idx="97">
                  <c:v>463.71</c:v>
                </c:pt>
                <c:pt idx="98">
                  <c:v>479.82</c:v>
                </c:pt>
                <c:pt idx="99">
                  <c:v>494.48</c:v>
                </c:pt>
                <c:pt idx="100">
                  <c:v>507.84</c:v>
                </c:pt>
                <c:pt idx="101">
                  <c:v>531.22</c:v>
                </c:pt>
                <c:pt idx="102">
                  <c:v>550.91999999999996</c:v>
                </c:pt>
                <c:pt idx="103">
                  <c:v>567.67999999999995</c:v>
                </c:pt>
                <c:pt idx="104">
                  <c:v>582.07000000000005</c:v>
                </c:pt>
                <c:pt idx="105">
                  <c:v>594.54</c:v>
                </c:pt>
                <c:pt idx="106">
                  <c:v>605.42999999999995</c:v>
                </c:pt>
                <c:pt idx="107">
                  <c:v>623.53</c:v>
                </c:pt>
                <c:pt idx="108">
                  <c:v>637.97</c:v>
                </c:pt>
                <c:pt idx="109">
                  <c:v>649.79999999999995</c:v>
                </c:pt>
                <c:pt idx="110">
                  <c:v>659.71</c:v>
                </c:pt>
                <c:pt idx="111">
                  <c:v>668.17</c:v>
                </c:pt>
                <c:pt idx="112">
                  <c:v>675.52</c:v>
                </c:pt>
                <c:pt idx="113">
                  <c:v>682</c:v>
                </c:pt>
                <c:pt idx="114">
                  <c:v>687.78</c:v>
                </c:pt>
                <c:pt idx="115">
                  <c:v>692.99</c:v>
                </c:pt>
                <c:pt idx="116">
                  <c:v>697.74</c:v>
                </c:pt>
                <c:pt idx="117">
                  <c:v>702.09</c:v>
                </c:pt>
                <c:pt idx="118">
                  <c:v>709.85</c:v>
                </c:pt>
                <c:pt idx="119">
                  <c:v>718.21</c:v>
                </c:pt>
                <c:pt idx="120">
                  <c:v>725.47</c:v>
                </c:pt>
                <c:pt idx="121">
                  <c:v>731.91</c:v>
                </c:pt>
                <c:pt idx="122">
                  <c:v>737.72</c:v>
                </c:pt>
                <c:pt idx="123">
                  <c:v>743.03</c:v>
                </c:pt>
                <c:pt idx="124">
                  <c:v>747.94</c:v>
                </c:pt>
                <c:pt idx="125">
                  <c:v>752.51</c:v>
                </c:pt>
                <c:pt idx="126">
                  <c:v>756.81</c:v>
                </c:pt>
                <c:pt idx="127">
                  <c:v>764.73</c:v>
                </c:pt>
                <c:pt idx="128">
                  <c:v>771.96</c:v>
                </c:pt>
                <c:pt idx="129">
                  <c:v>778.67</c:v>
                </c:pt>
                <c:pt idx="130">
                  <c:v>784.97</c:v>
                </c:pt>
                <c:pt idx="131">
                  <c:v>790.95</c:v>
                </c:pt>
                <c:pt idx="132">
                  <c:v>796.67</c:v>
                </c:pt>
                <c:pt idx="133">
                  <c:v>807.54</c:v>
                </c:pt>
                <c:pt idx="134">
                  <c:v>817.86</c:v>
                </c:pt>
                <c:pt idx="135">
                  <c:v>827.81</c:v>
                </c:pt>
                <c:pt idx="136">
                  <c:v>837.51</c:v>
                </c:pt>
                <c:pt idx="137">
                  <c:v>847.01</c:v>
                </c:pt>
                <c:pt idx="138">
                  <c:v>856.36</c:v>
                </c:pt>
                <c:pt idx="139">
                  <c:v>865.64</c:v>
                </c:pt>
                <c:pt idx="140">
                  <c:v>874.88</c:v>
                </c:pt>
                <c:pt idx="141">
                  <c:v>884.1</c:v>
                </c:pt>
                <c:pt idx="142">
                  <c:v>893.31</c:v>
                </c:pt>
                <c:pt idx="143">
                  <c:v>902.54</c:v>
                </c:pt>
                <c:pt idx="144">
                  <c:v>921.12</c:v>
                </c:pt>
                <c:pt idx="145">
                  <c:v>944.66</c:v>
                </c:pt>
                <c:pt idx="146">
                  <c:v>968.67</c:v>
                </c:pt>
                <c:pt idx="147">
                  <c:v>993.25</c:v>
                </c:pt>
                <c:pt idx="148">
                  <c:v>1020</c:v>
                </c:pt>
                <c:pt idx="149" formatCode="0.00E+00">
                  <c:v>1040</c:v>
                </c:pt>
                <c:pt idx="150" formatCode="0.00E+00">
                  <c:v>1070</c:v>
                </c:pt>
                <c:pt idx="151" formatCode="0.00E+00">
                  <c:v>1100</c:v>
                </c:pt>
                <c:pt idx="152" formatCode="0.00E+00">
                  <c:v>1130</c:v>
                </c:pt>
                <c:pt idx="153" formatCode="0.00E+00">
                  <c:v>1190</c:v>
                </c:pt>
                <c:pt idx="154" formatCode="0.00E+00">
                  <c:v>1250</c:v>
                </c:pt>
                <c:pt idx="155" formatCode="0.00E+00">
                  <c:v>1310</c:v>
                </c:pt>
                <c:pt idx="156" formatCode="0.00E+00">
                  <c:v>1380</c:v>
                </c:pt>
                <c:pt idx="157" formatCode="0.00E+00">
                  <c:v>1460</c:v>
                </c:pt>
                <c:pt idx="158" formatCode="0.00E+00">
                  <c:v>1540</c:v>
                </c:pt>
                <c:pt idx="159" formatCode="0.00E+00">
                  <c:v>1710</c:v>
                </c:pt>
                <c:pt idx="160" formatCode="0.00E+00">
                  <c:v>1890</c:v>
                </c:pt>
                <c:pt idx="161" formatCode="0.00E+00">
                  <c:v>2090</c:v>
                </c:pt>
                <c:pt idx="162" formatCode="0.00E+00">
                  <c:v>2310</c:v>
                </c:pt>
                <c:pt idx="163" formatCode="0.00E+00">
                  <c:v>2540</c:v>
                </c:pt>
                <c:pt idx="164" formatCode="0.00E+00">
                  <c:v>2780</c:v>
                </c:pt>
                <c:pt idx="165" formatCode="0.00E+00">
                  <c:v>3040</c:v>
                </c:pt>
                <c:pt idx="166" formatCode="0.00E+00">
                  <c:v>3310</c:v>
                </c:pt>
                <c:pt idx="167" formatCode="0.00E+00">
                  <c:v>3590</c:v>
                </c:pt>
                <c:pt idx="168" formatCode="0.00E+00">
                  <c:v>3880</c:v>
                </c:pt>
                <c:pt idx="169" formatCode="0.00E+00">
                  <c:v>4180</c:v>
                </c:pt>
                <c:pt idx="170" formatCode="0.00E+00">
                  <c:v>4810</c:v>
                </c:pt>
                <c:pt idx="171" formatCode="0.00E+00">
                  <c:v>5660</c:v>
                </c:pt>
                <c:pt idx="172" formatCode="0.00E+00">
                  <c:v>6580</c:v>
                </c:pt>
                <c:pt idx="173" formatCode="0.00E+00">
                  <c:v>7550</c:v>
                </c:pt>
                <c:pt idx="174" formatCode="0.00E+00">
                  <c:v>8590</c:v>
                </c:pt>
                <c:pt idx="175" formatCode="0.00E+00">
                  <c:v>9690</c:v>
                </c:pt>
                <c:pt idx="176" formatCode="0.00E+00">
                  <c:v>10840</c:v>
                </c:pt>
                <c:pt idx="177" formatCode="0.00E+00">
                  <c:v>12060</c:v>
                </c:pt>
                <c:pt idx="178" formatCode="0.00E+00">
                  <c:v>13320</c:v>
                </c:pt>
                <c:pt idx="179" formatCode="0.00E+00">
                  <c:v>16010.000000000002</c:v>
                </c:pt>
                <c:pt idx="180" formatCode="0.00E+00">
                  <c:v>18910</c:v>
                </c:pt>
                <c:pt idx="181" formatCode="0.00E+00">
                  <c:v>22020</c:v>
                </c:pt>
                <c:pt idx="182" formatCode="0.00E+00">
                  <c:v>25310</c:v>
                </c:pt>
                <c:pt idx="183" formatCode="0.00E+00">
                  <c:v>28790</c:v>
                </c:pt>
                <c:pt idx="184" formatCode="0.00E+00">
                  <c:v>32439.999999999996</c:v>
                </c:pt>
                <c:pt idx="185" formatCode="0.00E+00">
                  <c:v>40250</c:v>
                </c:pt>
                <c:pt idx="186" formatCode="0.00E+00">
                  <c:v>48670</c:v>
                </c:pt>
                <c:pt idx="187" formatCode="0.00E+00">
                  <c:v>57650</c:v>
                </c:pt>
                <c:pt idx="188" formatCode="0.00E+00">
                  <c:v>67160</c:v>
                </c:pt>
                <c:pt idx="189" formatCode="0.00E+00">
                  <c:v>77140</c:v>
                </c:pt>
                <c:pt idx="190" formatCode="0.00E+00">
                  <c:v>87550</c:v>
                </c:pt>
                <c:pt idx="191" formatCode="0.00E+00">
                  <c:v>98370</c:v>
                </c:pt>
                <c:pt idx="192" formatCode="0.00E+00">
                  <c:v>109560</c:v>
                </c:pt>
                <c:pt idx="193" formatCode="0.00E+00">
                  <c:v>121080</c:v>
                </c:pt>
                <c:pt idx="194" formatCode="0.00E+00">
                  <c:v>132910</c:v>
                </c:pt>
                <c:pt idx="195" formatCode="0.00E+00">
                  <c:v>145030</c:v>
                </c:pt>
                <c:pt idx="196" formatCode="0.00E+00">
                  <c:v>170050</c:v>
                </c:pt>
                <c:pt idx="197" formatCode="0.00E+00">
                  <c:v>202550</c:v>
                </c:pt>
                <c:pt idx="198" formatCode="0.00E+00">
                  <c:v>236150</c:v>
                </c:pt>
                <c:pt idx="199" formatCode="0.00E+00">
                  <c:v>270630</c:v>
                </c:pt>
                <c:pt idx="200" formatCode="0.00E+00">
                  <c:v>305800</c:v>
                </c:pt>
                <c:pt idx="201" formatCode="0.00E+00">
                  <c:v>341490</c:v>
                </c:pt>
                <c:pt idx="202" formatCode="0.00E+00">
                  <c:v>377570</c:v>
                </c:pt>
                <c:pt idx="203" formatCode="0.00E+00">
                  <c:v>413930</c:v>
                </c:pt>
                <c:pt idx="204" formatCode="0.00E+00">
                  <c:v>450480</c:v>
                </c:pt>
                <c:pt idx="205" formatCode="0.00E+00">
                  <c:v>523850</c:v>
                </c:pt>
                <c:pt idx="206" formatCode="0.00E+00">
                  <c:v>597150</c:v>
                </c:pt>
                <c:pt idx="207" formatCode="0.00E+00">
                  <c:v>670040</c:v>
                </c:pt>
                <c:pt idx="208" formatCode="0.00E+00">
                  <c:v>684530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3008"/>
        <c:axId val="534623400"/>
      </c:scatterChart>
      <c:valAx>
        <c:axId val="5346230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23400"/>
        <c:crosses val="autoZero"/>
        <c:crossBetween val="midCat"/>
        <c:majorUnit val="10"/>
      </c:valAx>
      <c:valAx>
        <c:axId val="5346234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30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srim56Fe_Kapton!$P$5</c:f>
          <c:strCache>
            <c:ptCount val="1"/>
            <c:pt idx="0">
              <c:v>srim56Fe_Kapton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srim56Fe_Kapton!$D$20:$D$228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srim56Fe_Kapton!$E$20:$E$228</c:f>
              <c:numCache>
                <c:formatCode>0.000E+00</c:formatCode>
                <c:ptCount val="209"/>
                <c:pt idx="0">
                  <c:v>0.1113</c:v>
                </c:pt>
                <c:pt idx="1">
                  <c:v>0.1159</c:v>
                </c:pt>
                <c:pt idx="2">
                  <c:v>0.1202</c:v>
                </c:pt>
                <c:pt idx="3">
                  <c:v>0.1285</c:v>
                </c:pt>
                <c:pt idx="4">
                  <c:v>0.1363</c:v>
                </c:pt>
                <c:pt idx="5">
                  <c:v>0.14369999999999999</c:v>
                </c:pt>
                <c:pt idx="6">
                  <c:v>0.1507</c:v>
                </c:pt>
                <c:pt idx="7">
                  <c:v>0.15740000000000001</c:v>
                </c:pt>
                <c:pt idx="8">
                  <c:v>0.1638</c:v>
                </c:pt>
                <c:pt idx="9">
                  <c:v>0.17</c:v>
                </c:pt>
                <c:pt idx="10">
                  <c:v>0.17599999999999999</c:v>
                </c:pt>
                <c:pt idx="11">
                  <c:v>0.18179999999999999</c:v>
                </c:pt>
                <c:pt idx="12">
                  <c:v>0.18740000000000001</c:v>
                </c:pt>
                <c:pt idx="13">
                  <c:v>0.1928</c:v>
                </c:pt>
                <c:pt idx="14">
                  <c:v>0.20319999999999999</c:v>
                </c:pt>
                <c:pt idx="15">
                  <c:v>0.21560000000000001</c:v>
                </c:pt>
                <c:pt idx="16">
                  <c:v>0.22720000000000001</c:v>
                </c:pt>
                <c:pt idx="17">
                  <c:v>0.23830000000000001</c:v>
                </c:pt>
                <c:pt idx="18">
                  <c:v>0.24890000000000001</c:v>
                </c:pt>
                <c:pt idx="19">
                  <c:v>0.2591</c:v>
                </c:pt>
                <c:pt idx="20">
                  <c:v>0.26879999999999998</c:v>
                </c:pt>
                <c:pt idx="21">
                  <c:v>0.27829999999999999</c:v>
                </c:pt>
                <c:pt idx="22">
                  <c:v>0.28739999999999999</c:v>
                </c:pt>
                <c:pt idx="23">
                  <c:v>0.30480000000000002</c:v>
                </c:pt>
                <c:pt idx="24">
                  <c:v>0.32129999999999997</c:v>
                </c:pt>
                <c:pt idx="25">
                  <c:v>0.33700000000000002</c:v>
                </c:pt>
                <c:pt idx="26">
                  <c:v>0.35199999999999998</c:v>
                </c:pt>
                <c:pt idx="27">
                  <c:v>0.3664</c:v>
                </c:pt>
                <c:pt idx="28">
                  <c:v>0.38019999999999998</c:v>
                </c:pt>
                <c:pt idx="29">
                  <c:v>0.40649999999999997</c:v>
                </c:pt>
                <c:pt idx="30">
                  <c:v>0.43109999999999998</c:v>
                </c:pt>
                <c:pt idx="31">
                  <c:v>0.45440000000000003</c:v>
                </c:pt>
                <c:pt idx="32">
                  <c:v>0.47660000000000002</c:v>
                </c:pt>
                <c:pt idx="33">
                  <c:v>0.49780000000000002</c:v>
                </c:pt>
                <c:pt idx="34">
                  <c:v>0.5181</c:v>
                </c:pt>
                <c:pt idx="35">
                  <c:v>0.53769999999999996</c:v>
                </c:pt>
                <c:pt idx="36">
                  <c:v>0.55659999999999998</c:v>
                </c:pt>
                <c:pt idx="37">
                  <c:v>0.57479999999999998</c:v>
                </c:pt>
                <c:pt idx="38">
                  <c:v>0.59250000000000003</c:v>
                </c:pt>
                <c:pt idx="39">
                  <c:v>0.60970000000000002</c:v>
                </c:pt>
                <c:pt idx="40">
                  <c:v>0.64270000000000005</c:v>
                </c:pt>
                <c:pt idx="41">
                  <c:v>0.68169999999999997</c:v>
                </c:pt>
                <c:pt idx="42">
                  <c:v>0.71850000000000003</c:v>
                </c:pt>
                <c:pt idx="43">
                  <c:v>0.75360000000000005</c:v>
                </c:pt>
                <c:pt idx="44">
                  <c:v>0.78710000000000002</c:v>
                </c:pt>
                <c:pt idx="45">
                  <c:v>0.81930000000000003</c:v>
                </c:pt>
                <c:pt idx="46">
                  <c:v>0.85019999999999996</c:v>
                </c:pt>
                <c:pt idx="47">
                  <c:v>0.88</c:v>
                </c:pt>
                <c:pt idx="48">
                  <c:v>0.90890000000000004</c:v>
                </c:pt>
                <c:pt idx="49">
                  <c:v>0.96399999999999997</c:v>
                </c:pt>
                <c:pt idx="50">
                  <c:v>1.016</c:v>
                </c:pt>
                <c:pt idx="51">
                  <c:v>1.0660000000000001</c:v>
                </c:pt>
                <c:pt idx="52">
                  <c:v>1.113</c:v>
                </c:pt>
                <c:pt idx="53">
                  <c:v>1.159</c:v>
                </c:pt>
                <c:pt idx="54">
                  <c:v>1.202</c:v>
                </c:pt>
                <c:pt idx="55">
                  <c:v>1.2849999999999999</c:v>
                </c:pt>
                <c:pt idx="56">
                  <c:v>1.363</c:v>
                </c:pt>
                <c:pt idx="57">
                  <c:v>1.4370000000000001</c:v>
                </c:pt>
                <c:pt idx="58">
                  <c:v>1.5069999999999999</c:v>
                </c:pt>
                <c:pt idx="59">
                  <c:v>1.635</c:v>
                </c:pt>
                <c:pt idx="60">
                  <c:v>1.74</c:v>
                </c:pt>
                <c:pt idx="61">
                  <c:v>1.8180000000000001</c:v>
                </c:pt>
                <c:pt idx="62">
                  <c:v>1.877</c:v>
                </c:pt>
                <c:pt idx="63">
                  <c:v>1.9239999999999999</c:v>
                </c:pt>
                <c:pt idx="64">
                  <c:v>1.9630000000000001</c:v>
                </c:pt>
                <c:pt idx="65">
                  <c:v>1.996</c:v>
                </c:pt>
                <c:pt idx="66">
                  <c:v>2.052</c:v>
                </c:pt>
                <c:pt idx="67">
                  <c:v>2.113</c:v>
                </c:pt>
                <c:pt idx="68">
                  <c:v>2.173</c:v>
                </c:pt>
                <c:pt idx="69">
                  <c:v>2.234</c:v>
                </c:pt>
                <c:pt idx="70">
                  <c:v>2.2970000000000002</c:v>
                </c:pt>
                <c:pt idx="71">
                  <c:v>2.363</c:v>
                </c:pt>
                <c:pt idx="72">
                  <c:v>2.4319999999999999</c:v>
                </c:pt>
                <c:pt idx="73">
                  <c:v>2.5019999999999998</c:v>
                </c:pt>
                <c:pt idx="74">
                  <c:v>2.5739999999999998</c:v>
                </c:pt>
                <c:pt idx="75">
                  <c:v>2.7189999999999999</c:v>
                </c:pt>
                <c:pt idx="76">
                  <c:v>2.8639999999999999</c:v>
                </c:pt>
                <c:pt idx="77">
                  <c:v>3.0070000000000001</c:v>
                </c:pt>
                <c:pt idx="78">
                  <c:v>3.145</c:v>
                </c:pt>
                <c:pt idx="79">
                  <c:v>3.28</c:v>
                </c:pt>
                <c:pt idx="80">
                  <c:v>3.41</c:v>
                </c:pt>
                <c:pt idx="81">
                  <c:v>3.6589999999999998</c:v>
                </c:pt>
                <c:pt idx="82">
                  <c:v>3.8980000000000001</c:v>
                </c:pt>
                <c:pt idx="83">
                  <c:v>4.1310000000000002</c:v>
                </c:pt>
                <c:pt idx="84">
                  <c:v>4.3600000000000003</c:v>
                </c:pt>
                <c:pt idx="85">
                  <c:v>4.5869999999999997</c:v>
                </c:pt>
                <c:pt idx="86">
                  <c:v>4.8129999999999997</c:v>
                </c:pt>
                <c:pt idx="87">
                  <c:v>5.0389999999999997</c:v>
                </c:pt>
                <c:pt idx="88">
                  <c:v>5.2629999999999999</c:v>
                </c:pt>
                <c:pt idx="89">
                  <c:v>5.4870000000000001</c:v>
                </c:pt>
                <c:pt idx="90">
                  <c:v>5.71</c:v>
                </c:pt>
                <c:pt idx="91">
                  <c:v>5.9329999999999998</c:v>
                </c:pt>
                <c:pt idx="92">
                  <c:v>6.3769999999999998</c:v>
                </c:pt>
                <c:pt idx="93">
                  <c:v>6.931</c:v>
                </c:pt>
                <c:pt idx="94">
                  <c:v>7.4850000000000003</c:v>
                </c:pt>
                <c:pt idx="95">
                  <c:v>8.0370000000000008</c:v>
                </c:pt>
                <c:pt idx="96">
                  <c:v>8.5890000000000004</c:v>
                </c:pt>
                <c:pt idx="97">
                  <c:v>9.14</c:v>
                </c:pt>
                <c:pt idx="98">
                  <c:v>9.6890000000000001</c:v>
                </c:pt>
                <c:pt idx="99">
                  <c:v>10.24</c:v>
                </c:pt>
                <c:pt idx="100">
                  <c:v>10.78</c:v>
                </c:pt>
                <c:pt idx="101">
                  <c:v>11.86</c:v>
                </c:pt>
                <c:pt idx="102">
                  <c:v>12.93</c:v>
                </c:pt>
                <c:pt idx="103">
                  <c:v>13.97</c:v>
                </c:pt>
                <c:pt idx="104">
                  <c:v>14.99</c:v>
                </c:pt>
                <c:pt idx="105">
                  <c:v>15.98</c:v>
                </c:pt>
                <c:pt idx="106">
                  <c:v>16.940000000000001</c:v>
                </c:pt>
                <c:pt idx="107">
                  <c:v>18.760000000000002</c:v>
                </c:pt>
                <c:pt idx="108">
                  <c:v>20.45</c:v>
                </c:pt>
                <c:pt idx="109">
                  <c:v>22.01</c:v>
                </c:pt>
                <c:pt idx="110">
                  <c:v>23.44</c:v>
                </c:pt>
                <c:pt idx="111">
                  <c:v>24.76</c:v>
                </c:pt>
                <c:pt idx="112">
                  <c:v>25.96</c:v>
                </c:pt>
                <c:pt idx="113">
                  <c:v>27.07</c:v>
                </c:pt>
                <c:pt idx="114">
                  <c:v>28.08</c:v>
                </c:pt>
                <c:pt idx="115">
                  <c:v>29.02</c:v>
                </c:pt>
                <c:pt idx="116">
                  <c:v>29.88</c:v>
                </c:pt>
                <c:pt idx="117">
                  <c:v>30.67</c:v>
                </c:pt>
                <c:pt idx="118">
                  <c:v>32.090000000000003</c:v>
                </c:pt>
                <c:pt idx="119">
                  <c:v>33.6</c:v>
                </c:pt>
                <c:pt idx="120">
                  <c:v>34.85</c:v>
                </c:pt>
                <c:pt idx="121">
                  <c:v>35.89</c:v>
                </c:pt>
                <c:pt idx="122">
                  <c:v>36.75</c:v>
                </c:pt>
                <c:pt idx="123">
                  <c:v>37.450000000000003</c:v>
                </c:pt>
                <c:pt idx="124">
                  <c:v>38.03</c:v>
                </c:pt>
                <c:pt idx="125">
                  <c:v>38.5</c:v>
                </c:pt>
                <c:pt idx="126">
                  <c:v>38.869999999999997</c:v>
                </c:pt>
                <c:pt idx="127">
                  <c:v>39.4</c:v>
                </c:pt>
                <c:pt idx="128">
                  <c:v>39.700000000000003</c:v>
                </c:pt>
                <c:pt idx="129">
                  <c:v>39.840000000000003</c:v>
                </c:pt>
                <c:pt idx="130">
                  <c:v>39.869999999999997</c:v>
                </c:pt>
                <c:pt idx="131">
                  <c:v>39.81</c:v>
                </c:pt>
                <c:pt idx="132">
                  <c:v>39.69</c:v>
                </c:pt>
                <c:pt idx="133">
                  <c:v>39.33</c:v>
                </c:pt>
                <c:pt idx="134">
                  <c:v>38.86</c:v>
                </c:pt>
                <c:pt idx="135">
                  <c:v>38.32</c:v>
                </c:pt>
                <c:pt idx="136">
                  <c:v>37.75</c:v>
                </c:pt>
                <c:pt idx="137">
                  <c:v>37.520000000000003</c:v>
                </c:pt>
                <c:pt idx="138">
                  <c:v>37.090000000000003</c:v>
                </c:pt>
                <c:pt idx="139">
                  <c:v>36.5</c:v>
                </c:pt>
                <c:pt idx="140">
                  <c:v>35.94</c:v>
                </c:pt>
                <c:pt idx="141">
                  <c:v>35.39</c:v>
                </c:pt>
                <c:pt idx="142">
                  <c:v>34.86</c:v>
                </c:pt>
                <c:pt idx="143">
                  <c:v>34.33</c:v>
                </c:pt>
                <c:pt idx="144">
                  <c:v>33.32</c:v>
                </c:pt>
                <c:pt idx="145">
                  <c:v>32.130000000000003</c:v>
                </c:pt>
                <c:pt idx="146">
                  <c:v>31.01</c:v>
                </c:pt>
                <c:pt idx="147">
                  <c:v>29.96</c:v>
                </c:pt>
                <c:pt idx="148">
                  <c:v>28.96</c:v>
                </c:pt>
                <c:pt idx="149">
                  <c:v>28.03</c:v>
                </c:pt>
                <c:pt idx="150">
                  <c:v>27.16</c:v>
                </c:pt>
                <c:pt idx="151">
                  <c:v>26.33</c:v>
                </c:pt>
                <c:pt idx="152">
                  <c:v>25.56</c:v>
                </c:pt>
                <c:pt idx="153">
                  <c:v>24.14</c:v>
                </c:pt>
                <c:pt idx="154">
                  <c:v>22.87</c:v>
                </c:pt>
                <c:pt idx="155">
                  <c:v>21.73</c:v>
                </c:pt>
                <c:pt idx="156">
                  <c:v>20.7</c:v>
                </c:pt>
                <c:pt idx="157">
                  <c:v>19.78</c:v>
                </c:pt>
                <c:pt idx="158">
                  <c:v>18.940000000000001</c:v>
                </c:pt>
                <c:pt idx="159">
                  <c:v>17.48</c:v>
                </c:pt>
                <c:pt idx="160">
                  <c:v>16.25</c:v>
                </c:pt>
                <c:pt idx="161">
                  <c:v>15.2</c:v>
                </c:pt>
                <c:pt idx="162">
                  <c:v>14.3</c:v>
                </c:pt>
                <c:pt idx="163">
                  <c:v>13.51</c:v>
                </c:pt>
                <c:pt idx="164">
                  <c:v>12.81</c:v>
                </c:pt>
                <c:pt idx="165">
                  <c:v>12.19</c:v>
                </c:pt>
                <c:pt idx="166">
                  <c:v>11.62</c:v>
                </c:pt>
                <c:pt idx="167">
                  <c:v>11.11</c:v>
                </c:pt>
                <c:pt idx="168">
                  <c:v>10.63</c:v>
                </c:pt>
                <c:pt idx="169">
                  <c:v>10.199999999999999</c:v>
                </c:pt>
                <c:pt idx="170">
                  <c:v>9.4550000000000001</c:v>
                </c:pt>
                <c:pt idx="171">
                  <c:v>8.6780000000000008</c:v>
                </c:pt>
                <c:pt idx="172">
                  <c:v>8.0329999999999995</c:v>
                </c:pt>
                <c:pt idx="173">
                  <c:v>7.4909999999999997</c:v>
                </c:pt>
                <c:pt idx="174">
                  <c:v>7.0270000000000001</c:v>
                </c:pt>
                <c:pt idx="175">
                  <c:v>6.6260000000000003</c:v>
                </c:pt>
                <c:pt idx="176">
                  <c:v>6.2759999999999998</c:v>
                </c:pt>
                <c:pt idx="177">
                  <c:v>5.968</c:v>
                </c:pt>
                <c:pt idx="178">
                  <c:v>5.6879999999999997</c:v>
                </c:pt>
                <c:pt idx="179">
                  <c:v>5.2039999999999997</c:v>
                </c:pt>
                <c:pt idx="180">
                  <c:v>4.8099999999999996</c:v>
                </c:pt>
                <c:pt idx="181">
                  <c:v>4.4820000000000002</c:v>
                </c:pt>
                <c:pt idx="182">
                  <c:v>4.2039999999999997</c:v>
                </c:pt>
                <c:pt idx="183">
                  <c:v>3.9670000000000001</c:v>
                </c:pt>
                <c:pt idx="184">
                  <c:v>3.7610000000000001</c:v>
                </c:pt>
                <c:pt idx="185">
                  <c:v>3.423</c:v>
                </c:pt>
                <c:pt idx="186">
                  <c:v>3.1560000000000001</c:v>
                </c:pt>
                <c:pt idx="187">
                  <c:v>2.94</c:v>
                </c:pt>
                <c:pt idx="188">
                  <c:v>2.762</c:v>
                </c:pt>
                <c:pt idx="189">
                  <c:v>2.6120000000000001</c:v>
                </c:pt>
                <c:pt idx="190">
                  <c:v>2.4849999999999999</c:v>
                </c:pt>
                <c:pt idx="191">
                  <c:v>2.375</c:v>
                </c:pt>
                <c:pt idx="192">
                  <c:v>2.2799999999999998</c:v>
                </c:pt>
                <c:pt idx="193">
                  <c:v>2.1960000000000002</c:v>
                </c:pt>
                <c:pt idx="194">
                  <c:v>2.1230000000000002</c:v>
                </c:pt>
                <c:pt idx="195">
                  <c:v>2.0569999999999999</c:v>
                </c:pt>
                <c:pt idx="196">
                  <c:v>1.9450000000000001</c:v>
                </c:pt>
                <c:pt idx="197">
                  <c:v>1.833</c:v>
                </c:pt>
                <c:pt idx="198">
                  <c:v>1.744</c:v>
                </c:pt>
                <c:pt idx="199">
                  <c:v>1.6719999999999999</c:v>
                </c:pt>
                <c:pt idx="200">
                  <c:v>1.6120000000000001</c:v>
                </c:pt>
                <c:pt idx="201">
                  <c:v>1.5629999999999999</c:v>
                </c:pt>
                <c:pt idx="202">
                  <c:v>1.52</c:v>
                </c:pt>
                <c:pt idx="203">
                  <c:v>1.484</c:v>
                </c:pt>
                <c:pt idx="204">
                  <c:v>1.4530000000000001</c:v>
                </c:pt>
                <c:pt idx="205">
                  <c:v>1.4019999999999999</c:v>
                </c:pt>
                <c:pt idx="206">
                  <c:v>1.363</c:v>
                </c:pt>
                <c:pt idx="207">
                  <c:v>1.333</c:v>
                </c:pt>
                <c:pt idx="208">
                  <c:v>1.3280000000000001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srim56Fe_Kapton!$D$20:$D$228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srim56Fe_Kapton!$F$20:$F$228</c:f>
              <c:numCache>
                <c:formatCode>0.000E+00</c:formatCode>
                <c:ptCount val="209"/>
                <c:pt idx="0">
                  <c:v>2.028</c:v>
                </c:pt>
                <c:pt idx="1">
                  <c:v>2.0990000000000002</c:v>
                </c:pt>
                <c:pt idx="2">
                  <c:v>2.165</c:v>
                </c:pt>
                <c:pt idx="3">
                  <c:v>2.2890000000000001</c:v>
                </c:pt>
                <c:pt idx="4">
                  <c:v>2.4009999999999998</c:v>
                </c:pt>
                <c:pt idx="5">
                  <c:v>2.5030000000000001</c:v>
                </c:pt>
                <c:pt idx="6">
                  <c:v>2.5979999999999999</c:v>
                </c:pt>
                <c:pt idx="7">
                  <c:v>2.6859999999999999</c:v>
                </c:pt>
                <c:pt idx="8">
                  <c:v>2.7679999999999998</c:v>
                </c:pt>
                <c:pt idx="9">
                  <c:v>2.8439999999999999</c:v>
                </c:pt>
                <c:pt idx="10">
                  <c:v>2.9169999999999998</c:v>
                </c:pt>
                <c:pt idx="11">
                  <c:v>2.9849999999999999</c:v>
                </c:pt>
                <c:pt idx="12">
                  <c:v>3.0489999999999999</c:v>
                </c:pt>
                <c:pt idx="13">
                  <c:v>3.11</c:v>
                </c:pt>
                <c:pt idx="14">
                  <c:v>3.2229999999999999</c:v>
                </c:pt>
                <c:pt idx="15">
                  <c:v>3.351</c:v>
                </c:pt>
                <c:pt idx="16">
                  <c:v>3.4660000000000002</c:v>
                </c:pt>
                <c:pt idx="17">
                  <c:v>3.57</c:v>
                </c:pt>
                <c:pt idx="18">
                  <c:v>3.665</c:v>
                </c:pt>
                <c:pt idx="19">
                  <c:v>3.7519999999999998</c:v>
                </c:pt>
                <c:pt idx="20">
                  <c:v>3.8330000000000002</c:v>
                </c:pt>
                <c:pt idx="21">
                  <c:v>3.907</c:v>
                </c:pt>
                <c:pt idx="22">
                  <c:v>3.9769999999999999</c:v>
                </c:pt>
                <c:pt idx="23">
                  <c:v>4.1029999999999998</c:v>
                </c:pt>
                <c:pt idx="24">
                  <c:v>4.2130000000000001</c:v>
                </c:pt>
                <c:pt idx="25">
                  <c:v>4.3120000000000003</c:v>
                </c:pt>
                <c:pt idx="26">
                  <c:v>4.4000000000000004</c:v>
                </c:pt>
                <c:pt idx="27">
                  <c:v>4.4800000000000004</c:v>
                </c:pt>
                <c:pt idx="28">
                  <c:v>4.5519999999999996</c:v>
                </c:pt>
                <c:pt idx="29">
                  <c:v>4.6779999999999999</c:v>
                </c:pt>
                <c:pt idx="30">
                  <c:v>4.7839999999999998</c:v>
                </c:pt>
                <c:pt idx="31">
                  <c:v>4.8739999999999997</c:v>
                </c:pt>
                <c:pt idx="32">
                  <c:v>4.9509999999999996</c:v>
                </c:pt>
                <c:pt idx="33">
                  <c:v>5.0179999999999998</c:v>
                </c:pt>
                <c:pt idx="34">
                  <c:v>5.0759999999999996</c:v>
                </c:pt>
                <c:pt idx="35">
                  <c:v>5.1260000000000003</c:v>
                </c:pt>
                <c:pt idx="36">
                  <c:v>5.1710000000000003</c:v>
                </c:pt>
                <c:pt idx="37">
                  <c:v>5.2089999999999996</c:v>
                </c:pt>
                <c:pt idx="38">
                  <c:v>5.2430000000000003</c:v>
                </c:pt>
                <c:pt idx="39">
                  <c:v>5.2729999999999997</c:v>
                </c:pt>
                <c:pt idx="40">
                  <c:v>5.3220000000000001</c:v>
                </c:pt>
                <c:pt idx="41">
                  <c:v>5.3680000000000003</c:v>
                </c:pt>
                <c:pt idx="42">
                  <c:v>5.399</c:v>
                </c:pt>
                <c:pt idx="43">
                  <c:v>5.4189999999999996</c:v>
                </c:pt>
                <c:pt idx="44">
                  <c:v>5.4320000000000004</c:v>
                </c:pt>
                <c:pt idx="45">
                  <c:v>5.4370000000000003</c:v>
                </c:pt>
                <c:pt idx="46">
                  <c:v>5.4370000000000003</c:v>
                </c:pt>
                <c:pt idx="47">
                  <c:v>5.4320000000000004</c:v>
                </c:pt>
                <c:pt idx="48">
                  <c:v>5.4240000000000004</c:v>
                </c:pt>
                <c:pt idx="49">
                  <c:v>5.3979999999999997</c:v>
                </c:pt>
                <c:pt idx="50">
                  <c:v>5.3639999999999999</c:v>
                </c:pt>
                <c:pt idx="51">
                  <c:v>5.3250000000000002</c:v>
                </c:pt>
                <c:pt idx="52">
                  <c:v>5.2809999999999997</c:v>
                </c:pt>
                <c:pt idx="53">
                  <c:v>5.234</c:v>
                </c:pt>
                <c:pt idx="54">
                  <c:v>5.1849999999999996</c:v>
                </c:pt>
                <c:pt idx="55">
                  <c:v>5.085</c:v>
                </c:pt>
                <c:pt idx="56">
                  <c:v>4.984</c:v>
                </c:pt>
                <c:pt idx="57">
                  <c:v>4.883</c:v>
                </c:pt>
                <c:pt idx="58">
                  <c:v>4.7850000000000001</c:v>
                </c:pt>
                <c:pt idx="59">
                  <c:v>4.6900000000000004</c:v>
                </c:pt>
                <c:pt idx="60">
                  <c:v>4.5970000000000004</c:v>
                </c:pt>
                <c:pt idx="61">
                  <c:v>4.508</c:v>
                </c:pt>
                <c:pt idx="62">
                  <c:v>4.4219999999999997</c:v>
                </c:pt>
                <c:pt idx="63">
                  <c:v>4.3390000000000004</c:v>
                </c:pt>
                <c:pt idx="64">
                  <c:v>4.26</c:v>
                </c:pt>
                <c:pt idx="65">
                  <c:v>4.1840000000000002</c:v>
                </c:pt>
                <c:pt idx="66">
                  <c:v>4.04</c:v>
                </c:pt>
                <c:pt idx="67">
                  <c:v>3.875</c:v>
                </c:pt>
                <c:pt idx="68">
                  <c:v>3.7250000000000001</c:v>
                </c:pt>
                <c:pt idx="69">
                  <c:v>3.5870000000000002</c:v>
                </c:pt>
                <c:pt idx="70">
                  <c:v>3.4609999999999999</c:v>
                </c:pt>
                <c:pt idx="71">
                  <c:v>3.3450000000000002</c:v>
                </c:pt>
                <c:pt idx="72">
                  <c:v>3.238</c:v>
                </c:pt>
                <c:pt idx="73">
                  <c:v>3.1389999999999998</c:v>
                </c:pt>
                <c:pt idx="74">
                  <c:v>3.0459999999999998</c:v>
                </c:pt>
                <c:pt idx="75">
                  <c:v>2.88</c:v>
                </c:pt>
                <c:pt idx="76">
                  <c:v>2.7330000000000001</c:v>
                </c:pt>
                <c:pt idx="77">
                  <c:v>2.6030000000000002</c:v>
                </c:pt>
                <c:pt idx="78">
                  <c:v>2.4870000000000001</c:v>
                </c:pt>
                <c:pt idx="79">
                  <c:v>2.3820000000000001</c:v>
                </c:pt>
                <c:pt idx="80">
                  <c:v>2.2869999999999999</c:v>
                </c:pt>
                <c:pt idx="81">
                  <c:v>2.121</c:v>
                </c:pt>
                <c:pt idx="82">
                  <c:v>1.982</c:v>
                </c:pt>
                <c:pt idx="83">
                  <c:v>1.861</c:v>
                </c:pt>
                <c:pt idx="84">
                  <c:v>1.7569999999999999</c:v>
                </c:pt>
                <c:pt idx="85">
                  <c:v>1.665</c:v>
                </c:pt>
                <c:pt idx="86">
                  <c:v>1.5840000000000001</c:v>
                </c:pt>
                <c:pt idx="87">
                  <c:v>1.5109999999999999</c:v>
                </c:pt>
                <c:pt idx="88">
                  <c:v>1.446</c:v>
                </c:pt>
                <c:pt idx="89">
                  <c:v>1.387</c:v>
                </c:pt>
                <c:pt idx="90">
                  <c:v>1.333</c:v>
                </c:pt>
                <c:pt idx="91">
                  <c:v>1.284</c:v>
                </c:pt>
                <c:pt idx="92">
                  <c:v>1.196</c:v>
                </c:pt>
                <c:pt idx="93">
                  <c:v>1.105</c:v>
                </c:pt>
                <c:pt idx="94">
                  <c:v>1.0269999999999999</c:v>
                </c:pt>
                <c:pt idx="95">
                  <c:v>0.96150000000000002</c:v>
                </c:pt>
                <c:pt idx="96">
                  <c:v>0.90449999999999997</c:v>
                </c:pt>
                <c:pt idx="97">
                  <c:v>0.85460000000000003</c:v>
                </c:pt>
                <c:pt idx="98">
                  <c:v>0.8105</c:v>
                </c:pt>
                <c:pt idx="99">
                  <c:v>0.7712</c:v>
                </c:pt>
                <c:pt idx="100">
                  <c:v>0.7359</c:v>
                </c:pt>
                <c:pt idx="101">
                  <c:v>0.67520000000000002</c:v>
                </c:pt>
                <c:pt idx="102">
                  <c:v>0.62470000000000003</c:v>
                </c:pt>
                <c:pt idx="103">
                  <c:v>0.58189999999999997</c:v>
                </c:pt>
                <c:pt idx="104">
                  <c:v>0.54510000000000003</c:v>
                </c:pt>
                <c:pt idx="105">
                  <c:v>0.51319999999999999</c:v>
                </c:pt>
                <c:pt idx="106">
                  <c:v>0.48509999999999998</c:v>
                </c:pt>
                <c:pt idx="107">
                  <c:v>0.438</c:v>
                </c:pt>
                <c:pt idx="108">
                  <c:v>0.4</c:v>
                </c:pt>
                <c:pt idx="109">
                  <c:v>0.36849999999999999</c:v>
                </c:pt>
                <c:pt idx="110">
                  <c:v>0.34210000000000002</c:v>
                </c:pt>
                <c:pt idx="111">
                  <c:v>0.31950000000000001</c:v>
                </c:pt>
                <c:pt idx="112">
                  <c:v>0.2999</c:v>
                </c:pt>
                <c:pt idx="113">
                  <c:v>0.2828</c:v>
                </c:pt>
                <c:pt idx="114">
                  <c:v>0.26769999999999999</c:v>
                </c:pt>
                <c:pt idx="115">
                  <c:v>0.25419999999999998</c:v>
                </c:pt>
                <c:pt idx="116">
                  <c:v>0.2422</c:v>
                </c:pt>
                <c:pt idx="117">
                  <c:v>0.23130000000000001</c:v>
                </c:pt>
                <c:pt idx="118">
                  <c:v>0.21249999999999999</c:v>
                </c:pt>
                <c:pt idx="119">
                  <c:v>0.19309999999999999</c:v>
                </c:pt>
                <c:pt idx="120">
                  <c:v>0.17730000000000001</c:v>
                </c:pt>
                <c:pt idx="121">
                  <c:v>0.16400000000000001</c:v>
                </c:pt>
                <c:pt idx="122">
                  <c:v>0.1527</c:v>
                </c:pt>
                <c:pt idx="123">
                  <c:v>0.1429</c:v>
                </c:pt>
                <c:pt idx="124">
                  <c:v>0.13439999999999999</c:v>
                </c:pt>
                <c:pt idx="125">
                  <c:v>0.127</c:v>
                </c:pt>
                <c:pt idx="126">
                  <c:v>0.12039999999999999</c:v>
                </c:pt>
                <c:pt idx="127">
                  <c:v>0.1091</c:v>
                </c:pt>
                <c:pt idx="128">
                  <c:v>9.9909999999999999E-2</c:v>
                </c:pt>
                <c:pt idx="129">
                  <c:v>9.2240000000000003E-2</c:v>
                </c:pt>
                <c:pt idx="130">
                  <c:v>8.5730000000000001E-2</c:v>
                </c:pt>
                <c:pt idx="131">
                  <c:v>8.0140000000000003E-2</c:v>
                </c:pt>
                <c:pt idx="132">
                  <c:v>7.5270000000000004E-2</c:v>
                </c:pt>
                <c:pt idx="133">
                  <c:v>6.7220000000000002E-2</c:v>
                </c:pt>
                <c:pt idx="134">
                  <c:v>6.0810000000000003E-2</c:v>
                </c:pt>
                <c:pt idx="135">
                  <c:v>5.5590000000000001E-2</c:v>
                </c:pt>
                <c:pt idx="136">
                  <c:v>5.1229999999999998E-2</c:v>
                </c:pt>
                <c:pt idx="137">
                  <c:v>4.7550000000000002E-2</c:v>
                </c:pt>
                <c:pt idx="138">
                  <c:v>4.4389999999999999E-2</c:v>
                </c:pt>
                <c:pt idx="139">
                  <c:v>4.165E-2</c:v>
                </c:pt>
                <c:pt idx="140">
                  <c:v>3.925E-2</c:v>
                </c:pt>
                <c:pt idx="141">
                  <c:v>3.712E-2</c:v>
                </c:pt>
                <c:pt idx="142">
                  <c:v>3.5229999999999997E-2</c:v>
                </c:pt>
                <c:pt idx="143">
                  <c:v>3.3529999999999997E-2</c:v>
                </c:pt>
                <c:pt idx="144">
                  <c:v>3.0599999999999999E-2</c:v>
                </c:pt>
                <c:pt idx="145">
                  <c:v>2.7619999999999999E-2</c:v>
                </c:pt>
                <c:pt idx="146">
                  <c:v>2.52E-2</c:v>
                </c:pt>
                <c:pt idx="147">
                  <c:v>2.3189999999999999E-2</c:v>
                </c:pt>
                <c:pt idx="148">
                  <c:v>2.1489999999999999E-2</c:v>
                </c:pt>
                <c:pt idx="149">
                  <c:v>2.0039999999999999E-2</c:v>
                </c:pt>
                <c:pt idx="150">
                  <c:v>1.8780000000000002E-2</c:v>
                </c:pt>
                <c:pt idx="151">
                  <c:v>1.7670000000000002E-2</c:v>
                </c:pt>
                <c:pt idx="152">
                  <c:v>1.67E-2</c:v>
                </c:pt>
                <c:pt idx="153">
                  <c:v>1.506E-2</c:v>
                </c:pt>
                <c:pt idx="154">
                  <c:v>1.372E-2</c:v>
                </c:pt>
                <c:pt idx="155">
                  <c:v>1.261E-2</c:v>
                </c:pt>
                <c:pt idx="156">
                  <c:v>1.1679999999999999E-2</c:v>
                </c:pt>
                <c:pt idx="157">
                  <c:v>1.0880000000000001E-2</c:v>
                </c:pt>
                <c:pt idx="158">
                  <c:v>1.0189999999999999E-2</c:v>
                </c:pt>
                <c:pt idx="159">
                  <c:v>9.0489999999999998E-3</c:v>
                </c:pt>
                <c:pt idx="160">
                  <c:v>8.149E-3</c:v>
                </c:pt>
                <c:pt idx="161">
                  <c:v>7.4190000000000002E-3</c:v>
                </c:pt>
                <c:pt idx="162">
                  <c:v>6.8139999999999997E-3</c:v>
                </c:pt>
                <c:pt idx="163">
                  <c:v>6.3039999999999997E-3</c:v>
                </c:pt>
                <c:pt idx="164">
                  <c:v>5.8690000000000001E-3</c:v>
                </c:pt>
                <c:pt idx="165">
                  <c:v>5.4920000000000004E-3</c:v>
                </c:pt>
                <c:pt idx="166">
                  <c:v>5.1630000000000001E-3</c:v>
                </c:pt>
                <c:pt idx="167">
                  <c:v>4.8729999999999997E-3</c:v>
                </c:pt>
                <c:pt idx="168">
                  <c:v>4.6150000000000002E-3</c:v>
                </c:pt>
                <c:pt idx="169">
                  <c:v>4.3839999999999999E-3</c:v>
                </c:pt>
                <c:pt idx="170">
                  <c:v>3.9880000000000002E-3</c:v>
                </c:pt>
                <c:pt idx="171">
                  <c:v>3.5869999999999999E-3</c:v>
                </c:pt>
                <c:pt idx="172">
                  <c:v>3.2620000000000001E-3</c:v>
                </c:pt>
                <c:pt idx="173">
                  <c:v>2.993E-3</c:v>
                </c:pt>
                <c:pt idx="174">
                  <c:v>2.7669999999999999E-3</c:v>
                </c:pt>
                <c:pt idx="175">
                  <c:v>2.5739999999999999E-3</c:v>
                </c:pt>
                <c:pt idx="176">
                  <c:v>2.4069999999999999E-3</c:v>
                </c:pt>
                <c:pt idx="177">
                  <c:v>2.2620000000000001E-3</c:v>
                </c:pt>
                <c:pt idx="178">
                  <c:v>2.1329999999999999E-3</c:v>
                </c:pt>
                <c:pt idx="179">
                  <c:v>1.9170000000000001E-3</c:v>
                </c:pt>
                <c:pt idx="180">
                  <c:v>1.7420000000000001E-3</c:v>
                </c:pt>
                <c:pt idx="181">
                  <c:v>1.598E-3</c:v>
                </c:pt>
                <c:pt idx="182">
                  <c:v>1.4760000000000001E-3</c:v>
                </c:pt>
                <c:pt idx="183">
                  <c:v>1.3730000000000001E-3</c:v>
                </c:pt>
                <c:pt idx="184">
                  <c:v>1.2830000000000001E-3</c:v>
                </c:pt>
                <c:pt idx="185">
                  <c:v>1.1360000000000001E-3</c:v>
                </c:pt>
                <c:pt idx="186">
                  <c:v>1.0200000000000001E-3</c:v>
                </c:pt>
                <c:pt idx="187">
                  <c:v>9.2679999999999998E-4</c:v>
                </c:pt>
                <c:pt idx="188">
                  <c:v>8.4949999999999999E-4</c:v>
                </c:pt>
                <c:pt idx="189">
                  <c:v>7.8450000000000004E-4</c:v>
                </c:pt>
                <c:pt idx="190">
                  <c:v>7.291E-4</c:v>
                </c:pt>
                <c:pt idx="191">
                  <c:v>6.8119999999999997E-4</c:v>
                </c:pt>
                <c:pt idx="192">
                  <c:v>6.3949999999999999E-4</c:v>
                </c:pt>
                <c:pt idx="193">
                  <c:v>6.0280000000000002E-4</c:v>
                </c:pt>
                <c:pt idx="194">
                  <c:v>5.7019999999999998E-4</c:v>
                </c:pt>
                <c:pt idx="195">
                  <c:v>5.4100000000000003E-4</c:v>
                </c:pt>
                <c:pt idx="196">
                  <c:v>4.9120000000000001E-4</c:v>
                </c:pt>
                <c:pt idx="197">
                  <c:v>4.4079999999999998E-4</c:v>
                </c:pt>
                <c:pt idx="198">
                  <c:v>4.0010000000000002E-4</c:v>
                </c:pt>
                <c:pt idx="199">
                  <c:v>3.6650000000000002E-4</c:v>
                </c:pt>
                <c:pt idx="200">
                  <c:v>3.3829999999999998E-4</c:v>
                </c:pt>
                <c:pt idx="201">
                  <c:v>3.1419999999999999E-4</c:v>
                </c:pt>
                <c:pt idx="202">
                  <c:v>2.9349999999999998E-4</c:v>
                </c:pt>
                <c:pt idx="203">
                  <c:v>2.7540000000000003E-4</c:v>
                </c:pt>
                <c:pt idx="204">
                  <c:v>2.5950000000000002E-4</c:v>
                </c:pt>
                <c:pt idx="205">
                  <c:v>2.3269999999999999E-4</c:v>
                </c:pt>
                <c:pt idx="206">
                  <c:v>2.1110000000000001E-4</c:v>
                </c:pt>
                <c:pt idx="207">
                  <c:v>1.9330000000000001E-4</c:v>
                </c:pt>
                <c:pt idx="208">
                  <c:v>1.9010000000000001E-4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srim56Fe_Kapton!$D$20:$D$228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srim56Fe_Kapton!$G$20:$G$228</c:f>
              <c:numCache>
                <c:formatCode>0.000E+00</c:formatCode>
                <c:ptCount val="209"/>
                <c:pt idx="0">
                  <c:v>2.1393</c:v>
                </c:pt>
                <c:pt idx="1">
                  <c:v>2.2149000000000001</c:v>
                </c:pt>
                <c:pt idx="2">
                  <c:v>2.2852000000000001</c:v>
                </c:pt>
                <c:pt idx="3">
                  <c:v>2.4175</c:v>
                </c:pt>
                <c:pt idx="4">
                  <c:v>2.5372999999999997</c:v>
                </c:pt>
                <c:pt idx="5">
                  <c:v>2.6467000000000001</c:v>
                </c:pt>
                <c:pt idx="6">
                  <c:v>2.7486999999999999</c:v>
                </c:pt>
                <c:pt idx="7">
                  <c:v>2.8433999999999999</c:v>
                </c:pt>
                <c:pt idx="8">
                  <c:v>2.9318</c:v>
                </c:pt>
                <c:pt idx="9">
                  <c:v>3.0139999999999998</c:v>
                </c:pt>
                <c:pt idx="10">
                  <c:v>3.093</c:v>
                </c:pt>
                <c:pt idx="11">
                  <c:v>3.1667999999999998</c:v>
                </c:pt>
                <c:pt idx="12">
                  <c:v>3.2363999999999997</c:v>
                </c:pt>
                <c:pt idx="13">
                  <c:v>3.3028</c:v>
                </c:pt>
                <c:pt idx="14">
                  <c:v>3.4261999999999997</c:v>
                </c:pt>
                <c:pt idx="15">
                  <c:v>3.5666000000000002</c:v>
                </c:pt>
                <c:pt idx="16">
                  <c:v>3.6932</c:v>
                </c:pt>
                <c:pt idx="17">
                  <c:v>3.8083</c:v>
                </c:pt>
                <c:pt idx="18">
                  <c:v>3.9138999999999999</c:v>
                </c:pt>
                <c:pt idx="19">
                  <c:v>4.0110999999999999</c:v>
                </c:pt>
                <c:pt idx="20">
                  <c:v>4.1017999999999999</c:v>
                </c:pt>
                <c:pt idx="21">
                  <c:v>4.1852999999999998</c:v>
                </c:pt>
                <c:pt idx="22">
                  <c:v>4.2644000000000002</c:v>
                </c:pt>
                <c:pt idx="23">
                  <c:v>4.4077999999999999</c:v>
                </c:pt>
                <c:pt idx="24">
                  <c:v>4.5343</c:v>
                </c:pt>
                <c:pt idx="25">
                  <c:v>4.649</c:v>
                </c:pt>
                <c:pt idx="26">
                  <c:v>4.7520000000000007</c:v>
                </c:pt>
                <c:pt idx="27">
                  <c:v>4.8464</c:v>
                </c:pt>
                <c:pt idx="28">
                  <c:v>4.9321999999999999</c:v>
                </c:pt>
                <c:pt idx="29">
                  <c:v>5.0845000000000002</c:v>
                </c:pt>
                <c:pt idx="30">
                  <c:v>5.2150999999999996</c:v>
                </c:pt>
                <c:pt idx="31">
                  <c:v>5.3283999999999994</c:v>
                </c:pt>
                <c:pt idx="32">
                  <c:v>5.4276</c:v>
                </c:pt>
                <c:pt idx="33">
                  <c:v>5.5157999999999996</c:v>
                </c:pt>
                <c:pt idx="34">
                  <c:v>5.5940999999999992</c:v>
                </c:pt>
                <c:pt idx="35">
                  <c:v>5.6637000000000004</c:v>
                </c:pt>
                <c:pt idx="36">
                  <c:v>5.7276000000000007</c:v>
                </c:pt>
                <c:pt idx="37">
                  <c:v>5.7837999999999994</c:v>
                </c:pt>
                <c:pt idx="38">
                  <c:v>5.8355000000000006</c:v>
                </c:pt>
                <c:pt idx="39">
                  <c:v>5.8826999999999998</c:v>
                </c:pt>
                <c:pt idx="40">
                  <c:v>5.9647000000000006</c:v>
                </c:pt>
                <c:pt idx="41">
                  <c:v>6.0497000000000005</c:v>
                </c:pt>
                <c:pt idx="42">
                  <c:v>6.1174999999999997</c:v>
                </c:pt>
                <c:pt idx="43">
                  <c:v>6.1725999999999992</c:v>
                </c:pt>
                <c:pt idx="44">
                  <c:v>6.2191000000000001</c:v>
                </c:pt>
                <c:pt idx="45">
                  <c:v>6.2563000000000004</c:v>
                </c:pt>
                <c:pt idx="46">
                  <c:v>6.2872000000000003</c:v>
                </c:pt>
                <c:pt idx="47">
                  <c:v>6.3120000000000003</c:v>
                </c:pt>
                <c:pt idx="48">
                  <c:v>6.3329000000000004</c:v>
                </c:pt>
                <c:pt idx="49">
                  <c:v>6.3620000000000001</c:v>
                </c:pt>
                <c:pt idx="50">
                  <c:v>6.38</c:v>
                </c:pt>
                <c:pt idx="51">
                  <c:v>6.391</c:v>
                </c:pt>
                <c:pt idx="52">
                  <c:v>6.3940000000000001</c:v>
                </c:pt>
                <c:pt idx="53">
                  <c:v>6.3929999999999998</c:v>
                </c:pt>
                <c:pt idx="54">
                  <c:v>6.3869999999999996</c:v>
                </c:pt>
                <c:pt idx="55">
                  <c:v>6.37</c:v>
                </c:pt>
                <c:pt idx="56">
                  <c:v>6.3469999999999995</c:v>
                </c:pt>
                <c:pt idx="57">
                  <c:v>6.32</c:v>
                </c:pt>
                <c:pt idx="58">
                  <c:v>6.2919999999999998</c:v>
                </c:pt>
                <c:pt idx="59">
                  <c:v>6.3250000000000002</c:v>
                </c:pt>
                <c:pt idx="60">
                  <c:v>6.3370000000000006</c:v>
                </c:pt>
                <c:pt idx="61">
                  <c:v>6.3260000000000005</c:v>
                </c:pt>
                <c:pt idx="62">
                  <c:v>6.2989999999999995</c:v>
                </c:pt>
                <c:pt idx="63">
                  <c:v>6.2629999999999999</c:v>
                </c:pt>
                <c:pt idx="64">
                  <c:v>6.2229999999999999</c:v>
                </c:pt>
                <c:pt idx="65">
                  <c:v>6.18</c:v>
                </c:pt>
                <c:pt idx="66">
                  <c:v>6.0920000000000005</c:v>
                </c:pt>
                <c:pt idx="67">
                  <c:v>5.9879999999999995</c:v>
                </c:pt>
                <c:pt idx="68">
                  <c:v>5.8979999999999997</c:v>
                </c:pt>
                <c:pt idx="69">
                  <c:v>5.8209999999999997</c:v>
                </c:pt>
                <c:pt idx="70">
                  <c:v>5.758</c:v>
                </c:pt>
                <c:pt idx="71">
                  <c:v>5.7080000000000002</c:v>
                </c:pt>
                <c:pt idx="72">
                  <c:v>5.67</c:v>
                </c:pt>
                <c:pt idx="73">
                  <c:v>5.641</c:v>
                </c:pt>
                <c:pt idx="74">
                  <c:v>5.6199999999999992</c:v>
                </c:pt>
                <c:pt idx="75">
                  <c:v>5.5990000000000002</c:v>
                </c:pt>
                <c:pt idx="76">
                  <c:v>5.5969999999999995</c:v>
                </c:pt>
                <c:pt idx="77">
                  <c:v>5.61</c:v>
                </c:pt>
                <c:pt idx="78">
                  <c:v>5.6319999999999997</c:v>
                </c:pt>
                <c:pt idx="79">
                  <c:v>5.6619999999999999</c:v>
                </c:pt>
                <c:pt idx="80">
                  <c:v>5.6970000000000001</c:v>
                </c:pt>
                <c:pt idx="81">
                  <c:v>5.7799999999999994</c:v>
                </c:pt>
                <c:pt idx="82">
                  <c:v>5.88</c:v>
                </c:pt>
                <c:pt idx="83">
                  <c:v>5.992</c:v>
                </c:pt>
                <c:pt idx="84">
                  <c:v>6.117</c:v>
                </c:pt>
                <c:pt idx="85">
                  <c:v>6.2519999999999998</c:v>
                </c:pt>
                <c:pt idx="86">
                  <c:v>6.3970000000000002</c:v>
                </c:pt>
                <c:pt idx="87">
                  <c:v>6.55</c:v>
                </c:pt>
                <c:pt idx="88">
                  <c:v>6.7089999999999996</c:v>
                </c:pt>
                <c:pt idx="89">
                  <c:v>6.8740000000000006</c:v>
                </c:pt>
                <c:pt idx="90">
                  <c:v>7.0430000000000001</c:v>
                </c:pt>
                <c:pt idx="91">
                  <c:v>7.2169999999999996</c:v>
                </c:pt>
                <c:pt idx="92">
                  <c:v>7.5729999999999995</c:v>
                </c:pt>
                <c:pt idx="93">
                  <c:v>8.0359999999999996</c:v>
                </c:pt>
                <c:pt idx="94">
                  <c:v>8.5120000000000005</c:v>
                </c:pt>
                <c:pt idx="95">
                  <c:v>8.9984999999999999</c:v>
                </c:pt>
                <c:pt idx="96">
                  <c:v>9.4935000000000009</c:v>
                </c:pt>
                <c:pt idx="97">
                  <c:v>9.9946000000000002</c:v>
                </c:pt>
                <c:pt idx="98">
                  <c:v>10.499499999999999</c:v>
                </c:pt>
                <c:pt idx="99">
                  <c:v>11.011200000000001</c:v>
                </c:pt>
                <c:pt idx="100">
                  <c:v>11.515899999999998</c:v>
                </c:pt>
                <c:pt idx="101">
                  <c:v>12.5352</c:v>
                </c:pt>
                <c:pt idx="102">
                  <c:v>13.5547</c:v>
                </c:pt>
                <c:pt idx="103">
                  <c:v>14.5519</c:v>
                </c:pt>
                <c:pt idx="104">
                  <c:v>15.5351</c:v>
                </c:pt>
                <c:pt idx="105">
                  <c:v>16.493200000000002</c:v>
                </c:pt>
                <c:pt idx="106">
                  <c:v>17.4251</c:v>
                </c:pt>
                <c:pt idx="107">
                  <c:v>19.198</c:v>
                </c:pt>
                <c:pt idx="108">
                  <c:v>20.849999999999998</c:v>
                </c:pt>
                <c:pt idx="109">
                  <c:v>22.378500000000003</c:v>
                </c:pt>
                <c:pt idx="110">
                  <c:v>23.7821</c:v>
                </c:pt>
                <c:pt idx="111">
                  <c:v>25.079500000000003</c:v>
                </c:pt>
                <c:pt idx="112">
                  <c:v>26.259900000000002</c:v>
                </c:pt>
                <c:pt idx="113">
                  <c:v>27.352800000000002</c:v>
                </c:pt>
                <c:pt idx="114">
                  <c:v>28.3477</c:v>
                </c:pt>
                <c:pt idx="115">
                  <c:v>29.2742</c:v>
                </c:pt>
                <c:pt idx="116">
                  <c:v>30.122199999999999</c:v>
                </c:pt>
                <c:pt idx="117">
                  <c:v>30.901300000000003</c:v>
                </c:pt>
                <c:pt idx="118">
                  <c:v>32.302500000000002</c:v>
                </c:pt>
                <c:pt idx="119">
                  <c:v>33.793100000000003</c:v>
                </c:pt>
                <c:pt idx="120">
                  <c:v>35.027300000000004</c:v>
                </c:pt>
                <c:pt idx="121">
                  <c:v>36.054000000000002</c:v>
                </c:pt>
                <c:pt idx="122">
                  <c:v>36.902700000000003</c:v>
                </c:pt>
                <c:pt idx="123">
                  <c:v>37.5929</c:v>
                </c:pt>
                <c:pt idx="124">
                  <c:v>38.164400000000001</c:v>
                </c:pt>
                <c:pt idx="125">
                  <c:v>38.627000000000002</c:v>
                </c:pt>
                <c:pt idx="126">
                  <c:v>38.990399999999994</c:v>
                </c:pt>
                <c:pt idx="127">
                  <c:v>39.509099999999997</c:v>
                </c:pt>
                <c:pt idx="128">
                  <c:v>39.799910000000004</c:v>
                </c:pt>
                <c:pt idx="129">
                  <c:v>39.93224</c:v>
                </c:pt>
                <c:pt idx="130">
                  <c:v>39.955729999999996</c:v>
                </c:pt>
                <c:pt idx="131">
                  <c:v>39.890140000000002</c:v>
                </c:pt>
                <c:pt idx="132">
                  <c:v>39.765270000000001</c:v>
                </c:pt>
                <c:pt idx="133">
                  <c:v>39.397219999999997</c:v>
                </c:pt>
                <c:pt idx="134">
                  <c:v>38.920809999999996</c:v>
                </c:pt>
                <c:pt idx="135">
                  <c:v>38.375590000000003</c:v>
                </c:pt>
                <c:pt idx="136">
                  <c:v>37.801229999999997</c:v>
                </c:pt>
                <c:pt idx="137">
                  <c:v>37.567550000000004</c:v>
                </c:pt>
                <c:pt idx="138">
                  <c:v>37.134390000000003</c:v>
                </c:pt>
                <c:pt idx="139">
                  <c:v>36.541649999999997</c:v>
                </c:pt>
                <c:pt idx="140">
                  <c:v>35.97925</c:v>
                </c:pt>
                <c:pt idx="141">
                  <c:v>35.427120000000002</c:v>
                </c:pt>
                <c:pt idx="142">
                  <c:v>34.895229999999998</c:v>
                </c:pt>
                <c:pt idx="143">
                  <c:v>34.363529999999997</c:v>
                </c:pt>
                <c:pt idx="144">
                  <c:v>33.3506</c:v>
                </c:pt>
                <c:pt idx="145">
                  <c:v>32.157620000000001</c:v>
                </c:pt>
                <c:pt idx="146">
                  <c:v>31.035200000000003</c:v>
                </c:pt>
                <c:pt idx="147">
                  <c:v>29.98319</c:v>
                </c:pt>
                <c:pt idx="148">
                  <c:v>28.981490000000001</c:v>
                </c:pt>
                <c:pt idx="149">
                  <c:v>28.050040000000003</c:v>
                </c:pt>
                <c:pt idx="150">
                  <c:v>27.17878</c:v>
                </c:pt>
                <c:pt idx="151">
                  <c:v>26.347669999999997</c:v>
                </c:pt>
                <c:pt idx="152">
                  <c:v>25.576699999999999</c:v>
                </c:pt>
                <c:pt idx="153">
                  <c:v>24.155059999999999</c:v>
                </c:pt>
                <c:pt idx="154">
                  <c:v>22.88372</c:v>
                </c:pt>
                <c:pt idx="155">
                  <c:v>21.742609999999999</c:v>
                </c:pt>
                <c:pt idx="156">
                  <c:v>20.711679999999998</c:v>
                </c:pt>
                <c:pt idx="157">
                  <c:v>19.790880000000001</c:v>
                </c:pt>
                <c:pt idx="158">
                  <c:v>18.950190000000003</c:v>
                </c:pt>
                <c:pt idx="159">
                  <c:v>17.489049000000001</c:v>
                </c:pt>
                <c:pt idx="160">
                  <c:v>16.258149</c:v>
                </c:pt>
                <c:pt idx="161">
                  <c:v>15.207419</c:v>
                </c:pt>
                <c:pt idx="162">
                  <c:v>14.306814000000001</c:v>
                </c:pt>
                <c:pt idx="163">
                  <c:v>13.516304</c:v>
                </c:pt>
                <c:pt idx="164">
                  <c:v>12.815869000000001</c:v>
                </c:pt>
                <c:pt idx="165">
                  <c:v>12.195492</c:v>
                </c:pt>
                <c:pt idx="166">
                  <c:v>11.625162999999999</c:v>
                </c:pt>
                <c:pt idx="167">
                  <c:v>11.114872999999999</c:v>
                </c:pt>
                <c:pt idx="168">
                  <c:v>10.634615</c:v>
                </c:pt>
                <c:pt idx="169">
                  <c:v>10.204383999999999</c:v>
                </c:pt>
                <c:pt idx="170">
                  <c:v>9.4589879999999997</c:v>
                </c:pt>
                <c:pt idx="171">
                  <c:v>8.6815870000000004</c:v>
                </c:pt>
                <c:pt idx="172">
                  <c:v>8.0362619999999989</c:v>
                </c:pt>
                <c:pt idx="173">
                  <c:v>7.4939929999999997</c:v>
                </c:pt>
                <c:pt idx="174">
                  <c:v>7.0297670000000005</c:v>
                </c:pt>
                <c:pt idx="175">
                  <c:v>6.6285740000000004</c:v>
                </c:pt>
                <c:pt idx="176">
                  <c:v>6.2784069999999996</c:v>
                </c:pt>
                <c:pt idx="177">
                  <c:v>5.970262</c:v>
                </c:pt>
                <c:pt idx="178">
                  <c:v>5.6901329999999994</c:v>
                </c:pt>
                <c:pt idx="179">
                  <c:v>5.2059169999999995</c:v>
                </c:pt>
                <c:pt idx="180">
                  <c:v>4.8117419999999997</c:v>
                </c:pt>
                <c:pt idx="181">
                  <c:v>4.4835980000000006</c:v>
                </c:pt>
                <c:pt idx="182">
                  <c:v>4.205476</c:v>
                </c:pt>
                <c:pt idx="183">
                  <c:v>3.9683730000000002</c:v>
                </c:pt>
                <c:pt idx="184">
                  <c:v>3.762283</c:v>
                </c:pt>
                <c:pt idx="185">
                  <c:v>3.4241359999999998</c:v>
                </c:pt>
                <c:pt idx="186">
                  <c:v>3.1570200000000002</c:v>
                </c:pt>
                <c:pt idx="187">
                  <c:v>2.9409267999999997</c:v>
                </c:pt>
                <c:pt idx="188">
                  <c:v>2.7628495000000002</c:v>
                </c:pt>
                <c:pt idx="189">
                  <c:v>2.6127845000000001</c:v>
                </c:pt>
                <c:pt idx="190">
                  <c:v>2.4857290999999999</c:v>
                </c:pt>
                <c:pt idx="191">
                  <c:v>2.3756811999999998</c:v>
                </c:pt>
                <c:pt idx="192">
                  <c:v>2.2806394999999999</c:v>
                </c:pt>
                <c:pt idx="193">
                  <c:v>2.1966028</c:v>
                </c:pt>
                <c:pt idx="194">
                  <c:v>2.1235702000000001</c:v>
                </c:pt>
                <c:pt idx="195">
                  <c:v>2.0575410000000001</c:v>
                </c:pt>
                <c:pt idx="196">
                  <c:v>1.9454912</c:v>
                </c:pt>
                <c:pt idx="197">
                  <c:v>1.8334408</c:v>
                </c:pt>
                <c:pt idx="198">
                  <c:v>1.7444001</c:v>
                </c:pt>
                <c:pt idx="199">
                  <c:v>1.6723664999999999</c:v>
                </c:pt>
                <c:pt idx="200">
                  <c:v>1.6123383</c:v>
                </c:pt>
                <c:pt idx="201">
                  <c:v>1.5633142</c:v>
                </c:pt>
                <c:pt idx="202">
                  <c:v>1.5202935</c:v>
                </c:pt>
                <c:pt idx="203">
                  <c:v>1.4842754</c:v>
                </c:pt>
                <c:pt idx="204">
                  <c:v>1.4532595000000001</c:v>
                </c:pt>
                <c:pt idx="205">
                  <c:v>1.4022326999999999</c:v>
                </c:pt>
                <c:pt idx="206">
                  <c:v>1.3632111</c:v>
                </c:pt>
                <c:pt idx="207">
                  <c:v>1.3331933</c:v>
                </c:pt>
                <c:pt idx="208">
                  <c:v>1.3281901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6144"/>
        <c:axId val="534626536"/>
      </c:scatterChart>
      <c:valAx>
        <c:axId val="5346261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26536"/>
        <c:crosses val="autoZero"/>
        <c:crossBetween val="midCat"/>
        <c:majorUnit val="10"/>
      </c:valAx>
      <c:valAx>
        <c:axId val="53462653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61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72350844199"/>
          <c:y val="0.58045613637554194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srim56Fe_Kapton!$P$5</c:f>
          <c:strCache>
            <c:ptCount val="1"/>
            <c:pt idx="0">
              <c:v>srim56Fe_Kapton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srim56Fe_Kapton!$D$20:$D$228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srim56Fe_Kapton!$J$20:$J$228</c:f>
              <c:numCache>
                <c:formatCode>0.000</c:formatCode>
                <c:ptCount val="209"/>
                <c:pt idx="0">
                  <c:v>3.4000000000000002E-3</c:v>
                </c:pt>
                <c:pt idx="1">
                  <c:v>3.5000000000000005E-3</c:v>
                </c:pt>
                <c:pt idx="2">
                  <c:v>3.5999999999999999E-3</c:v>
                </c:pt>
                <c:pt idx="3">
                  <c:v>3.8999999999999998E-3</c:v>
                </c:pt>
                <c:pt idx="4">
                  <c:v>4.1000000000000003E-3</c:v>
                </c:pt>
                <c:pt idx="5">
                  <c:v>4.3E-3</c:v>
                </c:pt>
                <c:pt idx="6">
                  <c:v>4.4999999999999997E-3</c:v>
                </c:pt>
                <c:pt idx="7">
                  <c:v>4.8000000000000004E-3</c:v>
                </c:pt>
                <c:pt idx="8">
                  <c:v>5.0000000000000001E-3</c:v>
                </c:pt>
                <c:pt idx="9">
                  <c:v>5.1999999999999998E-3</c:v>
                </c:pt>
                <c:pt idx="10">
                  <c:v>5.4000000000000003E-3</c:v>
                </c:pt>
                <c:pt idx="11">
                  <c:v>5.4999999999999997E-3</c:v>
                </c:pt>
                <c:pt idx="12">
                  <c:v>5.7000000000000002E-3</c:v>
                </c:pt>
                <c:pt idx="13">
                  <c:v>5.8999999999999999E-3</c:v>
                </c:pt>
                <c:pt idx="14">
                  <c:v>6.3E-3</c:v>
                </c:pt>
                <c:pt idx="15">
                  <c:v>6.7000000000000002E-3</c:v>
                </c:pt>
                <c:pt idx="16">
                  <c:v>7.0999999999999995E-3</c:v>
                </c:pt>
                <c:pt idx="17">
                  <c:v>7.4999999999999997E-3</c:v>
                </c:pt>
                <c:pt idx="18">
                  <c:v>7.9000000000000008E-3</c:v>
                </c:pt>
                <c:pt idx="19">
                  <c:v>8.3000000000000001E-3</c:v>
                </c:pt>
                <c:pt idx="20">
                  <c:v>8.6E-3</c:v>
                </c:pt>
                <c:pt idx="21">
                  <c:v>8.9999999999999993E-3</c:v>
                </c:pt>
                <c:pt idx="22">
                  <c:v>9.4000000000000004E-3</c:v>
                </c:pt>
                <c:pt idx="23">
                  <c:v>1.0100000000000001E-2</c:v>
                </c:pt>
                <c:pt idx="24">
                  <c:v>1.0699999999999999E-2</c:v>
                </c:pt>
                <c:pt idx="25">
                  <c:v>1.14E-2</c:v>
                </c:pt>
                <c:pt idx="26">
                  <c:v>1.21E-2</c:v>
                </c:pt>
                <c:pt idx="27">
                  <c:v>1.2699999999999999E-2</c:v>
                </c:pt>
                <c:pt idx="28">
                  <c:v>1.3300000000000001E-2</c:v>
                </c:pt>
                <c:pt idx="29">
                  <c:v>1.4499999999999999E-2</c:v>
                </c:pt>
                <c:pt idx="30">
                  <c:v>1.5699999999999999E-2</c:v>
                </c:pt>
                <c:pt idx="31">
                  <c:v>1.6900000000000002E-2</c:v>
                </c:pt>
                <c:pt idx="32">
                  <c:v>1.8099999999999998E-2</c:v>
                </c:pt>
                <c:pt idx="33">
                  <c:v>1.9200000000000002E-2</c:v>
                </c:pt>
                <c:pt idx="34">
                  <c:v>2.0300000000000002E-2</c:v>
                </c:pt>
                <c:pt idx="35">
                  <c:v>2.1399999999999999E-2</c:v>
                </c:pt>
                <c:pt idx="36">
                  <c:v>2.2499999999999999E-2</c:v>
                </c:pt>
                <c:pt idx="37">
                  <c:v>2.3599999999999999E-2</c:v>
                </c:pt>
                <c:pt idx="38">
                  <c:v>2.47E-2</c:v>
                </c:pt>
                <c:pt idx="39">
                  <c:v>2.5700000000000001E-2</c:v>
                </c:pt>
                <c:pt idx="40">
                  <c:v>2.7900000000000001E-2</c:v>
                </c:pt>
                <c:pt idx="41">
                  <c:v>3.0499999999999999E-2</c:v>
                </c:pt>
                <c:pt idx="42">
                  <c:v>3.3100000000000004E-2</c:v>
                </c:pt>
                <c:pt idx="43">
                  <c:v>3.56E-2</c:v>
                </c:pt>
                <c:pt idx="44">
                  <c:v>3.8199999999999998E-2</c:v>
                </c:pt>
                <c:pt idx="45">
                  <c:v>4.07E-2</c:v>
                </c:pt>
                <c:pt idx="46">
                  <c:v>4.3299999999999998E-2</c:v>
                </c:pt>
                <c:pt idx="47">
                  <c:v>4.58E-2</c:v>
                </c:pt>
                <c:pt idx="48">
                  <c:v>4.8299999999999996E-2</c:v>
                </c:pt>
                <c:pt idx="49">
                  <c:v>5.3400000000000003E-2</c:v>
                </c:pt>
                <c:pt idx="50">
                  <c:v>5.8399999999999994E-2</c:v>
                </c:pt>
                <c:pt idx="51">
                  <c:v>6.3399999999999998E-2</c:v>
                </c:pt>
                <c:pt idx="52">
                  <c:v>6.8400000000000002E-2</c:v>
                </c:pt>
                <c:pt idx="53">
                  <c:v>7.3499999999999996E-2</c:v>
                </c:pt>
                <c:pt idx="54">
                  <c:v>7.85E-2</c:v>
                </c:pt>
                <c:pt idx="55">
                  <c:v>8.8700000000000001E-2</c:v>
                </c:pt>
                <c:pt idx="56">
                  <c:v>9.8900000000000002E-2</c:v>
                </c:pt>
                <c:pt idx="57">
                  <c:v>0.10920000000000001</c:v>
                </c:pt>
                <c:pt idx="58">
                  <c:v>0.11950000000000001</c:v>
                </c:pt>
                <c:pt idx="59">
                  <c:v>0.12989999999999999</c:v>
                </c:pt>
                <c:pt idx="60">
                  <c:v>0.14019999999999999</c:v>
                </c:pt>
                <c:pt idx="61">
                  <c:v>0.15060000000000001</c:v>
                </c:pt>
                <c:pt idx="62">
                  <c:v>0.161</c:v>
                </c:pt>
                <c:pt idx="63">
                  <c:v>0.1714</c:v>
                </c:pt>
                <c:pt idx="64">
                  <c:v>0.182</c:v>
                </c:pt>
                <c:pt idx="65">
                  <c:v>0.19259999999999999</c:v>
                </c:pt>
                <c:pt idx="66">
                  <c:v>0.2142</c:v>
                </c:pt>
                <c:pt idx="67">
                  <c:v>0.24159999999999998</c:v>
                </c:pt>
                <c:pt idx="68">
                  <c:v>0.26960000000000001</c:v>
                </c:pt>
                <c:pt idx="69">
                  <c:v>0.29799999999999999</c:v>
                </c:pt>
                <c:pt idx="70">
                  <c:v>0.32679999999999998</c:v>
                </c:pt>
                <c:pt idx="71">
                  <c:v>0.35589999999999999</c:v>
                </c:pt>
                <c:pt idx="72">
                  <c:v>0.38530000000000003</c:v>
                </c:pt>
                <c:pt idx="73">
                  <c:v>0.41489999999999999</c:v>
                </c:pt>
                <c:pt idx="74">
                  <c:v>0.44469999999999998</c:v>
                </c:pt>
                <c:pt idx="75">
                  <c:v>0.50460000000000005</c:v>
                </c:pt>
                <c:pt idx="76">
                  <c:v>0.56469999999999998</c:v>
                </c:pt>
                <c:pt idx="77">
                  <c:v>0.62490000000000001</c:v>
                </c:pt>
                <c:pt idx="78">
                  <c:v>0.68499999999999994</c:v>
                </c:pt>
                <c:pt idx="79">
                  <c:v>0.74490000000000001</c:v>
                </c:pt>
                <c:pt idx="80">
                  <c:v>0.80449999999999999</c:v>
                </c:pt>
                <c:pt idx="81">
                  <c:v>0.92289999999999994</c:v>
                </c:pt>
                <c:pt idx="82">
                  <c:v>1.04</c:v>
                </c:pt>
                <c:pt idx="83">
                  <c:v>1.1499999999999999</c:v>
                </c:pt>
                <c:pt idx="84">
                  <c:v>1.27</c:v>
                </c:pt>
                <c:pt idx="85" formatCode="0.00">
                  <c:v>1.38</c:v>
                </c:pt>
                <c:pt idx="86" formatCode="0.00">
                  <c:v>1.49</c:v>
                </c:pt>
                <c:pt idx="87" formatCode="0.00">
                  <c:v>1.59</c:v>
                </c:pt>
                <c:pt idx="88" formatCode="0.00">
                  <c:v>1.7</c:v>
                </c:pt>
                <c:pt idx="89" formatCode="0.00">
                  <c:v>1.8</c:v>
                </c:pt>
                <c:pt idx="90" formatCode="0.00">
                  <c:v>1.9</c:v>
                </c:pt>
                <c:pt idx="91" formatCode="0.00">
                  <c:v>1.99</c:v>
                </c:pt>
                <c:pt idx="92" formatCode="0.00">
                  <c:v>2.1800000000000002</c:v>
                </c:pt>
                <c:pt idx="93" formatCode="0.00">
                  <c:v>2.4</c:v>
                </c:pt>
                <c:pt idx="94" formatCode="0.00">
                  <c:v>2.61</c:v>
                </c:pt>
                <c:pt idx="95" formatCode="0.00">
                  <c:v>2.81</c:v>
                </c:pt>
                <c:pt idx="96" formatCode="0.00">
                  <c:v>3</c:v>
                </c:pt>
                <c:pt idx="97" formatCode="0.00">
                  <c:v>3.17</c:v>
                </c:pt>
                <c:pt idx="98" formatCode="0.00">
                  <c:v>3.34</c:v>
                </c:pt>
                <c:pt idx="99" formatCode="0.00">
                  <c:v>3.51</c:v>
                </c:pt>
                <c:pt idx="100" formatCode="0.00">
                  <c:v>3.66</c:v>
                </c:pt>
                <c:pt idx="101" formatCode="0.00">
                  <c:v>3.95</c:v>
                </c:pt>
                <c:pt idx="102" formatCode="0.00">
                  <c:v>4.22</c:v>
                </c:pt>
                <c:pt idx="103" formatCode="0.00">
                  <c:v>4.47</c:v>
                </c:pt>
                <c:pt idx="104" formatCode="0.00">
                  <c:v>4.7</c:v>
                </c:pt>
                <c:pt idx="105" formatCode="0.00">
                  <c:v>4.92</c:v>
                </c:pt>
                <c:pt idx="106" formatCode="0.00">
                  <c:v>5.12</c:v>
                </c:pt>
                <c:pt idx="107" formatCode="0.00">
                  <c:v>5.51</c:v>
                </c:pt>
                <c:pt idx="108" formatCode="0.00">
                  <c:v>5.86</c:v>
                </c:pt>
                <c:pt idx="109" formatCode="0.00">
                  <c:v>6.18</c:v>
                </c:pt>
                <c:pt idx="110" formatCode="0.00">
                  <c:v>6.49</c:v>
                </c:pt>
                <c:pt idx="111" formatCode="0.00">
                  <c:v>6.77</c:v>
                </c:pt>
                <c:pt idx="112" formatCode="0.00">
                  <c:v>7.05</c:v>
                </c:pt>
                <c:pt idx="113" formatCode="0.00">
                  <c:v>7.31</c:v>
                </c:pt>
                <c:pt idx="114" formatCode="0.00">
                  <c:v>7.56</c:v>
                </c:pt>
                <c:pt idx="115" formatCode="0.00">
                  <c:v>7.8</c:v>
                </c:pt>
                <c:pt idx="116" formatCode="0.00">
                  <c:v>8.0399999999999991</c:v>
                </c:pt>
                <c:pt idx="117" formatCode="0.00">
                  <c:v>8.27</c:v>
                </c:pt>
                <c:pt idx="118" formatCode="0.00">
                  <c:v>8.7200000000000006</c:v>
                </c:pt>
                <c:pt idx="119" formatCode="0.00">
                  <c:v>9.25</c:v>
                </c:pt>
                <c:pt idx="120" formatCode="0.00">
                  <c:v>9.76</c:v>
                </c:pt>
                <c:pt idx="121" formatCode="0.00">
                  <c:v>10.25</c:v>
                </c:pt>
                <c:pt idx="122" formatCode="0.00">
                  <c:v>10.74</c:v>
                </c:pt>
                <c:pt idx="123" formatCode="0.00">
                  <c:v>11.21</c:v>
                </c:pt>
                <c:pt idx="124" formatCode="0.00">
                  <c:v>11.67</c:v>
                </c:pt>
                <c:pt idx="125" formatCode="0.00">
                  <c:v>12.13</c:v>
                </c:pt>
                <c:pt idx="126" formatCode="0.00">
                  <c:v>12.58</c:v>
                </c:pt>
                <c:pt idx="127" formatCode="0.00">
                  <c:v>13.48</c:v>
                </c:pt>
                <c:pt idx="128" formatCode="0.00">
                  <c:v>14.37</c:v>
                </c:pt>
                <c:pt idx="129" formatCode="0.00">
                  <c:v>15.25</c:v>
                </c:pt>
                <c:pt idx="130" formatCode="0.00">
                  <c:v>16.13</c:v>
                </c:pt>
                <c:pt idx="131" formatCode="0.00">
                  <c:v>17.010000000000002</c:v>
                </c:pt>
                <c:pt idx="132" formatCode="0.00">
                  <c:v>17.899999999999999</c:v>
                </c:pt>
                <c:pt idx="133" formatCode="0.00">
                  <c:v>19.68</c:v>
                </c:pt>
                <c:pt idx="134" formatCode="0.00">
                  <c:v>21.47</c:v>
                </c:pt>
                <c:pt idx="135" formatCode="0.00">
                  <c:v>23.3</c:v>
                </c:pt>
                <c:pt idx="136" formatCode="0.00">
                  <c:v>25.15</c:v>
                </c:pt>
                <c:pt idx="137" formatCode="0.00">
                  <c:v>27.01</c:v>
                </c:pt>
                <c:pt idx="138" formatCode="0.00">
                  <c:v>28.9</c:v>
                </c:pt>
                <c:pt idx="139" formatCode="0.00">
                  <c:v>30.81</c:v>
                </c:pt>
                <c:pt idx="140" formatCode="0.00">
                  <c:v>32.75</c:v>
                </c:pt>
                <c:pt idx="141" formatCode="0.00">
                  <c:v>34.729999999999997</c:v>
                </c:pt>
                <c:pt idx="142" formatCode="0.00">
                  <c:v>36.729999999999997</c:v>
                </c:pt>
                <c:pt idx="143" formatCode="0.00">
                  <c:v>38.76</c:v>
                </c:pt>
                <c:pt idx="144" formatCode="0.00">
                  <c:v>42.92</c:v>
                </c:pt>
                <c:pt idx="145" formatCode="0.00">
                  <c:v>48.3</c:v>
                </c:pt>
                <c:pt idx="146" formatCode="0.00">
                  <c:v>53.87</c:v>
                </c:pt>
                <c:pt idx="147" formatCode="0.00">
                  <c:v>59.65</c:v>
                </c:pt>
                <c:pt idx="148" formatCode="0.00">
                  <c:v>65.62</c:v>
                </c:pt>
                <c:pt idx="149" formatCode="0.00">
                  <c:v>71.8</c:v>
                </c:pt>
                <c:pt idx="150" formatCode="0.00">
                  <c:v>78.17</c:v>
                </c:pt>
                <c:pt idx="151" formatCode="0.00">
                  <c:v>84.75</c:v>
                </c:pt>
                <c:pt idx="152" formatCode="0.00">
                  <c:v>91.54</c:v>
                </c:pt>
                <c:pt idx="153" formatCode="0.00">
                  <c:v>105.71</c:v>
                </c:pt>
                <c:pt idx="154" formatCode="0.00">
                  <c:v>120.69</c:v>
                </c:pt>
                <c:pt idx="155" formatCode="0.00">
                  <c:v>136.49</c:v>
                </c:pt>
                <c:pt idx="156" formatCode="0.00">
                  <c:v>153.09</c:v>
                </c:pt>
                <c:pt idx="157" formatCode="0.00">
                  <c:v>170.48</c:v>
                </c:pt>
                <c:pt idx="158" formatCode="0.00">
                  <c:v>188.67</c:v>
                </c:pt>
                <c:pt idx="159" formatCode="0.00">
                  <c:v>227.38</c:v>
                </c:pt>
                <c:pt idx="160" formatCode="0.00">
                  <c:v>269.17</c:v>
                </c:pt>
                <c:pt idx="161" formatCode="0.00">
                  <c:v>313.98</c:v>
                </c:pt>
                <c:pt idx="162" formatCode="0.00">
                  <c:v>361.75</c:v>
                </c:pt>
                <c:pt idx="163" formatCode="0.00">
                  <c:v>412.42</c:v>
                </c:pt>
                <c:pt idx="164" formatCode="0.00">
                  <c:v>465.95</c:v>
                </c:pt>
                <c:pt idx="165" formatCode="0.00">
                  <c:v>522.30999999999995</c:v>
                </c:pt>
                <c:pt idx="166" formatCode="0.00">
                  <c:v>581.48</c:v>
                </c:pt>
                <c:pt idx="167" formatCode="0.00">
                  <c:v>643.46</c:v>
                </c:pt>
                <c:pt idx="168" formatCode="0.0">
                  <c:v>708.25</c:v>
                </c:pt>
                <c:pt idx="169" formatCode="0.0">
                  <c:v>775.85</c:v>
                </c:pt>
                <c:pt idx="170" formatCode="0.0">
                  <c:v>919.24</c:v>
                </c:pt>
                <c:pt idx="171" formatCode="0.0">
                  <c:v>1110</c:v>
                </c:pt>
                <c:pt idx="172" formatCode="0.0">
                  <c:v>1320</c:v>
                </c:pt>
                <c:pt idx="173" formatCode="0.0">
                  <c:v>1550</c:v>
                </c:pt>
                <c:pt idx="174" formatCode="0.0">
                  <c:v>1790</c:v>
                </c:pt>
                <c:pt idx="175" formatCode="0.0">
                  <c:v>2050</c:v>
                </c:pt>
                <c:pt idx="176" formatCode="0.0">
                  <c:v>2330</c:v>
                </c:pt>
                <c:pt idx="177" formatCode="0.0">
                  <c:v>2610</c:v>
                </c:pt>
                <c:pt idx="178" formatCode="0.0">
                  <c:v>2910</c:v>
                </c:pt>
                <c:pt idx="179" formatCode="0.0">
                  <c:v>3560</c:v>
                </c:pt>
                <c:pt idx="180" formatCode="0.0">
                  <c:v>4270</c:v>
                </c:pt>
                <c:pt idx="181" formatCode="0.0">
                  <c:v>5020</c:v>
                </c:pt>
                <c:pt idx="182" formatCode="0.0">
                  <c:v>5840</c:v>
                </c:pt>
                <c:pt idx="183" formatCode="0.0">
                  <c:v>6700</c:v>
                </c:pt>
                <c:pt idx="184" formatCode="0.0">
                  <c:v>7610</c:v>
                </c:pt>
                <c:pt idx="185" formatCode="0.0">
                  <c:v>9570</c:v>
                </c:pt>
                <c:pt idx="186" formatCode="0.0">
                  <c:v>11720</c:v>
                </c:pt>
                <c:pt idx="187" formatCode="0.0">
                  <c:v>14030</c:v>
                </c:pt>
                <c:pt idx="188" formatCode="0.0">
                  <c:v>16500</c:v>
                </c:pt>
                <c:pt idx="189" formatCode="0.0">
                  <c:v>19120</c:v>
                </c:pt>
                <c:pt idx="190" formatCode="0.0">
                  <c:v>21880</c:v>
                </c:pt>
                <c:pt idx="191" formatCode="0.0">
                  <c:v>24780</c:v>
                </c:pt>
                <c:pt idx="192" formatCode="0.0">
                  <c:v>27810</c:v>
                </c:pt>
                <c:pt idx="193" formatCode="0.0">
                  <c:v>30960</c:v>
                </c:pt>
                <c:pt idx="194" formatCode="0.0">
                  <c:v>34220</c:v>
                </c:pt>
                <c:pt idx="195" formatCode="0.0">
                  <c:v>37590</c:v>
                </c:pt>
                <c:pt idx="196" formatCode="0.0">
                  <c:v>44630</c:v>
                </c:pt>
                <c:pt idx="197" formatCode="0.0">
                  <c:v>53960</c:v>
                </c:pt>
                <c:pt idx="198" formatCode="0.0">
                  <c:v>63800</c:v>
                </c:pt>
                <c:pt idx="199" formatCode="0.0">
                  <c:v>74110</c:v>
                </c:pt>
                <c:pt idx="200" formatCode="0.0">
                  <c:v>84830</c:v>
                </c:pt>
                <c:pt idx="201" formatCode="0.0">
                  <c:v>95930</c:v>
                </c:pt>
                <c:pt idx="202" formatCode="0.0">
                  <c:v>107350</c:v>
                </c:pt>
                <c:pt idx="203" formatCode="0.0">
                  <c:v>119070</c:v>
                </c:pt>
                <c:pt idx="204" formatCode="0.0">
                  <c:v>131060</c:v>
                </c:pt>
                <c:pt idx="205" formatCode="0.0">
                  <c:v>155730</c:v>
                </c:pt>
                <c:pt idx="206" formatCode="0.0">
                  <c:v>181200</c:v>
                </c:pt>
                <c:pt idx="207" formatCode="0.0">
                  <c:v>207320</c:v>
                </c:pt>
                <c:pt idx="208" formatCode="0.0">
                  <c:v>212610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srim56Fe_Kapton!$D$20:$D$228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srim56Fe_Kapton!$M$20:$M$228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4.4999999999999997E-3</c:v>
                </c:pt>
                <c:pt idx="32">
                  <c:v>4.7000000000000002E-3</c:v>
                </c:pt>
                <c:pt idx="33">
                  <c:v>5.0000000000000001E-3</c:v>
                </c:pt>
                <c:pt idx="34">
                  <c:v>5.1999999999999998E-3</c:v>
                </c:pt>
                <c:pt idx="35">
                  <c:v>5.4999999999999997E-3</c:v>
                </c:pt>
                <c:pt idx="36">
                  <c:v>5.7000000000000002E-3</c:v>
                </c:pt>
                <c:pt idx="37">
                  <c:v>5.8999999999999999E-3</c:v>
                </c:pt>
                <c:pt idx="38">
                  <c:v>6.1999999999999998E-3</c:v>
                </c:pt>
                <c:pt idx="39">
                  <c:v>6.4000000000000003E-3</c:v>
                </c:pt>
                <c:pt idx="40">
                  <c:v>6.8000000000000005E-3</c:v>
                </c:pt>
                <c:pt idx="41">
                  <c:v>7.3999999999999995E-3</c:v>
                </c:pt>
                <c:pt idx="42">
                  <c:v>7.9000000000000008E-3</c:v>
                </c:pt>
                <c:pt idx="43">
                  <c:v>8.5000000000000006E-3</c:v>
                </c:pt>
                <c:pt idx="44">
                  <c:v>8.9999999999999993E-3</c:v>
                </c:pt>
                <c:pt idx="45">
                  <c:v>9.4999999999999998E-3</c:v>
                </c:pt>
                <c:pt idx="46">
                  <c:v>0.01</c:v>
                </c:pt>
                <c:pt idx="47">
                  <c:v>1.0499999999999999E-2</c:v>
                </c:pt>
                <c:pt idx="48">
                  <c:v>1.0999999999999999E-2</c:v>
                </c:pt>
                <c:pt idx="49">
                  <c:v>1.1899999999999999E-2</c:v>
                </c:pt>
                <c:pt idx="50">
                  <c:v>1.29E-2</c:v>
                </c:pt>
                <c:pt idx="51">
                  <c:v>1.3900000000000001E-2</c:v>
                </c:pt>
                <c:pt idx="52">
                  <c:v>1.4799999999999999E-2</c:v>
                </c:pt>
                <c:pt idx="53">
                  <c:v>1.5699999999999999E-2</c:v>
                </c:pt>
                <c:pt idx="54">
                  <c:v>1.66E-2</c:v>
                </c:pt>
                <c:pt idx="55">
                  <c:v>1.8499999999999999E-2</c:v>
                </c:pt>
                <c:pt idx="56">
                  <c:v>2.0300000000000002E-2</c:v>
                </c:pt>
                <c:pt idx="57">
                  <c:v>2.1999999999999999E-2</c:v>
                </c:pt>
                <c:pt idx="58">
                  <c:v>2.3799999999999998E-2</c:v>
                </c:pt>
                <c:pt idx="59">
                  <c:v>2.5500000000000002E-2</c:v>
                </c:pt>
                <c:pt idx="60">
                  <c:v>2.7100000000000003E-2</c:v>
                </c:pt>
                <c:pt idx="61">
                  <c:v>2.8799999999999999E-2</c:v>
                </c:pt>
                <c:pt idx="62">
                  <c:v>3.04E-2</c:v>
                </c:pt>
                <c:pt idx="63">
                  <c:v>3.2000000000000001E-2</c:v>
                </c:pt>
                <c:pt idx="64">
                  <c:v>3.3600000000000005E-2</c:v>
                </c:pt>
                <c:pt idx="65">
                  <c:v>3.5099999999999999E-2</c:v>
                </c:pt>
                <c:pt idx="66">
                  <c:v>3.8300000000000001E-2</c:v>
                </c:pt>
                <c:pt idx="67">
                  <c:v>4.2200000000000001E-2</c:v>
                </c:pt>
                <c:pt idx="68">
                  <c:v>4.6100000000000002E-2</c:v>
                </c:pt>
                <c:pt idx="69">
                  <c:v>0.05</c:v>
                </c:pt>
                <c:pt idx="70">
                  <c:v>5.3800000000000001E-2</c:v>
                </c:pt>
                <c:pt idx="71">
                  <c:v>5.7499999999999996E-2</c:v>
                </c:pt>
                <c:pt idx="72">
                  <c:v>6.1100000000000002E-2</c:v>
                </c:pt>
                <c:pt idx="73">
                  <c:v>6.4700000000000008E-2</c:v>
                </c:pt>
                <c:pt idx="74">
                  <c:v>6.8200000000000011E-2</c:v>
                </c:pt>
                <c:pt idx="75">
                  <c:v>7.5300000000000006E-2</c:v>
                </c:pt>
                <c:pt idx="76">
                  <c:v>8.199999999999999E-2</c:v>
                </c:pt>
                <c:pt idx="77">
                  <c:v>8.8400000000000006E-2</c:v>
                </c:pt>
                <c:pt idx="78">
                  <c:v>9.459999999999999E-2</c:v>
                </c:pt>
                <c:pt idx="79">
                  <c:v>0.1004</c:v>
                </c:pt>
                <c:pt idx="80">
                  <c:v>0.1061</c:v>
                </c:pt>
                <c:pt idx="81">
                  <c:v>0.1172</c:v>
                </c:pt>
                <c:pt idx="82">
                  <c:v>0.1273</c:v>
                </c:pt>
                <c:pt idx="83">
                  <c:v>0.13669999999999999</c:v>
                </c:pt>
                <c:pt idx="84">
                  <c:v>0.14530000000000001</c:v>
                </c:pt>
                <c:pt idx="85">
                  <c:v>0.1532</c:v>
                </c:pt>
                <c:pt idx="86">
                  <c:v>0.16060000000000002</c:v>
                </c:pt>
                <c:pt idx="87">
                  <c:v>0.16739999999999999</c:v>
                </c:pt>
                <c:pt idx="88">
                  <c:v>0.17370000000000002</c:v>
                </c:pt>
                <c:pt idx="89">
                  <c:v>0.17960000000000001</c:v>
                </c:pt>
                <c:pt idx="90">
                  <c:v>0.18509999999999999</c:v>
                </c:pt>
                <c:pt idx="91">
                  <c:v>0.19019999999999998</c:v>
                </c:pt>
                <c:pt idx="92">
                  <c:v>0.20030000000000001</c:v>
                </c:pt>
                <c:pt idx="93">
                  <c:v>0.2117</c:v>
                </c:pt>
                <c:pt idx="94">
                  <c:v>0.2213</c:v>
                </c:pt>
                <c:pt idx="95">
                  <c:v>0.22970000000000002</c:v>
                </c:pt>
                <c:pt idx="96">
                  <c:v>0.23690000000000003</c:v>
                </c:pt>
                <c:pt idx="97">
                  <c:v>0.24329999999999999</c:v>
                </c:pt>
                <c:pt idx="98">
                  <c:v>0.24889999999999998</c:v>
                </c:pt>
                <c:pt idx="99">
                  <c:v>0.25390000000000001</c:v>
                </c:pt>
                <c:pt idx="100">
                  <c:v>0.25840000000000002</c:v>
                </c:pt>
                <c:pt idx="101">
                  <c:v>0.26749999999999996</c:v>
                </c:pt>
                <c:pt idx="102">
                  <c:v>0.27500000000000002</c:v>
                </c:pt>
                <c:pt idx="103">
                  <c:v>0.28129999999999999</c:v>
                </c:pt>
                <c:pt idx="104">
                  <c:v>0.28660000000000002</c:v>
                </c:pt>
                <c:pt idx="105">
                  <c:v>0.29110000000000003</c:v>
                </c:pt>
                <c:pt idx="106">
                  <c:v>0.29510000000000003</c:v>
                </c:pt>
                <c:pt idx="107">
                  <c:v>0.30399999999999999</c:v>
                </c:pt>
                <c:pt idx="108">
                  <c:v>0.31120000000000003</c:v>
                </c:pt>
                <c:pt idx="109">
                  <c:v>0.31720000000000004</c:v>
                </c:pt>
                <c:pt idx="110">
                  <c:v>0.32219999999999999</c:v>
                </c:pt>
                <c:pt idx="111">
                  <c:v>0.3266</c:v>
                </c:pt>
                <c:pt idx="112">
                  <c:v>0.33039999999999997</c:v>
                </c:pt>
                <c:pt idx="113">
                  <c:v>0.33389999999999997</c:v>
                </c:pt>
                <c:pt idx="114">
                  <c:v>0.33700000000000002</c:v>
                </c:pt>
                <c:pt idx="115">
                  <c:v>0.33979999999999999</c:v>
                </c:pt>
                <c:pt idx="116">
                  <c:v>0.34249999999999997</c:v>
                </c:pt>
                <c:pt idx="117">
                  <c:v>0.34489999999999998</c:v>
                </c:pt>
                <c:pt idx="118">
                  <c:v>0.35219999999999996</c:v>
                </c:pt>
                <c:pt idx="119">
                  <c:v>0.36170000000000002</c:v>
                </c:pt>
                <c:pt idx="120">
                  <c:v>0.37019999999999997</c:v>
                </c:pt>
                <c:pt idx="121">
                  <c:v>0.378</c:v>
                </c:pt>
                <c:pt idx="122">
                  <c:v>0.3851</c:v>
                </c:pt>
                <c:pt idx="123">
                  <c:v>0.39180000000000004</c:v>
                </c:pt>
                <c:pt idx="124">
                  <c:v>0.39810000000000001</c:v>
                </c:pt>
                <c:pt idx="125">
                  <c:v>0.40410000000000001</c:v>
                </c:pt>
                <c:pt idx="126">
                  <c:v>0.40990000000000004</c:v>
                </c:pt>
                <c:pt idx="127">
                  <c:v>0.43030000000000002</c:v>
                </c:pt>
                <c:pt idx="128">
                  <c:v>0.44930000000000003</c:v>
                </c:pt>
                <c:pt idx="129">
                  <c:v>0.46729999999999999</c:v>
                </c:pt>
                <c:pt idx="130">
                  <c:v>0.48449999999999999</c:v>
                </c:pt>
                <c:pt idx="131">
                  <c:v>0.50109999999999999</c:v>
                </c:pt>
                <c:pt idx="132">
                  <c:v>0.51719999999999999</c:v>
                </c:pt>
                <c:pt idx="133">
                  <c:v>0.57640000000000002</c:v>
                </c:pt>
                <c:pt idx="134">
                  <c:v>0.63119999999999998</c:v>
                </c:pt>
                <c:pt idx="135">
                  <c:v>0.68280000000000007</c:v>
                </c:pt>
                <c:pt idx="136">
                  <c:v>0.73209999999999997</c:v>
                </c:pt>
                <c:pt idx="137">
                  <c:v>0.7792</c:v>
                </c:pt>
                <c:pt idx="138">
                  <c:v>0.82430000000000003</c:v>
                </c:pt>
                <c:pt idx="139">
                  <c:v>0.86829999999999996</c:v>
                </c:pt>
                <c:pt idx="140" formatCode="0.00">
                  <c:v>0.91149999999999998</c:v>
                </c:pt>
                <c:pt idx="141" formatCode="0.00">
                  <c:v>0.95389999999999997</c:v>
                </c:pt>
                <c:pt idx="142" formatCode="0.00">
                  <c:v>0.99580000000000002</c:v>
                </c:pt>
                <c:pt idx="143" formatCode="0.00">
                  <c:v>1.04</c:v>
                </c:pt>
                <c:pt idx="144" formatCode="0.00">
                  <c:v>1.19</c:v>
                </c:pt>
                <c:pt idx="145" formatCode="0.00">
                  <c:v>1.42</c:v>
                </c:pt>
                <c:pt idx="146" formatCode="0.00">
                  <c:v>1.62</c:v>
                </c:pt>
                <c:pt idx="147" formatCode="0.00">
                  <c:v>1.82</c:v>
                </c:pt>
                <c:pt idx="148" formatCode="0.00">
                  <c:v>2.0099999999999998</c:v>
                </c:pt>
                <c:pt idx="149" formatCode="0.00">
                  <c:v>2.19</c:v>
                </c:pt>
                <c:pt idx="150" formatCode="0.00">
                  <c:v>2.37</c:v>
                </c:pt>
                <c:pt idx="151" formatCode="0.00">
                  <c:v>2.5499999999999998</c:v>
                </c:pt>
                <c:pt idx="152" formatCode="0.00">
                  <c:v>2.72</c:v>
                </c:pt>
                <c:pt idx="153" formatCode="0.00">
                  <c:v>3.38</c:v>
                </c:pt>
                <c:pt idx="154" formatCode="0.00">
                  <c:v>3.99</c:v>
                </c:pt>
                <c:pt idx="155" formatCode="0.00">
                  <c:v>4.58</c:v>
                </c:pt>
                <c:pt idx="156" formatCode="0.00">
                  <c:v>5.15</c:v>
                </c:pt>
                <c:pt idx="157" formatCode="0.00">
                  <c:v>5.71</c:v>
                </c:pt>
                <c:pt idx="158" formatCode="0.00">
                  <c:v>6.26</c:v>
                </c:pt>
                <c:pt idx="159" formatCode="0.00">
                  <c:v>8.32</c:v>
                </c:pt>
                <c:pt idx="160" formatCode="0.00">
                  <c:v>10.210000000000001</c:v>
                </c:pt>
                <c:pt idx="161" formatCode="0.00">
                  <c:v>12.02</c:v>
                </c:pt>
                <c:pt idx="162" formatCode="0.00">
                  <c:v>13.79</c:v>
                </c:pt>
                <c:pt idx="163" formatCode="0.00">
                  <c:v>15.55</c:v>
                </c:pt>
                <c:pt idx="164" formatCode="0.00">
                  <c:v>17.3</c:v>
                </c:pt>
                <c:pt idx="165" formatCode="0.00">
                  <c:v>19.05</c:v>
                </c:pt>
                <c:pt idx="166" formatCode="0.00">
                  <c:v>20.81</c:v>
                </c:pt>
                <c:pt idx="167" formatCode="0.00">
                  <c:v>22.58</c:v>
                </c:pt>
                <c:pt idx="168" formatCode="0.00">
                  <c:v>24.38</c:v>
                </c:pt>
                <c:pt idx="169" formatCode="0.00">
                  <c:v>26.19</c:v>
                </c:pt>
                <c:pt idx="170" formatCode="0.00">
                  <c:v>33.130000000000003</c:v>
                </c:pt>
                <c:pt idx="171" formatCode="0.00">
                  <c:v>43.07</c:v>
                </c:pt>
                <c:pt idx="172" formatCode="0.00">
                  <c:v>52.4</c:v>
                </c:pt>
                <c:pt idx="173" formatCode="0.00">
                  <c:v>61.46</c:v>
                </c:pt>
                <c:pt idx="174" formatCode="0.00">
                  <c:v>70.41</c:v>
                </c:pt>
                <c:pt idx="175" formatCode="0.00">
                  <c:v>79.319999999999993</c:v>
                </c:pt>
                <c:pt idx="176" formatCode="0.00">
                  <c:v>88.23</c:v>
                </c:pt>
                <c:pt idx="177" formatCode="0.00">
                  <c:v>97.17</c:v>
                </c:pt>
                <c:pt idx="178" formatCode="0.00">
                  <c:v>106.17</c:v>
                </c:pt>
                <c:pt idx="179" formatCode="0.00">
                  <c:v>140.22999999999999</c:v>
                </c:pt>
                <c:pt idx="180" formatCode="0.00">
                  <c:v>172.01</c:v>
                </c:pt>
                <c:pt idx="181" formatCode="0.00">
                  <c:v>202.76</c:v>
                </c:pt>
                <c:pt idx="182" formatCode="0.00">
                  <c:v>233.01</c:v>
                </c:pt>
                <c:pt idx="183" formatCode="0.00">
                  <c:v>263.02</c:v>
                </c:pt>
                <c:pt idx="184" formatCode="0.00">
                  <c:v>292.95999999999998</c:v>
                </c:pt>
                <c:pt idx="185" formatCode="0.00">
                  <c:v>403.73</c:v>
                </c:pt>
                <c:pt idx="186" formatCode="0.00">
                  <c:v>504.92</c:v>
                </c:pt>
                <c:pt idx="187" formatCode="0.00">
                  <c:v>601.64</c:v>
                </c:pt>
                <c:pt idx="188" formatCode="0.00">
                  <c:v>695.9</c:v>
                </c:pt>
                <c:pt idx="189" formatCode="0.0">
                  <c:v>788.62</c:v>
                </c:pt>
                <c:pt idx="190" formatCode="0.0">
                  <c:v>880.28</c:v>
                </c:pt>
                <c:pt idx="191" formatCode="0.0">
                  <c:v>971.14</c:v>
                </c:pt>
                <c:pt idx="192" formatCode="0.0">
                  <c:v>1060</c:v>
                </c:pt>
                <c:pt idx="193" formatCode="0.0">
                  <c:v>1150</c:v>
                </c:pt>
                <c:pt idx="194" formatCode="0.0">
                  <c:v>1240</c:v>
                </c:pt>
                <c:pt idx="195" formatCode="0.0">
                  <c:v>1330</c:v>
                </c:pt>
                <c:pt idx="196" formatCode="0.0">
                  <c:v>1660</c:v>
                </c:pt>
                <c:pt idx="197" formatCode="0.0">
                  <c:v>2120</c:v>
                </c:pt>
                <c:pt idx="198" formatCode="0.0">
                  <c:v>2540</c:v>
                </c:pt>
                <c:pt idx="199" formatCode="0.0">
                  <c:v>2930</c:v>
                </c:pt>
                <c:pt idx="200" formatCode="0.0">
                  <c:v>3300</c:v>
                </c:pt>
                <c:pt idx="201" formatCode="0.0">
                  <c:v>3650</c:v>
                </c:pt>
                <c:pt idx="202" formatCode="0.0">
                  <c:v>3990</c:v>
                </c:pt>
                <c:pt idx="203" formatCode="0.0">
                  <c:v>4320</c:v>
                </c:pt>
                <c:pt idx="204" formatCode="0.0">
                  <c:v>4640</c:v>
                </c:pt>
                <c:pt idx="205" formatCode="0.0">
                  <c:v>5810</c:v>
                </c:pt>
                <c:pt idx="206" formatCode="0.0">
                  <c:v>6840</c:v>
                </c:pt>
                <c:pt idx="207" formatCode="0.0">
                  <c:v>7770</c:v>
                </c:pt>
                <c:pt idx="208" formatCode="0.0">
                  <c:v>7810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srim56Fe_Kapton!$D$20:$D$228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srim56Fe_Kapton!$P$20:$P$228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2.8E-3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4.3999999999999994E-3</c:v>
                </c:pt>
                <c:pt idx="36">
                  <c:v>4.5999999999999999E-3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5.1999999999999998E-3</c:v>
                </c:pt>
                <c:pt idx="40">
                  <c:v>5.5999999999999999E-3</c:v>
                </c:pt>
                <c:pt idx="41">
                  <c:v>6.0000000000000001E-3</c:v>
                </c:pt>
                <c:pt idx="42">
                  <c:v>6.5000000000000006E-3</c:v>
                </c:pt>
                <c:pt idx="43">
                  <c:v>6.9000000000000008E-3</c:v>
                </c:pt>
                <c:pt idx="44">
                  <c:v>7.2999999999999992E-3</c:v>
                </c:pt>
                <c:pt idx="45">
                  <c:v>7.7999999999999996E-3</c:v>
                </c:pt>
                <c:pt idx="46">
                  <c:v>8.2000000000000007E-3</c:v>
                </c:pt>
                <c:pt idx="47">
                  <c:v>8.6E-3</c:v>
                </c:pt>
                <c:pt idx="48">
                  <c:v>8.9999999999999993E-3</c:v>
                </c:pt>
                <c:pt idx="49">
                  <c:v>9.7999999999999997E-3</c:v>
                </c:pt>
                <c:pt idx="50">
                  <c:v>1.06E-2</c:v>
                </c:pt>
                <c:pt idx="51">
                  <c:v>1.14E-2</c:v>
                </c:pt>
                <c:pt idx="52">
                  <c:v>1.2199999999999999E-2</c:v>
                </c:pt>
                <c:pt idx="53">
                  <c:v>1.29E-2</c:v>
                </c:pt>
                <c:pt idx="54">
                  <c:v>1.37E-2</c:v>
                </c:pt>
                <c:pt idx="55">
                  <c:v>1.52E-2</c:v>
                </c:pt>
                <c:pt idx="56">
                  <c:v>1.67E-2</c:v>
                </c:pt>
                <c:pt idx="57">
                  <c:v>1.8200000000000001E-2</c:v>
                </c:pt>
                <c:pt idx="58">
                  <c:v>1.9700000000000002E-2</c:v>
                </c:pt>
                <c:pt idx="59">
                  <c:v>2.1100000000000001E-2</c:v>
                </c:pt>
                <c:pt idx="60">
                  <c:v>2.2600000000000002E-2</c:v>
                </c:pt>
                <c:pt idx="61">
                  <c:v>2.4E-2</c:v>
                </c:pt>
                <c:pt idx="62">
                  <c:v>2.5399999999999999E-2</c:v>
                </c:pt>
                <c:pt idx="63">
                  <c:v>2.69E-2</c:v>
                </c:pt>
                <c:pt idx="64">
                  <c:v>2.8299999999999999E-2</c:v>
                </c:pt>
                <c:pt idx="65">
                  <c:v>2.9699999999999997E-2</c:v>
                </c:pt>
                <c:pt idx="66">
                  <c:v>3.2500000000000001E-2</c:v>
                </c:pt>
                <c:pt idx="67">
                  <c:v>3.5999999999999997E-2</c:v>
                </c:pt>
                <c:pt idx="68">
                  <c:v>3.9600000000000003E-2</c:v>
                </c:pt>
                <c:pt idx="69">
                  <c:v>4.3099999999999999E-2</c:v>
                </c:pt>
                <c:pt idx="70">
                  <c:v>4.6700000000000005E-2</c:v>
                </c:pt>
                <c:pt idx="71">
                  <c:v>5.0200000000000002E-2</c:v>
                </c:pt>
                <c:pt idx="72">
                  <c:v>5.3800000000000001E-2</c:v>
                </c:pt>
                <c:pt idx="73">
                  <c:v>5.7299999999999997E-2</c:v>
                </c:pt>
                <c:pt idx="74">
                  <c:v>6.0899999999999996E-2</c:v>
                </c:pt>
                <c:pt idx="75">
                  <c:v>6.7900000000000002E-2</c:v>
                </c:pt>
                <c:pt idx="76">
                  <c:v>7.4899999999999994E-2</c:v>
                </c:pt>
                <c:pt idx="77">
                  <c:v>8.1799999999999998E-2</c:v>
                </c:pt>
                <c:pt idx="78">
                  <c:v>8.8499999999999995E-2</c:v>
                </c:pt>
                <c:pt idx="79">
                  <c:v>9.509999999999999E-2</c:v>
                </c:pt>
                <c:pt idx="80">
                  <c:v>0.1016</c:v>
                </c:pt>
                <c:pt idx="81">
                  <c:v>0.1142</c:v>
                </c:pt>
                <c:pt idx="82">
                  <c:v>0.12620000000000001</c:v>
                </c:pt>
                <c:pt idx="83">
                  <c:v>0.13769999999999999</c:v>
                </c:pt>
                <c:pt idx="84">
                  <c:v>0.14860000000000001</c:v>
                </c:pt>
                <c:pt idx="85">
                  <c:v>0.159</c:v>
                </c:pt>
                <c:pt idx="86">
                  <c:v>0.16889999999999999</c:v>
                </c:pt>
                <c:pt idx="87">
                  <c:v>0.17829999999999999</c:v>
                </c:pt>
                <c:pt idx="88">
                  <c:v>0.18729999999999999</c:v>
                </c:pt>
                <c:pt idx="89">
                  <c:v>0.1958</c:v>
                </c:pt>
                <c:pt idx="90">
                  <c:v>0.20390000000000003</c:v>
                </c:pt>
                <c:pt idx="91">
                  <c:v>0.21160000000000001</c:v>
                </c:pt>
                <c:pt idx="92">
                  <c:v>0.22599999999999998</c:v>
                </c:pt>
                <c:pt idx="93">
                  <c:v>0.24209999999999998</c:v>
                </c:pt>
                <c:pt idx="94">
                  <c:v>0.25650000000000001</c:v>
                </c:pt>
                <c:pt idx="95">
                  <c:v>0.26939999999999997</c:v>
                </c:pt>
                <c:pt idx="96">
                  <c:v>0.28090000000000004</c:v>
                </c:pt>
                <c:pt idx="97">
                  <c:v>0.29139999999999999</c:v>
                </c:pt>
                <c:pt idx="98">
                  <c:v>0.30080000000000001</c:v>
                </c:pt>
                <c:pt idx="99">
                  <c:v>0.30940000000000001</c:v>
                </c:pt>
                <c:pt idx="100">
                  <c:v>0.31730000000000003</c:v>
                </c:pt>
                <c:pt idx="101">
                  <c:v>0.33100000000000002</c:v>
                </c:pt>
                <c:pt idx="102">
                  <c:v>0.34279999999999999</c:v>
                </c:pt>
                <c:pt idx="103">
                  <c:v>0.35289999999999999</c:v>
                </c:pt>
                <c:pt idx="104">
                  <c:v>0.36160000000000003</c:v>
                </c:pt>
                <c:pt idx="105">
                  <c:v>0.36930000000000002</c:v>
                </c:pt>
                <c:pt idx="106">
                  <c:v>0.37619999999999998</c:v>
                </c:pt>
                <c:pt idx="107">
                  <c:v>0.38780000000000003</c:v>
                </c:pt>
                <c:pt idx="108">
                  <c:v>0.3972</c:v>
                </c:pt>
                <c:pt idx="109">
                  <c:v>0.40519999999999995</c:v>
                </c:pt>
                <c:pt idx="110">
                  <c:v>0.41200000000000003</c:v>
                </c:pt>
                <c:pt idx="111">
                  <c:v>0.41790000000000005</c:v>
                </c:pt>
                <c:pt idx="112">
                  <c:v>0.42309999999999998</c:v>
                </c:pt>
                <c:pt idx="113">
                  <c:v>0.42779999999999996</c:v>
                </c:pt>
                <c:pt idx="114">
                  <c:v>0.43190000000000001</c:v>
                </c:pt>
                <c:pt idx="115">
                  <c:v>0.43570000000000003</c:v>
                </c:pt>
                <c:pt idx="116">
                  <c:v>0.43920000000000003</c:v>
                </c:pt>
                <c:pt idx="117">
                  <c:v>0.44240000000000002</c:v>
                </c:pt>
                <c:pt idx="118">
                  <c:v>0.44820000000000004</c:v>
                </c:pt>
                <c:pt idx="119">
                  <c:v>0.45439999999999997</c:v>
                </c:pt>
                <c:pt idx="120">
                  <c:v>0.45979999999999999</c:v>
                </c:pt>
                <c:pt idx="121">
                  <c:v>0.46449999999999997</c:v>
                </c:pt>
                <c:pt idx="122">
                  <c:v>0.46879999999999999</c:v>
                </c:pt>
                <c:pt idx="123">
                  <c:v>0.47270000000000001</c:v>
                </c:pt>
                <c:pt idx="124">
                  <c:v>0.47640000000000005</c:v>
                </c:pt>
                <c:pt idx="125">
                  <c:v>0.47969999999999996</c:v>
                </c:pt>
                <c:pt idx="126">
                  <c:v>0.4829</c:v>
                </c:pt>
                <c:pt idx="127">
                  <c:v>0.48869999999999997</c:v>
                </c:pt>
                <c:pt idx="128">
                  <c:v>0.49390000000000001</c:v>
                </c:pt>
                <c:pt idx="129">
                  <c:v>0.49880000000000002</c:v>
                </c:pt>
                <c:pt idx="130">
                  <c:v>0.50339999999999996</c:v>
                </c:pt>
                <c:pt idx="131">
                  <c:v>0.50770000000000004</c:v>
                </c:pt>
                <c:pt idx="132">
                  <c:v>0.51190000000000002</c:v>
                </c:pt>
                <c:pt idx="133">
                  <c:v>0.51980000000000004</c:v>
                </c:pt>
                <c:pt idx="134">
                  <c:v>0.5272</c:v>
                </c:pt>
                <c:pt idx="135">
                  <c:v>0.53439999999999999</c:v>
                </c:pt>
                <c:pt idx="136">
                  <c:v>0.54139999999999999</c:v>
                </c:pt>
                <c:pt idx="137">
                  <c:v>0.54820000000000002</c:v>
                </c:pt>
                <c:pt idx="138">
                  <c:v>0.55490000000000006</c:v>
                </c:pt>
                <c:pt idx="139">
                  <c:v>0.5615</c:v>
                </c:pt>
                <c:pt idx="140">
                  <c:v>0.56810000000000005</c:v>
                </c:pt>
                <c:pt idx="141">
                  <c:v>0.5746</c:v>
                </c:pt>
                <c:pt idx="142">
                  <c:v>0.58120000000000005</c:v>
                </c:pt>
                <c:pt idx="143">
                  <c:v>0.58779999999999999</c:v>
                </c:pt>
                <c:pt idx="144">
                  <c:v>0.60109999999999997</c:v>
                </c:pt>
                <c:pt idx="145">
                  <c:v>0.61799999999999999</c:v>
                </c:pt>
                <c:pt idx="146">
                  <c:v>0.63539999999999996</c:v>
                </c:pt>
                <c:pt idx="147">
                  <c:v>0.65329999999999999</c:v>
                </c:pt>
                <c:pt idx="148">
                  <c:v>0.67179999999999995</c:v>
                </c:pt>
                <c:pt idx="149">
                  <c:v>0.69089999999999996</c:v>
                </c:pt>
                <c:pt idx="150">
                  <c:v>0.7107</c:v>
                </c:pt>
                <c:pt idx="151">
                  <c:v>0.73109999999999997</c:v>
                </c:pt>
                <c:pt idx="152">
                  <c:v>0.75229999999999997</c:v>
                </c:pt>
                <c:pt idx="153">
                  <c:v>0.79669999999999996</c:v>
                </c:pt>
                <c:pt idx="154">
                  <c:v>0.84410000000000007</c:v>
                </c:pt>
                <c:pt idx="155">
                  <c:v>0.89440000000000008</c:v>
                </c:pt>
                <c:pt idx="156" formatCode="0.00">
                  <c:v>0.94769999999999999</c:v>
                </c:pt>
                <c:pt idx="157" formatCode="0.00">
                  <c:v>1</c:v>
                </c:pt>
                <c:pt idx="158" formatCode="0.00">
                  <c:v>1.06</c:v>
                </c:pt>
                <c:pt idx="159" formatCode="0.00">
                  <c:v>1.19</c:v>
                </c:pt>
                <c:pt idx="160" formatCode="0.00">
                  <c:v>1.33</c:v>
                </c:pt>
                <c:pt idx="161" formatCode="0.00">
                  <c:v>1.48</c:v>
                </c:pt>
                <c:pt idx="162" formatCode="0.00">
                  <c:v>1.63</c:v>
                </c:pt>
                <c:pt idx="163" formatCode="0.00">
                  <c:v>1.8</c:v>
                </c:pt>
                <c:pt idx="164" formatCode="0.00">
                  <c:v>1.98</c:v>
                </c:pt>
                <c:pt idx="165" formatCode="0.00">
                  <c:v>2.16</c:v>
                </c:pt>
                <c:pt idx="166" formatCode="0.00">
                  <c:v>2.36</c:v>
                </c:pt>
                <c:pt idx="167" formatCode="0.00">
                  <c:v>2.56</c:v>
                </c:pt>
                <c:pt idx="168" formatCode="0.00">
                  <c:v>2.77</c:v>
                </c:pt>
                <c:pt idx="169" formatCode="0.00">
                  <c:v>2.99</c:v>
                </c:pt>
                <c:pt idx="170" formatCode="0.00">
                  <c:v>3.46</c:v>
                </c:pt>
                <c:pt idx="171" formatCode="0.00">
                  <c:v>4.09</c:v>
                </c:pt>
                <c:pt idx="172" formatCode="0.00">
                  <c:v>4.7699999999999996</c:v>
                </c:pt>
                <c:pt idx="173" formatCode="0.00">
                  <c:v>5.49</c:v>
                </c:pt>
                <c:pt idx="174" formatCode="0.00">
                  <c:v>6.26</c:v>
                </c:pt>
                <c:pt idx="175" formatCode="0.00">
                  <c:v>7.08</c:v>
                </c:pt>
                <c:pt idx="176" formatCode="0.00">
                  <c:v>7.93</c:v>
                </c:pt>
                <c:pt idx="177" formatCode="0.00">
                  <c:v>8.83</c:v>
                </c:pt>
                <c:pt idx="178" formatCode="0.00">
                  <c:v>9.77</c:v>
                </c:pt>
                <c:pt idx="179" formatCode="0.00">
                  <c:v>11.77</c:v>
                </c:pt>
                <c:pt idx="180" formatCode="0.00">
                  <c:v>13.93</c:v>
                </c:pt>
                <c:pt idx="181" formatCode="0.00">
                  <c:v>16.23</c:v>
                </c:pt>
                <c:pt idx="182" formatCode="0.00">
                  <c:v>18.68</c:v>
                </c:pt>
                <c:pt idx="183" formatCode="0.00">
                  <c:v>21.27</c:v>
                </c:pt>
                <c:pt idx="184" formatCode="0.00">
                  <c:v>23.99</c:v>
                </c:pt>
                <c:pt idx="185" formatCode="0.00">
                  <c:v>29.8</c:v>
                </c:pt>
                <c:pt idx="186" formatCode="0.00">
                  <c:v>36.07</c:v>
                </c:pt>
                <c:pt idx="187" formatCode="0.00">
                  <c:v>42.77</c:v>
                </c:pt>
                <c:pt idx="188" formatCode="0.00">
                  <c:v>49.85</c:v>
                </c:pt>
                <c:pt idx="189" formatCode="0.00">
                  <c:v>57.3</c:v>
                </c:pt>
                <c:pt idx="190" formatCode="0.00">
                  <c:v>65.069999999999993</c:v>
                </c:pt>
                <c:pt idx="191" formatCode="0.00">
                  <c:v>73.14</c:v>
                </c:pt>
                <c:pt idx="192" formatCode="0.00">
                  <c:v>81.5</c:v>
                </c:pt>
                <c:pt idx="193" formatCode="0.00">
                  <c:v>90.11</c:v>
                </c:pt>
                <c:pt idx="194" formatCode="0.00">
                  <c:v>98.95</c:v>
                </c:pt>
                <c:pt idx="195" formatCode="0.00">
                  <c:v>108.02</c:v>
                </c:pt>
                <c:pt idx="196" formatCode="0.00">
                  <c:v>126.74</c:v>
                </c:pt>
                <c:pt idx="197" formatCode="0.00">
                  <c:v>151.08000000000001</c:v>
                </c:pt>
                <c:pt idx="198" formatCode="0.00">
                  <c:v>176.27</c:v>
                </c:pt>
                <c:pt idx="199" formatCode="0.00">
                  <c:v>202.15</c:v>
                </c:pt>
                <c:pt idx="200" formatCode="0.00">
                  <c:v>228.58</c:v>
                </c:pt>
                <c:pt idx="201" formatCode="0.00">
                  <c:v>255.42</c:v>
                </c:pt>
                <c:pt idx="202" formatCode="0.00">
                  <c:v>282.58999999999997</c:v>
                </c:pt>
                <c:pt idx="203" formatCode="0.00">
                  <c:v>309.99</c:v>
                </c:pt>
                <c:pt idx="204" formatCode="0.00">
                  <c:v>337.57</c:v>
                </c:pt>
                <c:pt idx="205" formatCode="0.00">
                  <c:v>393</c:v>
                </c:pt>
                <c:pt idx="206" formatCode="0.00">
                  <c:v>448.49</c:v>
                </c:pt>
                <c:pt idx="207" formatCode="0.00">
                  <c:v>503.77</c:v>
                </c:pt>
                <c:pt idx="208" formatCode="0.00">
                  <c:v>514.77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505584"/>
        <c:axId val="535504800"/>
      </c:scatterChart>
      <c:valAx>
        <c:axId val="5355055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5504800"/>
        <c:crosses val="autoZero"/>
        <c:crossBetween val="midCat"/>
        <c:majorUnit val="10"/>
      </c:valAx>
      <c:valAx>
        <c:axId val="5355048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55055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srim56Fe_Mylar!$P$5</c:f>
          <c:strCache>
            <c:ptCount val="1"/>
            <c:pt idx="0">
              <c:v>srim56Fe_Mylar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srim56Fe_Mylar!$D$20:$D$228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srim56Fe_Mylar!$E$20:$E$228</c:f>
              <c:numCache>
                <c:formatCode>0.000E+00</c:formatCode>
                <c:ptCount val="209"/>
                <c:pt idx="0">
                  <c:v>0.1123</c:v>
                </c:pt>
                <c:pt idx="1">
                  <c:v>0.1169</c:v>
                </c:pt>
                <c:pt idx="2">
                  <c:v>0.12130000000000001</c:v>
                </c:pt>
                <c:pt idx="3">
                  <c:v>0.12970000000000001</c:v>
                </c:pt>
                <c:pt idx="4">
                  <c:v>0.1376</c:v>
                </c:pt>
                <c:pt idx="5">
                  <c:v>0.14499999999999999</c:v>
                </c:pt>
                <c:pt idx="6">
                  <c:v>0.15210000000000001</c:v>
                </c:pt>
                <c:pt idx="7">
                  <c:v>0.15890000000000001</c:v>
                </c:pt>
                <c:pt idx="8">
                  <c:v>0.16539999999999999</c:v>
                </c:pt>
                <c:pt idx="9">
                  <c:v>0.1716</c:v>
                </c:pt>
                <c:pt idx="10">
                  <c:v>0.17760000000000001</c:v>
                </c:pt>
                <c:pt idx="11">
                  <c:v>0.1835</c:v>
                </c:pt>
                <c:pt idx="12">
                  <c:v>0.18909999999999999</c:v>
                </c:pt>
                <c:pt idx="13">
                  <c:v>0.1946</c:v>
                </c:pt>
                <c:pt idx="14">
                  <c:v>0.2051</c:v>
                </c:pt>
                <c:pt idx="15">
                  <c:v>0.21759999999999999</c:v>
                </c:pt>
                <c:pt idx="16">
                  <c:v>0.2293</c:v>
                </c:pt>
                <c:pt idx="17">
                  <c:v>0.24049999999999999</c:v>
                </c:pt>
                <c:pt idx="18">
                  <c:v>0.25119999999999998</c:v>
                </c:pt>
                <c:pt idx="19">
                  <c:v>0.26150000000000001</c:v>
                </c:pt>
                <c:pt idx="20">
                  <c:v>0.27129999999999999</c:v>
                </c:pt>
                <c:pt idx="21">
                  <c:v>0.28089999999999998</c:v>
                </c:pt>
                <c:pt idx="22">
                  <c:v>0.29010000000000002</c:v>
                </c:pt>
                <c:pt idx="23">
                  <c:v>0.30769999999999997</c:v>
                </c:pt>
                <c:pt idx="24">
                  <c:v>0.32429999999999998</c:v>
                </c:pt>
                <c:pt idx="25">
                  <c:v>0.34010000000000001</c:v>
                </c:pt>
                <c:pt idx="26">
                  <c:v>0.3553</c:v>
                </c:pt>
                <c:pt idx="27">
                  <c:v>0.36980000000000002</c:v>
                </c:pt>
                <c:pt idx="28">
                  <c:v>0.38369999999999999</c:v>
                </c:pt>
                <c:pt idx="29">
                  <c:v>0.41020000000000001</c:v>
                </c:pt>
                <c:pt idx="30">
                  <c:v>0.43509999999999999</c:v>
                </c:pt>
                <c:pt idx="31">
                  <c:v>0.4587</c:v>
                </c:pt>
                <c:pt idx="32">
                  <c:v>0.48099999999999998</c:v>
                </c:pt>
                <c:pt idx="33">
                  <c:v>0.50239999999999996</c:v>
                </c:pt>
                <c:pt idx="34">
                  <c:v>0.52300000000000002</c:v>
                </c:pt>
                <c:pt idx="35">
                  <c:v>0.54269999999999996</c:v>
                </c:pt>
                <c:pt idx="36">
                  <c:v>0.56169999999999998</c:v>
                </c:pt>
                <c:pt idx="37">
                  <c:v>0.58020000000000005</c:v>
                </c:pt>
                <c:pt idx="38">
                  <c:v>0.59799999999999998</c:v>
                </c:pt>
                <c:pt idx="39">
                  <c:v>0.61539999999999995</c:v>
                </c:pt>
                <c:pt idx="40">
                  <c:v>0.64870000000000005</c:v>
                </c:pt>
                <c:pt idx="41">
                  <c:v>0.68799999999999994</c:v>
                </c:pt>
                <c:pt idx="42">
                  <c:v>0.72519999999999996</c:v>
                </c:pt>
                <c:pt idx="43">
                  <c:v>0.76060000000000005</c:v>
                </c:pt>
                <c:pt idx="44">
                  <c:v>0.7944</c:v>
                </c:pt>
                <c:pt idx="45">
                  <c:v>0.82689999999999997</c:v>
                </c:pt>
                <c:pt idx="46">
                  <c:v>0.85809999999999997</c:v>
                </c:pt>
                <c:pt idx="47">
                  <c:v>0.88819999999999999</c:v>
                </c:pt>
                <c:pt idx="48">
                  <c:v>0.9173</c:v>
                </c:pt>
                <c:pt idx="49">
                  <c:v>0.97299999999999998</c:v>
                </c:pt>
                <c:pt idx="50">
                  <c:v>1.026</c:v>
                </c:pt>
                <c:pt idx="51">
                  <c:v>1.0760000000000001</c:v>
                </c:pt>
                <c:pt idx="52">
                  <c:v>1.1240000000000001</c:v>
                </c:pt>
                <c:pt idx="53">
                  <c:v>1.169</c:v>
                </c:pt>
                <c:pt idx="54">
                  <c:v>1.214</c:v>
                </c:pt>
                <c:pt idx="55">
                  <c:v>1.2969999999999999</c:v>
                </c:pt>
                <c:pt idx="56">
                  <c:v>1.3759999999999999</c:v>
                </c:pt>
                <c:pt idx="57">
                  <c:v>1.4510000000000001</c:v>
                </c:pt>
                <c:pt idx="58">
                  <c:v>1.5209999999999999</c:v>
                </c:pt>
                <c:pt idx="59">
                  <c:v>1.653</c:v>
                </c:pt>
                <c:pt idx="60">
                  <c:v>1.7609999999999999</c:v>
                </c:pt>
                <c:pt idx="61">
                  <c:v>1.841</c:v>
                </c:pt>
                <c:pt idx="62">
                  <c:v>1.901</c:v>
                </c:pt>
                <c:pt idx="63">
                  <c:v>1.9490000000000001</c:v>
                </c:pt>
                <c:pt idx="64">
                  <c:v>1.988</c:v>
                </c:pt>
                <c:pt idx="65">
                  <c:v>2.0209999999999999</c:v>
                </c:pt>
                <c:pt idx="66">
                  <c:v>2.0760000000000001</c:v>
                </c:pt>
                <c:pt idx="67">
                  <c:v>2.1349999999999998</c:v>
                </c:pt>
                <c:pt idx="68">
                  <c:v>2.1930000000000001</c:v>
                </c:pt>
                <c:pt idx="69">
                  <c:v>2.2530000000000001</c:v>
                </c:pt>
                <c:pt idx="70">
                  <c:v>2.3149999999999999</c:v>
                </c:pt>
                <c:pt idx="71">
                  <c:v>2.3809999999999998</c:v>
                </c:pt>
                <c:pt idx="72">
                  <c:v>2.4489999999999998</c:v>
                </c:pt>
                <c:pt idx="73">
                  <c:v>2.52</c:v>
                </c:pt>
                <c:pt idx="74">
                  <c:v>2.593</c:v>
                </c:pt>
                <c:pt idx="75">
                  <c:v>2.7410000000000001</c:v>
                </c:pt>
                <c:pt idx="76">
                  <c:v>2.8889999999999998</c:v>
                </c:pt>
                <c:pt idx="77">
                  <c:v>3.0369999999999999</c:v>
                </c:pt>
                <c:pt idx="78">
                  <c:v>3.181</c:v>
                </c:pt>
                <c:pt idx="79">
                  <c:v>3.3210000000000002</c:v>
                </c:pt>
                <c:pt idx="80">
                  <c:v>3.4580000000000002</c:v>
                </c:pt>
                <c:pt idx="81">
                  <c:v>3.722</c:v>
                </c:pt>
                <c:pt idx="82">
                  <c:v>3.976</c:v>
                </c:pt>
                <c:pt idx="83">
                  <c:v>4.2240000000000002</c:v>
                </c:pt>
                <c:pt idx="84">
                  <c:v>4.4690000000000003</c:v>
                </c:pt>
                <c:pt idx="85">
                  <c:v>4.7119999999999997</c:v>
                </c:pt>
                <c:pt idx="86">
                  <c:v>4.9530000000000003</c:v>
                </c:pt>
                <c:pt idx="87">
                  <c:v>5.1929999999999996</c:v>
                </c:pt>
                <c:pt idx="88">
                  <c:v>5.4320000000000004</c:v>
                </c:pt>
                <c:pt idx="89">
                  <c:v>5.67</c:v>
                </c:pt>
                <c:pt idx="90">
                  <c:v>5.907</c:v>
                </c:pt>
                <c:pt idx="91">
                  <c:v>6.1429999999999998</c:v>
                </c:pt>
                <c:pt idx="92">
                  <c:v>6.6150000000000002</c:v>
                </c:pt>
                <c:pt idx="93">
                  <c:v>7.202</c:v>
                </c:pt>
                <c:pt idx="94">
                  <c:v>7.7889999999999997</c:v>
                </c:pt>
                <c:pt idx="95">
                  <c:v>8.375</c:v>
                </c:pt>
                <c:pt idx="96">
                  <c:v>8.9600000000000009</c:v>
                </c:pt>
                <c:pt idx="97">
                  <c:v>9.5449999999999999</c:v>
                </c:pt>
                <c:pt idx="98">
                  <c:v>10.130000000000001</c:v>
                </c:pt>
                <c:pt idx="99">
                  <c:v>10.71</c:v>
                </c:pt>
                <c:pt idx="100">
                  <c:v>11.29</c:v>
                </c:pt>
                <c:pt idx="101">
                  <c:v>12.44</c:v>
                </c:pt>
                <c:pt idx="102">
                  <c:v>13.58</c:v>
                </c:pt>
                <c:pt idx="103">
                  <c:v>14.69</c:v>
                </c:pt>
                <c:pt idx="104">
                  <c:v>15.78</c:v>
                </c:pt>
                <c:pt idx="105">
                  <c:v>16.84</c:v>
                </c:pt>
                <c:pt idx="106">
                  <c:v>17.87</c:v>
                </c:pt>
                <c:pt idx="107">
                  <c:v>19.829999999999998</c:v>
                </c:pt>
                <c:pt idx="108">
                  <c:v>21.64</c:v>
                </c:pt>
                <c:pt idx="109">
                  <c:v>23.31</c:v>
                </c:pt>
                <c:pt idx="110">
                  <c:v>24.83</c:v>
                </c:pt>
                <c:pt idx="111">
                  <c:v>26.22</c:v>
                </c:pt>
                <c:pt idx="112">
                  <c:v>27.49</c:v>
                </c:pt>
                <c:pt idx="113">
                  <c:v>28.65</c:v>
                </c:pt>
                <c:pt idx="114">
                  <c:v>29.71</c:v>
                </c:pt>
                <c:pt idx="115">
                  <c:v>30.68</c:v>
                </c:pt>
                <c:pt idx="116">
                  <c:v>31.56</c:v>
                </c:pt>
                <c:pt idx="117">
                  <c:v>32.380000000000003</c:v>
                </c:pt>
                <c:pt idx="118">
                  <c:v>33.81</c:v>
                </c:pt>
                <c:pt idx="119">
                  <c:v>35.31</c:v>
                </c:pt>
                <c:pt idx="120">
                  <c:v>36.54</c:v>
                </c:pt>
                <c:pt idx="121">
                  <c:v>37.549999999999997</c:v>
                </c:pt>
                <c:pt idx="122">
                  <c:v>38.380000000000003</c:v>
                </c:pt>
                <c:pt idx="123">
                  <c:v>39.049999999999997</c:v>
                </c:pt>
                <c:pt idx="124">
                  <c:v>39.590000000000003</c:v>
                </c:pt>
                <c:pt idx="125">
                  <c:v>40.020000000000003</c:v>
                </c:pt>
                <c:pt idx="126">
                  <c:v>40.36</c:v>
                </c:pt>
                <c:pt idx="127">
                  <c:v>40.83</c:v>
                </c:pt>
                <c:pt idx="128">
                  <c:v>41.08</c:v>
                </c:pt>
                <c:pt idx="129">
                  <c:v>41.18</c:v>
                </c:pt>
                <c:pt idx="130">
                  <c:v>41.17</c:v>
                </c:pt>
                <c:pt idx="131">
                  <c:v>41.07</c:v>
                </c:pt>
                <c:pt idx="132">
                  <c:v>40.92</c:v>
                </c:pt>
                <c:pt idx="133">
                  <c:v>40.49</c:v>
                </c:pt>
                <c:pt idx="134">
                  <c:v>39.97</c:v>
                </c:pt>
                <c:pt idx="135">
                  <c:v>39.380000000000003</c:v>
                </c:pt>
                <c:pt idx="136">
                  <c:v>38.770000000000003</c:v>
                </c:pt>
                <c:pt idx="137">
                  <c:v>38.54</c:v>
                </c:pt>
                <c:pt idx="138">
                  <c:v>38.119999999999997</c:v>
                </c:pt>
                <c:pt idx="139">
                  <c:v>37.5</c:v>
                </c:pt>
                <c:pt idx="140">
                  <c:v>36.89</c:v>
                </c:pt>
                <c:pt idx="141">
                  <c:v>36.299999999999997</c:v>
                </c:pt>
                <c:pt idx="142">
                  <c:v>35.74</c:v>
                </c:pt>
                <c:pt idx="143">
                  <c:v>35.18</c:v>
                </c:pt>
                <c:pt idx="144">
                  <c:v>34.130000000000003</c:v>
                </c:pt>
                <c:pt idx="145">
                  <c:v>32.89</c:v>
                </c:pt>
                <c:pt idx="146">
                  <c:v>31.74</c:v>
                </c:pt>
                <c:pt idx="147">
                  <c:v>30.67</c:v>
                </c:pt>
                <c:pt idx="148">
                  <c:v>29.67</c:v>
                </c:pt>
                <c:pt idx="149">
                  <c:v>28.73</c:v>
                </c:pt>
                <c:pt idx="150">
                  <c:v>27.84</c:v>
                </c:pt>
                <c:pt idx="151">
                  <c:v>27.01</c:v>
                </c:pt>
                <c:pt idx="152">
                  <c:v>26.22</c:v>
                </c:pt>
                <c:pt idx="153">
                  <c:v>24.78</c:v>
                </c:pt>
                <c:pt idx="154">
                  <c:v>23.49</c:v>
                </c:pt>
                <c:pt idx="155">
                  <c:v>22.33</c:v>
                </c:pt>
                <c:pt idx="156">
                  <c:v>21.28</c:v>
                </c:pt>
                <c:pt idx="157">
                  <c:v>20.32</c:v>
                </c:pt>
                <c:pt idx="158">
                  <c:v>19.45</c:v>
                </c:pt>
                <c:pt idx="159">
                  <c:v>17.93</c:v>
                </c:pt>
                <c:pt idx="160">
                  <c:v>16.64</c:v>
                </c:pt>
                <c:pt idx="161">
                  <c:v>15.54</c:v>
                </c:pt>
                <c:pt idx="162">
                  <c:v>14.58</c:v>
                </c:pt>
                <c:pt idx="163">
                  <c:v>13.76</c:v>
                </c:pt>
                <c:pt idx="164">
                  <c:v>13.03</c:v>
                </c:pt>
                <c:pt idx="165">
                  <c:v>12.38</c:v>
                </c:pt>
                <c:pt idx="166">
                  <c:v>11.81</c:v>
                </c:pt>
                <c:pt idx="167">
                  <c:v>11.3</c:v>
                </c:pt>
                <c:pt idx="168">
                  <c:v>10.83</c:v>
                </c:pt>
                <c:pt idx="169">
                  <c:v>10.39</c:v>
                </c:pt>
                <c:pt idx="170">
                  <c:v>9.6289999999999996</c:v>
                </c:pt>
                <c:pt idx="171">
                  <c:v>8.8360000000000003</c:v>
                </c:pt>
                <c:pt idx="172">
                  <c:v>8.18</c:v>
                </c:pt>
                <c:pt idx="173">
                  <c:v>7.6269999999999998</c:v>
                </c:pt>
                <c:pt idx="174">
                  <c:v>7.1550000000000002</c:v>
                </c:pt>
                <c:pt idx="175">
                  <c:v>6.7469999999999999</c:v>
                </c:pt>
                <c:pt idx="176">
                  <c:v>6.39</c:v>
                </c:pt>
                <c:pt idx="177">
                  <c:v>6.0759999999999996</c:v>
                </c:pt>
                <c:pt idx="178">
                  <c:v>5.7910000000000004</c:v>
                </c:pt>
                <c:pt idx="179">
                  <c:v>5.298</c:v>
                </c:pt>
                <c:pt idx="180">
                  <c:v>4.8959999999999999</c:v>
                </c:pt>
                <c:pt idx="181">
                  <c:v>4.5620000000000003</c:v>
                </c:pt>
                <c:pt idx="182">
                  <c:v>4.28</c:v>
                </c:pt>
                <c:pt idx="183">
                  <c:v>4.0380000000000003</c:v>
                </c:pt>
                <c:pt idx="184">
                  <c:v>3.8290000000000002</c:v>
                </c:pt>
                <c:pt idx="185">
                  <c:v>3.484</c:v>
                </c:pt>
                <c:pt idx="186">
                  <c:v>3.2130000000000001</c:v>
                </c:pt>
                <c:pt idx="187">
                  <c:v>2.9929999999999999</c:v>
                </c:pt>
                <c:pt idx="188">
                  <c:v>2.8109999999999999</c:v>
                </c:pt>
                <c:pt idx="189">
                  <c:v>2.6589999999999998</c:v>
                </c:pt>
                <c:pt idx="190">
                  <c:v>2.5299999999999998</c:v>
                </c:pt>
                <c:pt idx="191">
                  <c:v>2.4180000000000001</c:v>
                </c:pt>
                <c:pt idx="192">
                  <c:v>2.3210000000000002</c:v>
                </c:pt>
                <c:pt idx="193">
                  <c:v>2.2360000000000002</c:v>
                </c:pt>
                <c:pt idx="194">
                  <c:v>2.161</c:v>
                </c:pt>
                <c:pt idx="195">
                  <c:v>2.0939999999999999</c:v>
                </c:pt>
                <c:pt idx="196">
                  <c:v>1.98</c:v>
                </c:pt>
                <c:pt idx="197">
                  <c:v>1.8660000000000001</c:v>
                </c:pt>
                <c:pt idx="198">
                  <c:v>1.776</c:v>
                </c:pt>
                <c:pt idx="199">
                  <c:v>1.702</c:v>
                </c:pt>
                <c:pt idx="200">
                  <c:v>1.6419999999999999</c:v>
                </c:pt>
                <c:pt idx="201">
                  <c:v>1.591</c:v>
                </c:pt>
                <c:pt idx="202">
                  <c:v>1.548</c:v>
                </c:pt>
                <c:pt idx="203">
                  <c:v>1.5109999999999999</c:v>
                </c:pt>
                <c:pt idx="204">
                  <c:v>1.48</c:v>
                </c:pt>
                <c:pt idx="205">
                  <c:v>1.4279999999999999</c:v>
                </c:pt>
                <c:pt idx="206">
                  <c:v>1.389</c:v>
                </c:pt>
                <c:pt idx="207">
                  <c:v>1.3580000000000001</c:v>
                </c:pt>
                <c:pt idx="208">
                  <c:v>1.353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srim56Fe_Mylar!$D$20:$D$228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srim56Fe_Mylar!$F$20:$F$228</c:f>
              <c:numCache>
                <c:formatCode>0.000E+00</c:formatCode>
                <c:ptCount val="209"/>
                <c:pt idx="0">
                  <c:v>2.0510000000000002</c:v>
                </c:pt>
                <c:pt idx="1">
                  <c:v>2.1230000000000002</c:v>
                </c:pt>
                <c:pt idx="2">
                  <c:v>2.19</c:v>
                </c:pt>
                <c:pt idx="3">
                  <c:v>2.3159999999999998</c:v>
                </c:pt>
                <c:pt idx="4">
                  <c:v>2.4289999999999998</c:v>
                </c:pt>
                <c:pt idx="5">
                  <c:v>2.5339999999999998</c:v>
                </c:pt>
                <c:pt idx="6">
                  <c:v>2.63</c:v>
                </c:pt>
                <c:pt idx="7">
                  <c:v>2.7189999999999999</c:v>
                </c:pt>
                <c:pt idx="8">
                  <c:v>2.802</c:v>
                </c:pt>
                <c:pt idx="9">
                  <c:v>2.88</c:v>
                </c:pt>
                <c:pt idx="10">
                  <c:v>2.9540000000000002</c:v>
                </c:pt>
                <c:pt idx="11">
                  <c:v>3.0230000000000001</c:v>
                </c:pt>
                <c:pt idx="12">
                  <c:v>3.0880000000000001</c:v>
                </c:pt>
                <c:pt idx="13">
                  <c:v>3.15</c:v>
                </c:pt>
                <c:pt idx="14">
                  <c:v>3.266</c:v>
                </c:pt>
                <c:pt idx="15">
                  <c:v>3.3959999999999999</c:v>
                </c:pt>
                <c:pt idx="16">
                  <c:v>3.5129999999999999</c:v>
                </c:pt>
                <c:pt idx="17">
                  <c:v>3.6190000000000002</c:v>
                </c:pt>
                <c:pt idx="18">
                  <c:v>3.7160000000000002</c:v>
                </c:pt>
                <c:pt idx="19">
                  <c:v>3.8050000000000002</c:v>
                </c:pt>
                <c:pt idx="20">
                  <c:v>3.887</c:v>
                </c:pt>
                <c:pt idx="21">
                  <c:v>3.9630000000000001</c:v>
                </c:pt>
                <c:pt idx="22">
                  <c:v>4.0339999999999998</c:v>
                </c:pt>
                <c:pt idx="23">
                  <c:v>4.1630000000000003</c:v>
                </c:pt>
                <c:pt idx="24">
                  <c:v>4.2759999999999998</c:v>
                </c:pt>
                <c:pt idx="25">
                  <c:v>4.3769999999999998</c:v>
                </c:pt>
                <c:pt idx="26">
                  <c:v>4.4669999999999996</c:v>
                </c:pt>
                <c:pt idx="27">
                  <c:v>4.5490000000000004</c:v>
                </c:pt>
                <c:pt idx="28">
                  <c:v>4.6230000000000002</c:v>
                </c:pt>
                <c:pt idx="29">
                  <c:v>4.7519999999999998</c:v>
                </c:pt>
                <c:pt idx="30">
                  <c:v>4.8609999999999998</c:v>
                </c:pt>
                <c:pt idx="31">
                  <c:v>4.9530000000000003</c:v>
                </c:pt>
                <c:pt idx="32">
                  <c:v>5.0330000000000004</c:v>
                </c:pt>
                <c:pt idx="33">
                  <c:v>5.1020000000000003</c:v>
                </c:pt>
                <c:pt idx="34">
                  <c:v>5.1619999999999999</c:v>
                </c:pt>
                <c:pt idx="35">
                  <c:v>5.2140000000000004</c:v>
                </c:pt>
                <c:pt idx="36">
                  <c:v>5.26</c:v>
                </c:pt>
                <c:pt idx="37">
                  <c:v>5.3010000000000002</c:v>
                </c:pt>
                <c:pt idx="38">
                  <c:v>5.3360000000000003</c:v>
                </c:pt>
                <c:pt idx="39">
                  <c:v>5.367</c:v>
                </c:pt>
                <c:pt idx="40">
                  <c:v>5.4189999999999996</c:v>
                </c:pt>
                <c:pt idx="41">
                  <c:v>5.4660000000000002</c:v>
                </c:pt>
                <c:pt idx="42">
                  <c:v>5.5</c:v>
                </c:pt>
                <c:pt idx="43">
                  <c:v>5.5229999999999997</c:v>
                </c:pt>
                <c:pt idx="44">
                  <c:v>5.5359999999999996</c:v>
                </c:pt>
                <c:pt idx="45">
                  <c:v>5.5430000000000001</c:v>
                </c:pt>
                <c:pt idx="46">
                  <c:v>5.5439999999999996</c:v>
                </c:pt>
                <c:pt idx="47">
                  <c:v>5.5410000000000004</c:v>
                </c:pt>
                <c:pt idx="48">
                  <c:v>5.5339999999999998</c:v>
                </c:pt>
                <c:pt idx="49">
                  <c:v>5.51</c:v>
                </c:pt>
                <c:pt idx="50">
                  <c:v>5.4779999999999998</c:v>
                </c:pt>
                <c:pt idx="51">
                  <c:v>5.4390000000000001</c:v>
                </c:pt>
                <c:pt idx="52">
                  <c:v>5.3959999999999999</c:v>
                </c:pt>
                <c:pt idx="53">
                  <c:v>5.35</c:v>
                </c:pt>
                <c:pt idx="54">
                  <c:v>5.3019999999999996</c:v>
                </c:pt>
                <c:pt idx="55">
                  <c:v>5.202</c:v>
                </c:pt>
                <c:pt idx="56">
                  <c:v>5.101</c:v>
                </c:pt>
                <c:pt idx="57">
                  <c:v>5</c:v>
                </c:pt>
                <c:pt idx="58">
                  <c:v>4.9009999999999998</c:v>
                </c:pt>
                <c:pt idx="59">
                  <c:v>4.8049999999999997</c:v>
                </c:pt>
                <c:pt idx="60">
                  <c:v>4.7119999999999997</c:v>
                </c:pt>
                <c:pt idx="61">
                  <c:v>4.6219999999999999</c:v>
                </c:pt>
                <c:pt idx="62">
                  <c:v>4.5350000000000001</c:v>
                </c:pt>
                <c:pt idx="63">
                  <c:v>4.452</c:v>
                </c:pt>
                <c:pt idx="64">
                  <c:v>4.3719999999999999</c:v>
                </c:pt>
                <c:pt idx="65">
                  <c:v>4.2939999999999996</c:v>
                </c:pt>
                <c:pt idx="66">
                  <c:v>4.1479999999999997</c:v>
                </c:pt>
                <c:pt idx="67">
                  <c:v>3.9809999999999999</c:v>
                </c:pt>
                <c:pt idx="68">
                  <c:v>3.8279999999999998</c:v>
                </c:pt>
                <c:pt idx="69">
                  <c:v>3.6890000000000001</c:v>
                </c:pt>
                <c:pt idx="70">
                  <c:v>3.56</c:v>
                </c:pt>
                <c:pt idx="71">
                  <c:v>3.4420000000000002</c:v>
                </c:pt>
                <c:pt idx="72">
                  <c:v>3.3330000000000002</c:v>
                </c:pt>
                <c:pt idx="73">
                  <c:v>3.2309999999999999</c:v>
                </c:pt>
                <c:pt idx="74">
                  <c:v>3.137</c:v>
                </c:pt>
                <c:pt idx="75">
                  <c:v>2.9670000000000001</c:v>
                </c:pt>
                <c:pt idx="76">
                  <c:v>2.8170000000000002</c:v>
                </c:pt>
                <c:pt idx="77">
                  <c:v>2.6829999999999998</c:v>
                </c:pt>
                <c:pt idx="78">
                  <c:v>2.5640000000000001</c:v>
                </c:pt>
                <c:pt idx="79">
                  <c:v>2.4569999999999999</c:v>
                </c:pt>
                <c:pt idx="80">
                  <c:v>2.36</c:v>
                </c:pt>
                <c:pt idx="81">
                  <c:v>2.19</c:v>
                </c:pt>
                <c:pt idx="82">
                  <c:v>2.0459999999999998</c:v>
                </c:pt>
                <c:pt idx="83">
                  <c:v>1.923</c:v>
                </c:pt>
                <c:pt idx="84">
                  <c:v>1.8149999999999999</c:v>
                </c:pt>
                <c:pt idx="85">
                  <c:v>1.7210000000000001</c:v>
                </c:pt>
                <c:pt idx="86">
                  <c:v>1.637</c:v>
                </c:pt>
                <c:pt idx="87">
                  <c:v>1.5629999999999999</c:v>
                </c:pt>
                <c:pt idx="88">
                  <c:v>1.4950000000000001</c:v>
                </c:pt>
                <c:pt idx="89">
                  <c:v>1.4339999999999999</c:v>
                </c:pt>
                <c:pt idx="90">
                  <c:v>1.379</c:v>
                </c:pt>
                <c:pt idx="91">
                  <c:v>1.3280000000000001</c:v>
                </c:pt>
                <c:pt idx="92">
                  <c:v>1.238</c:v>
                </c:pt>
                <c:pt idx="93">
                  <c:v>1.143</c:v>
                </c:pt>
                <c:pt idx="94">
                  <c:v>1.0640000000000001</c:v>
                </c:pt>
                <c:pt idx="95">
                  <c:v>0.99550000000000005</c:v>
                </c:pt>
                <c:pt idx="96">
                  <c:v>0.93659999999999999</c:v>
                </c:pt>
                <c:pt idx="97">
                  <c:v>0.88500000000000001</c:v>
                </c:pt>
                <c:pt idx="98">
                  <c:v>0.83940000000000003</c:v>
                </c:pt>
                <c:pt idx="99">
                  <c:v>0.79879999999999995</c:v>
                </c:pt>
                <c:pt idx="100">
                  <c:v>0.76239999999999997</c:v>
                </c:pt>
                <c:pt idx="101">
                  <c:v>0.6996</c:v>
                </c:pt>
                <c:pt idx="102">
                  <c:v>0.64739999999999998</c:v>
                </c:pt>
                <c:pt idx="103">
                  <c:v>0.60309999999999997</c:v>
                </c:pt>
                <c:pt idx="104">
                  <c:v>0.56510000000000005</c:v>
                </c:pt>
                <c:pt idx="105">
                  <c:v>0.53200000000000003</c:v>
                </c:pt>
                <c:pt idx="106">
                  <c:v>0.503</c:v>
                </c:pt>
                <c:pt idx="107">
                  <c:v>0.45419999999999999</c:v>
                </c:pt>
                <c:pt idx="108">
                  <c:v>0.4148</c:v>
                </c:pt>
                <c:pt idx="109">
                  <c:v>0.38229999999999997</c:v>
                </c:pt>
                <c:pt idx="110">
                  <c:v>0.35489999999999999</c:v>
                </c:pt>
                <c:pt idx="111">
                  <c:v>0.33139999999999997</c:v>
                </c:pt>
                <c:pt idx="112">
                  <c:v>0.31119999999999998</c:v>
                </c:pt>
                <c:pt idx="113">
                  <c:v>0.29339999999999999</c:v>
                </c:pt>
                <c:pt idx="114">
                  <c:v>0.27779999999999999</c:v>
                </c:pt>
                <c:pt idx="115">
                  <c:v>0.26379999999999998</c:v>
                </c:pt>
                <c:pt idx="116">
                  <c:v>0.25140000000000001</c:v>
                </c:pt>
                <c:pt idx="117">
                  <c:v>0.24010000000000001</c:v>
                </c:pt>
                <c:pt idx="118">
                  <c:v>0.22059999999999999</c:v>
                </c:pt>
                <c:pt idx="119">
                  <c:v>0.20050000000000001</c:v>
                </c:pt>
                <c:pt idx="120">
                  <c:v>0.184</c:v>
                </c:pt>
                <c:pt idx="121">
                  <c:v>0.17019999999999999</c:v>
                </c:pt>
                <c:pt idx="122">
                  <c:v>0.1585</c:v>
                </c:pt>
                <c:pt idx="123">
                  <c:v>0.1484</c:v>
                </c:pt>
                <c:pt idx="124">
                  <c:v>0.1396</c:v>
                </c:pt>
                <c:pt idx="125">
                  <c:v>0.13189999999999999</c:v>
                </c:pt>
                <c:pt idx="126">
                  <c:v>0.125</c:v>
                </c:pt>
                <c:pt idx="127">
                  <c:v>0.1133</c:v>
                </c:pt>
                <c:pt idx="128">
                  <c:v>0.1038</c:v>
                </c:pt>
                <c:pt idx="129">
                  <c:v>9.5810000000000006E-2</c:v>
                </c:pt>
                <c:pt idx="130">
                  <c:v>8.906E-2</c:v>
                </c:pt>
                <c:pt idx="131">
                  <c:v>8.3250000000000005E-2</c:v>
                </c:pt>
                <c:pt idx="132">
                  <c:v>7.8200000000000006E-2</c:v>
                </c:pt>
                <c:pt idx="133">
                  <c:v>6.9839999999999999E-2</c:v>
                </c:pt>
                <c:pt idx="134">
                  <c:v>6.3189999999999996E-2</c:v>
                </c:pt>
                <c:pt idx="135">
                  <c:v>5.7759999999999999E-2</c:v>
                </c:pt>
                <c:pt idx="136">
                  <c:v>5.3240000000000003E-2</c:v>
                </c:pt>
                <c:pt idx="137">
                  <c:v>4.9419999999999999E-2</c:v>
                </c:pt>
                <c:pt idx="138">
                  <c:v>4.614E-2</c:v>
                </c:pt>
                <c:pt idx="139">
                  <c:v>4.3290000000000002E-2</c:v>
                </c:pt>
                <c:pt idx="140">
                  <c:v>4.079E-2</c:v>
                </c:pt>
                <c:pt idx="141">
                  <c:v>3.8580000000000003E-2</c:v>
                </c:pt>
                <c:pt idx="142">
                  <c:v>3.6609999999999997E-2</c:v>
                </c:pt>
                <c:pt idx="143">
                  <c:v>3.4849999999999999E-2</c:v>
                </c:pt>
                <c:pt idx="144">
                  <c:v>3.1809999999999998E-2</c:v>
                </c:pt>
                <c:pt idx="145">
                  <c:v>2.8709999999999999E-2</c:v>
                </c:pt>
                <c:pt idx="146">
                  <c:v>2.6200000000000001E-2</c:v>
                </c:pt>
                <c:pt idx="147">
                  <c:v>2.4109999999999999E-2</c:v>
                </c:pt>
                <c:pt idx="148">
                  <c:v>2.2339999999999999E-2</c:v>
                </c:pt>
                <c:pt idx="149">
                  <c:v>2.0830000000000001E-2</c:v>
                </c:pt>
                <c:pt idx="150">
                  <c:v>1.9519999999999999E-2</c:v>
                </c:pt>
                <c:pt idx="151">
                  <c:v>1.8380000000000001E-2</c:v>
                </c:pt>
                <c:pt idx="152">
                  <c:v>1.736E-2</c:v>
                </c:pt>
                <c:pt idx="153">
                  <c:v>1.5650000000000001E-2</c:v>
                </c:pt>
                <c:pt idx="154">
                  <c:v>1.427E-2</c:v>
                </c:pt>
                <c:pt idx="155">
                  <c:v>1.312E-2</c:v>
                </c:pt>
                <c:pt idx="156">
                  <c:v>1.214E-2</c:v>
                </c:pt>
                <c:pt idx="157">
                  <c:v>1.1310000000000001E-2</c:v>
                </c:pt>
                <c:pt idx="158">
                  <c:v>1.059E-2</c:v>
                </c:pt>
                <c:pt idx="159">
                  <c:v>9.41E-3</c:v>
                </c:pt>
                <c:pt idx="160">
                  <c:v>8.4749999999999999E-3</c:v>
                </c:pt>
                <c:pt idx="161">
                  <c:v>7.7159999999999998E-3</c:v>
                </c:pt>
                <c:pt idx="162">
                  <c:v>7.0870000000000004E-3</c:v>
                </c:pt>
                <c:pt idx="163">
                  <c:v>6.5570000000000003E-3</c:v>
                </c:pt>
                <c:pt idx="164">
                  <c:v>6.1050000000000002E-3</c:v>
                </c:pt>
                <c:pt idx="165">
                  <c:v>5.7130000000000002E-3</c:v>
                </c:pt>
                <c:pt idx="166">
                  <c:v>5.3709999999999999E-3</c:v>
                </c:pt>
                <c:pt idx="167">
                  <c:v>5.0689999999999997E-3</c:v>
                </c:pt>
                <c:pt idx="168">
                  <c:v>4.8009999999999997E-3</c:v>
                </c:pt>
                <c:pt idx="169">
                  <c:v>4.5599999999999998E-3</c:v>
                </c:pt>
                <c:pt idx="170">
                  <c:v>4.1489999999999999E-3</c:v>
                </c:pt>
                <c:pt idx="171">
                  <c:v>3.7309999999999999E-3</c:v>
                </c:pt>
                <c:pt idx="172">
                  <c:v>3.3939999999999999E-3</c:v>
                </c:pt>
                <c:pt idx="173">
                  <c:v>3.114E-3</c:v>
                </c:pt>
                <c:pt idx="174">
                  <c:v>2.879E-3</c:v>
                </c:pt>
                <c:pt idx="175">
                  <c:v>2.6779999999999998E-3</c:v>
                </c:pt>
                <c:pt idx="176">
                  <c:v>2.5049999999999998E-3</c:v>
                </c:pt>
                <c:pt idx="177">
                  <c:v>2.3530000000000001E-3</c:v>
                </c:pt>
                <c:pt idx="178">
                  <c:v>2.2190000000000001E-3</c:v>
                </c:pt>
                <c:pt idx="179">
                  <c:v>1.9949999999999998E-3</c:v>
                </c:pt>
                <c:pt idx="180">
                  <c:v>1.8129999999999999E-3</c:v>
                </c:pt>
                <c:pt idx="181">
                  <c:v>1.663E-3</c:v>
                </c:pt>
                <c:pt idx="182">
                  <c:v>1.536E-3</c:v>
                </c:pt>
                <c:pt idx="183">
                  <c:v>1.428E-3</c:v>
                </c:pt>
                <c:pt idx="184">
                  <c:v>1.335E-3</c:v>
                </c:pt>
                <c:pt idx="185">
                  <c:v>1.1820000000000001E-3</c:v>
                </c:pt>
                <c:pt idx="186">
                  <c:v>1.062E-3</c:v>
                </c:pt>
                <c:pt idx="187">
                  <c:v>9.6440000000000002E-4</c:v>
                </c:pt>
                <c:pt idx="188">
                  <c:v>8.8400000000000002E-4</c:v>
                </c:pt>
                <c:pt idx="189">
                  <c:v>8.164E-4</c:v>
                </c:pt>
                <c:pt idx="190">
                  <c:v>7.5869999999999996E-4</c:v>
                </c:pt>
                <c:pt idx="191">
                  <c:v>7.0890000000000005E-4</c:v>
                </c:pt>
                <c:pt idx="192">
                  <c:v>6.6549999999999997E-4</c:v>
                </c:pt>
                <c:pt idx="193">
                  <c:v>6.2730000000000001E-4</c:v>
                </c:pt>
                <c:pt idx="194">
                  <c:v>5.934E-4</c:v>
                </c:pt>
                <c:pt idx="195">
                  <c:v>5.6309999999999997E-4</c:v>
                </c:pt>
                <c:pt idx="196">
                  <c:v>5.1119999999999996E-4</c:v>
                </c:pt>
                <c:pt idx="197">
                  <c:v>4.5869999999999998E-4</c:v>
                </c:pt>
                <c:pt idx="198">
                  <c:v>4.1639999999999998E-4</c:v>
                </c:pt>
                <c:pt idx="199">
                  <c:v>3.814E-4</c:v>
                </c:pt>
                <c:pt idx="200">
                  <c:v>3.5209999999999999E-4</c:v>
                </c:pt>
                <c:pt idx="201">
                  <c:v>3.2699999999999998E-4</c:v>
                </c:pt>
                <c:pt idx="202">
                  <c:v>3.054E-4</c:v>
                </c:pt>
                <c:pt idx="203">
                  <c:v>2.8659999999999997E-4</c:v>
                </c:pt>
                <c:pt idx="204">
                  <c:v>2.7010000000000001E-4</c:v>
                </c:pt>
                <c:pt idx="205">
                  <c:v>2.4220000000000001E-4</c:v>
                </c:pt>
                <c:pt idx="206">
                  <c:v>2.198E-4</c:v>
                </c:pt>
                <c:pt idx="207">
                  <c:v>2.0120000000000001E-4</c:v>
                </c:pt>
                <c:pt idx="208">
                  <c:v>1.9790000000000001E-4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srim56Fe_Mylar!$D$20:$D$228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srim56Fe_Mylar!$G$20:$G$228</c:f>
              <c:numCache>
                <c:formatCode>0.000E+00</c:formatCode>
                <c:ptCount val="209"/>
                <c:pt idx="0">
                  <c:v>2.1633</c:v>
                </c:pt>
                <c:pt idx="1">
                  <c:v>2.2399000000000004</c:v>
                </c:pt>
                <c:pt idx="2">
                  <c:v>2.3113000000000001</c:v>
                </c:pt>
                <c:pt idx="3">
                  <c:v>2.4457</c:v>
                </c:pt>
                <c:pt idx="4">
                  <c:v>2.5665999999999998</c:v>
                </c:pt>
                <c:pt idx="5">
                  <c:v>2.6789999999999998</c:v>
                </c:pt>
                <c:pt idx="6">
                  <c:v>2.7820999999999998</c:v>
                </c:pt>
                <c:pt idx="7">
                  <c:v>2.8778999999999999</c:v>
                </c:pt>
                <c:pt idx="8">
                  <c:v>2.9674</c:v>
                </c:pt>
                <c:pt idx="9">
                  <c:v>3.0516000000000001</c:v>
                </c:pt>
                <c:pt idx="10">
                  <c:v>3.1316000000000002</c:v>
                </c:pt>
                <c:pt idx="11">
                  <c:v>3.2065000000000001</c:v>
                </c:pt>
                <c:pt idx="12">
                  <c:v>3.2770999999999999</c:v>
                </c:pt>
                <c:pt idx="13">
                  <c:v>3.3445999999999998</c:v>
                </c:pt>
                <c:pt idx="14">
                  <c:v>3.4710999999999999</c:v>
                </c:pt>
                <c:pt idx="15">
                  <c:v>3.6135999999999999</c:v>
                </c:pt>
                <c:pt idx="16">
                  <c:v>3.7422999999999997</c:v>
                </c:pt>
                <c:pt idx="17">
                  <c:v>3.8595000000000002</c:v>
                </c:pt>
                <c:pt idx="18">
                  <c:v>3.9672000000000001</c:v>
                </c:pt>
                <c:pt idx="19">
                  <c:v>4.0665000000000004</c:v>
                </c:pt>
                <c:pt idx="20">
                  <c:v>4.1582999999999997</c:v>
                </c:pt>
                <c:pt idx="21">
                  <c:v>4.2439</c:v>
                </c:pt>
                <c:pt idx="22">
                  <c:v>4.3240999999999996</c:v>
                </c:pt>
                <c:pt idx="23">
                  <c:v>4.4706999999999999</c:v>
                </c:pt>
                <c:pt idx="24">
                  <c:v>4.6002999999999998</c:v>
                </c:pt>
                <c:pt idx="25">
                  <c:v>4.7170999999999994</c:v>
                </c:pt>
                <c:pt idx="26">
                  <c:v>4.8222999999999994</c:v>
                </c:pt>
                <c:pt idx="27">
                  <c:v>4.9188000000000001</c:v>
                </c:pt>
                <c:pt idx="28">
                  <c:v>5.0067000000000004</c:v>
                </c:pt>
                <c:pt idx="29">
                  <c:v>5.1621999999999995</c:v>
                </c:pt>
                <c:pt idx="30">
                  <c:v>5.2961</c:v>
                </c:pt>
                <c:pt idx="31">
                  <c:v>5.4117000000000006</c:v>
                </c:pt>
                <c:pt idx="32">
                  <c:v>5.5140000000000002</c:v>
                </c:pt>
                <c:pt idx="33">
                  <c:v>5.6044</c:v>
                </c:pt>
                <c:pt idx="34">
                  <c:v>5.6849999999999996</c:v>
                </c:pt>
                <c:pt idx="35">
                  <c:v>5.7567000000000004</c:v>
                </c:pt>
                <c:pt idx="36">
                  <c:v>5.8216999999999999</c:v>
                </c:pt>
                <c:pt idx="37">
                  <c:v>5.8811999999999998</c:v>
                </c:pt>
                <c:pt idx="38">
                  <c:v>5.9340000000000002</c:v>
                </c:pt>
                <c:pt idx="39">
                  <c:v>5.9824000000000002</c:v>
                </c:pt>
                <c:pt idx="40">
                  <c:v>6.0676999999999994</c:v>
                </c:pt>
                <c:pt idx="41">
                  <c:v>6.1539999999999999</c:v>
                </c:pt>
                <c:pt idx="42">
                  <c:v>6.2252000000000001</c:v>
                </c:pt>
                <c:pt idx="43">
                  <c:v>6.2835999999999999</c:v>
                </c:pt>
                <c:pt idx="44">
                  <c:v>6.3303999999999991</c:v>
                </c:pt>
                <c:pt idx="45">
                  <c:v>6.3699000000000003</c:v>
                </c:pt>
                <c:pt idx="46">
                  <c:v>6.4020999999999999</c:v>
                </c:pt>
                <c:pt idx="47">
                  <c:v>6.4292000000000007</c:v>
                </c:pt>
                <c:pt idx="48">
                  <c:v>6.4512999999999998</c:v>
                </c:pt>
                <c:pt idx="49">
                  <c:v>6.4829999999999997</c:v>
                </c:pt>
                <c:pt idx="50">
                  <c:v>6.5039999999999996</c:v>
                </c:pt>
                <c:pt idx="51">
                  <c:v>6.5150000000000006</c:v>
                </c:pt>
                <c:pt idx="52">
                  <c:v>6.52</c:v>
                </c:pt>
                <c:pt idx="53">
                  <c:v>6.5190000000000001</c:v>
                </c:pt>
                <c:pt idx="54">
                  <c:v>6.516</c:v>
                </c:pt>
                <c:pt idx="55">
                  <c:v>6.4989999999999997</c:v>
                </c:pt>
                <c:pt idx="56">
                  <c:v>6.4770000000000003</c:v>
                </c:pt>
                <c:pt idx="57">
                  <c:v>6.4510000000000005</c:v>
                </c:pt>
                <c:pt idx="58">
                  <c:v>6.4219999999999997</c:v>
                </c:pt>
                <c:pt idx="59">
                  <c:v>6.4580000000000002</c:v>
                </c:pt>
                <c:pt idx="60">
                  <c:v>6.4729999999999999</c:v>
                </c:pt>
                <c:pt idx="61">
                  <c:v>6.4630000000000001</c:v>
                </c:pt>
                <c:pt idx="62">
                  <c:v>6.4359999999999999</c:v>
                </c:pt>
                <c:pt idx="63">
                  <c:v>6.4009999999999998</c:v>
                </c:pt>
                <c:pt idx="64">
                  <c:v>6.3599999999999994</c:v>
                </c:pt>
                <c:pt idx="65">
                  <c:v>6.3149999999999995</c:v>
                </c:pt>
                <c:pt idx="66">
                  <c:v>6.2240000000000002</c:v>
                </c:pt>
                <c:pt idx="67">
                  <c:v>6.1159999999999997</c:v>
                </c:pt>
                <c:pt idx="68">
                  <c:v>6.0209999999999999</c:v>
                </c:pt>
                <c:pt idx="69">
                  <c:v>5.9420000000000002</c:v>
                </c:pt>
                <c:pt idx="70">
                  <c:v>5.875</c:v>
                </c:pt>
                <c:pt idx="71">
                  <c:v>5.8230000000000004</c:v>
                </c:pt>
                <c:pt idx="72">
                  <c:v>5.782</c:v>
                </c:pt>
                <c:pt idx="73">
                  <c:v>5.7509999999999994</c:v>
                </c:pt>
                <c:pt idx="74">
                  <c:v>5.73</c:v>
                </c:pt>
                <c:pt idx="75">
                  <c:v>5.7080000000000002</c:v>
                </c:pt>
                <c:pt idx="76">
                  <c:v>5.7059999999999995</c:v>
                </c:pt>
                <c:pt idx="77">
                  <c:v>5.72</c:v>
                </c:pt>
                <c:pt idx="78">
                  <c:v>5.7450000000000001</c:v>
                </c:pt>
                <c:pt idx="79">
                  <c:v>5.7780000000000005</c:v>
                </c:pt>
                <c:pt idx="80">
                  <c:v>5.8179999999999996</c:v>
                </c:pt>
                <c:pt idx="81">
                  <c:v>5.9119999999999999</c:v>
                </c:pt>
                <c:pt idx="82">
                  <c:v>6.0220000000000002</c:v>
                </c:pt>
                <c:pt idx="83">
                  <c:v>6.1470000000000002</c:v>
                </c:pt>
                <c:pt idx="84">
                  <c:v>6.2840000000000007</c:v>
                </c:pt>
                <c:pt idx="85">
                  <c:v>6.4329999999999998</c:v>
                </c:pt>
                <c:pt idx="86">
                  <c:v>6.59</c:v>
                </c:pt>
                <c:pt idx="87">
                  <c:v>6.7559999999999993</c:v>
                </c:pt>
                <c:pt idx="88">
                  <c:v>6.9270000000000005</c:v>
                </c:pt>
                <c:pt idx="89">
                  <c:v>7.1040000000000001</c:v>
                </c:pt>
                <c:pt idx="90">
                  <c:v>7.2859999999999996</c:v>
                </c:pt>
                <c:pt idx="91">
                  <c:v>7.4710000000000001</c:v>
                </c:pt>
                <c:pt idx="92">
                  <c:v>7.8529999999999998</c:v>
                </c:pt>
                <c:pt idx="93">
                  <c:v>8.3450000000000006</c:v>
                </c:pt>
                <c:pt idx="94">
                  <c:v>8.8529999999999998</c:v>
                </c:pt>
                <c:pt idx="95">
                  <c:v>9.3704999999999998</c:v>
                </c:pt>
                <c:pt idx="96">
                  <c:v>9.8966000000000012</c:v>
                </c:pt>
                <c:pt idx="97">
                  <c:v>10.43</c:v>
                </c:pt>
                <c:pt idx="98">
                  <c:v>10.9694</c:v>
                </c:pt>
                <c:pt idx="99">
                  <c:v>11.508800000000001</c:v>
                </c:pt>
                <c:pt idx="100">
                  <c:v>12.052399999999999</c:v>
                </c:pt>
                <c:pt idx="101">
                  <c:v>13.1396</c:v>
                </c:pt>
                <c:pt idx="102">
                  <c:v>14.227399999999999</c:v>
                </c:pt>
                <c:pt idx="103">
                  <c:v>15.293099999999999</c:v>
                </c:pt>
                <c:pt idx="104">
                  <c:v>16.345099999999999</c:v>
                </c:pt>
                <c:pt idx="105">
                  <c:v>17.372</c:v>
                </c:pt>
                <c:pt idx="106">
                  <c:v>18.373000000000001</c:v>
                </c:pt>
                <c:pt idx="107">
                  <c:v>20.284199999999998</c:v>
                </c:pt>
                <c:pt idx="108">
                  <c:v>22.0548</c:v>
                </c:pt>
                <c:pt idx="109">
                  <c:v>23.692299999999999</c:v>
                </c:pt>
                <c:pt idx="110">
                  <c:v>25.184899999999999</c:v>
                </c:pt>
                <c:pt idx="111">
                  <c:v>26.551399999999997</c:v>
                </c:pt>
                <c:pt idx="112">
                  <c:v>27.801199999999998</c:v>
                </c:pt>
                <c:pt idx="113">
                  <c:v>28.943399999999997</c:v>
                </c:pt>
                <c:pt idx="114">
                  <c:v>29.9878</c:v>
                </c:pt>
                <c:pt idx="115">
                  <c:v>30.9438</c:v>
                </c:pt>
                <c:pt idx="116">
                  <c:v>31.811399999999999</c:v>
                </c:pt>
                <c:pt idx="117">
                  <c:v>32.620100000000001</c:v>
                </c:pt>
                <c:pt idx="118">
                  <c:v>34.0306</c:v>
                </c:pt>
                <c:pt idx="119">
                  <c:v>35.5105</c:v>
                </c:pt>
                <c:pt idx="120">
                  <c:v>36.723999999999997</c:v>
                </c:pt>
                <c:pt idx="121">
                  <c:v>37.720199999999998</c:v>
                </c:pt>
                <c:pt idx="122">
                  <c:v>38.538499999999999</c:v>
                </c:pt>
                <c:pt idx="123">
                  <c:v>39.198399999999999</c:v>
                </c:pt>
                <c:pt idx="124">
                  <c:v>39.729600000000005</c:v>
                </c:pt>
                <c:pt idx="125">
                  <c:v>40.151900000000005</c:v>
                </c:pt>
                <c:pt idx="126">
                  <c:v>40.484999999999999</c:v>
                </c:pt>
                <c:pt idx="127">
                  <c:v>40.943300000000001</c:v>
                </c:pt>
                <c:pt idx="128">
                  <c:v>41.183799999999998</c:v>
                </c:pt>
                <c:pt idx="129">
                  <c:v>41.27581</c:v>
                </c:pt>
                <c:pt idx="130">
                  <c:v>41.259060000000005</c:v>
                </c:pt>
                <c:pt idx="131">
                  <c:v>41.15325</c:v>
                </c:pt>
                <c:pt idx="132">
                  <c:v>40.998200000000004</c:v>
                </c:pt>
                <c:pt idx="133">
                  <c:v>40.559840000000001</c:v>
                </c:pt>
                <c:pt idx="134">
                  <c:v>40.033189999999998</c:v>
                </c:pt>
                <c:pt idx="135">
                  <c:v>39.437760000000004</c:v>
                </c:pt>
                <c:pt idx="136">
                  <c:v>38.823240000000006</c:v>
                </c:pt>
                <c:pt idx="137">
                  <c:v>38.589419999999997</c:v>
                </c:pt>
                <c:pt idx="138">
                  <c:v>38.166139999999999</c:v>
                </c:pt>
                <c:pt idx="139">
                  <c:v>37.543289999999999</c:v>
                </c:pt>
                <c:pt idx="140">
                  <c:v>36.930790000000002</c:v>
                </c:pt>
                <c:pt idx="141">
                  <c:v>36.33858</c:v>
                </c:pt>
                <c:pt idx="142">
                  <c:v>35.776610000000005</c:v>
                </c:pt>
                <c:pt idx="143">
                  <c:v>35.214849999999998</c:v>
                </c:pt>
                <c:pt idx="144">
                  <c:v>34.161810000000003</c:v>
                </c:pt>
                <c:pt idx="145">
                  <c:v>32.918709999999997</c:v>
                </c:pt>
                <c:pt idx="146">
                  <c:v>31.766199999999998</c:v>
                </c:pt>
                <c:pt idx="147">
                  <c:v>30.694110000000002</c:v>
                </c:pt>
                <c:pt idx="148">
                  <c:v>29.692340000000002</c:v>
                </c:pt>
                <c:pt idx="149">
                  <c:v>28.750830000000001</c:v>
                </c:pt>
                <c:pt idx="150">
                  <c:v>27.85952</c:v>
                </c:pt>
                <c:pt idx="151">
                  <c:v>27.028380000000002</c:v>
                </c:pt>
                <c:pt idx="152">
                  <c:v>26.237359999999999</c:v>
                </c:pt>
                <c:pt idx="153">
                  <c:v>24.795650000000002</c:v>
                </c:pt>
                <c:pt idx="154">
                  <c:v>23.504269999999998</c:v>
                </c:pt>
                <c:pt idx="155">
                  <c:v>22.343119999999999</c:v>
                </c:pt>
                <c:pt idx="156">
                  <c:v>21.29214</c:v>
                </c:pt>
                <c:pt idx="157">
                  <c:v>20.331310000000002</c:v>
                </c:pt>
                <c:pt idx="158">
                  <c:v>19.46059</c:v>
                </c:pt>
                <c:pt idx="159">
                  <c:v>17.939409999999999</c:v>
                </c:pt>
                <c:pt idx="160">
                  <c:v>16.648475000000001</c:v>
                </c:pt>
                <c:pt idx="161">
                  <c:v>15.547715999999999</c:v>
                </c:pt>
                <c:pt idx="162">
                  <c:v>14.587087</c:v>
                </c:pt>
                <c:pt idx="163">
                  <c:v>13.766557000000001</c:v>
                </c:pt>
                <c:pt idx="164">
                  <c:v>13.036104999999999</c:v>
                </c:pt>
                <c:pt idx="165">
                  <c:v>12.385713000000001</c:v>
                </c:pt>
                <c:pt idx="166">
                  <c:v>11.815371000000001</c:v>
                </c:pt>
                <c:pt idx="167">
                  <c:v>11.305069000000001</c:v>
                </c:pt>
                <c:pt idx="168">
                  <c:v>10.834801000000001</c:v>
                </c:pt>
                <c:pt idx="169">
                  <c:v>10.39456</c:v>
                </c:pt>
                <c:pt idx="170">
                  <c:v>9.6331489999999995</c:v>
                </c:pt>
                <c:pt idx="171">
                  <c:v>8.8397310000000004</c:v>
                </c:pt>
                <c:pt idx="172">
                  <c:v>8.1833939999999998</c:v>
                </c:pt>
                <c:pt idx="173">
                  <c:v>7.6301139999999998</c:v>
                </c:pt>
                <c:pt idx="174">
                  <c:v>7.1578790000000003</c:v>
                </c:pt>
                <c:pt idx="175">
                  <c:v>6.7496780000000003</c:v>
                </c:pt>
                <c:pt idx="176">
                  <c:v>6.3925049999999999</c:v>
                </c:pt>
                <c:pt idx="177">
                  <c:v>6.0783529999999999</c:v>
                </c:pt>
                <c:pt idx="178">
                  <c:v>5.7932190000000006</c:v>
                </c:pt>
                <c:pt idx="179">
                  <c:v>5.299995</c:v>
                </c:pt>
                <c:pt idx="180">
                  <c:v>4.8978130000000002</c:v>
                </c:pt>
                <c:pt idx="181">
                  <c:v>4.563663</c:v>
                </c:pt>
                <c:pt idx="182">
                  <c:v>4.281536</c:v>
                </c:pt>
                <c:pt idx="183">
                  <c:v>4.039428</c:v>
                </c:pt>
                <c:pt idx="184">
                  <c:v>3.8303350000000003</c:v>
                </c:pt>
                <c:pt idx="185">
                  <c:v>3.485182</c:v>
                </c:pt>
                <c:pt idx="186">
                  <c:v>3.2140620000000002</c:v>
                </c:pt>
                <c:pt idx="187">
                  <c:v>2.9939643999999999</c:v>
                </c:pt>
                <c:pt idx="188">
                  <c:v>2.8118840000000001</c:v>
                </c:pt>
                <c:pt idx="189">
                  <c:v>2.6598164</c:v>
                </c:pt>
                <c:pt idx="190">
                  <c:v>2.5307586999999998</c:v>
                </c:pt>
                <c:pt idx="191">
                  <c:v>2.4187088999999999</c:v>
                </c:pt>
                <c:pt idx="192">
                  <c:v>2.3216655000000004</c:v>
                </c:pt>
                <c:pt idx="193">
                  <c:v>2.2366273000000003</c:v>
                </c:pt>
                <c:pt idx="194">
                  <c:v>2.1615934000000001</c:v>
                </c:pt>
                <c:pt idx="195">
                  <c:v>2.0945630999999998</c:v>
                </c:pt>
                <c:pt idx="196">
                  <c:v>1.9805112</c:v>
                </c:pt>
                <c:pt idx="197">
                  <c:v>1.8664587000000001</c:v>
                </c:pt>
                <c:pt idx="198">
                  <c:v>1.7764164</c:v>
                </c:pt>
                <c:pt idx="199">
                  <c:v>1.7023813999999999</c:v>
                </c:pt>
                <c:pt idx="200">
                  <c:v>1.6423520999999999</c:v>
                </c:pt>
                <c:pt idx="201">
                  <c:v>1.5913269999999999</c:v>
                </c:pt>
                <c:pt idx="202">
                  <c:v>1.5483054000000001</c:v>
                </c:pt>
                <c:pt idx="203">
                  <c:v>1.5112865999999998</c:v>
                </c:pt>
                <c:pt idx="204">
                  <c:v>1.4802701</c:v>
                </c:pt>
                <c:pt idx="205">
                  <c:v>1.4282421999999999</c:v>
                </c:pt>
                <c:pt idx="206">
                  <c:v>1.3892198</c:v>
                </c:pt>
                <c:pt idx="207">
                  <c:v>1.3582012000000001</c:v>
                </c:pt>
                <c:pt idx="208">
                  <c:v>1.3531979000000001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506368"/>
        <c:axId val="535505976"/>
      </c:scatterChart>
      <c:valAx>
        <c:axId val="5355063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5505976"/>
        <c:crosses val="autoZero"/>
        <c:crossBetween val="midCat"/>
        <c:majorUnit val="10"/>
      </c:valAx>
      <c:valAx>
        <c:axId val="53550597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55063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5727202622644059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srim56Fe_Mylar!$P$5</c:f>
          <c:strCache>
            <c:ptCount val="1"/>
            <c:pt idx="0">
              <c:v>srim56Fe_Mylar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srim56Fe_Mylar!$D$20:$D$228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srim56Fe_Mylar!$J$20:$J$228</c:f>
              <c:numCache>
                <c:formatCode>0.000</c:formatCode>
                <c:ptCount val="209"/>
                <c:pt idx="0">
                  <c:v>3.4000000000000002E-3</c:v>
                </c:pt>
                <c:pt idx="1">
                  <c:v>3.5000000000000005E-3</c:v>
                </c:pt>
                <c:pt idx="2">
                  <c:v>3.6999999999999997E-3</c:v>
                </c:pt>
                <c:pt idx="3">
                  <c:v>3.8999999999999998E-3</c:v>
                </c:pt>
                <c:pt idx="4">
                  <c:v>4.1000000000000003E-3</c:v>
                </c:pt>
                <c:pt idx="5">
                  <c:v>4.3999999999999994E-3</c:v>
                </c:pt>
                <c:pt idx="6">
                  <c:v>4.5999999999999999E-3</c:v>
                </c:pt>
                <c:pt idx="7">
                  <c:v>4.8000000000000004E-3</c:v>
                </c:pt>
                <c:pt idx="8">
                  <c:v>5.0000000000000001E-3</c:v>
                </c:pt>
                <c:pt idx="9">
                  <c:v>5.1999999999999998E-3</c:v>
                </c:pt>
                <c:pt idx="10">
                  <c:v>5.4000000000000003E-3</c:v>
                </c:pt>
                <c:pt idx="11">
                  <c:v>5.5999999999999999E-3</c:v>
                </c:pt>
                <c:pt idx="12">
                  <c:v>5.8000000000000005E-3</c:v>
                </c:pt>
                <c:pt idx="13">
                  <c:v>6.0000000000000001E-3</c:v>
                </c:pt>
                <c:pt idx="14">
                  <c:v>6.3E-3</c:v>
                </c:pt>
                <c:pt idx="15">
                  <c:v>6.7000000000000002E-3</c:v>
                </c:pt>
                <c:pt idx="16">
                  <c:v>7.1999999999999998E-3</c:v>
                </c:pt>
                <c:pt idx="17">
                  <c:v>7.6E-3</c:v>
                </c:pt>
                <c:pt idx="18">
                  <c:v>7.9000000000000008E-3</c:v>
                </c:pt>
                <c:pt idx="19">
                  <c:v>8.3000000000000001E-3</c:v>
                </c:pt>
                <c:pt idx="20">
                  <c:v>8.6999999999999994E-3</c:v>
                </c:pt>
                <c:pt idx="21">
                  <c:v>9.1000000000000004E-3</c:v>
                </c:pt>
                <c:pt idx="22">
                  <c:v>9.4000000000000004E-3</c:v>
                </c:pt>
                <c:pt idx="23">
                  <c:v>1.0100000000000001E-2</c:v>
                </c:pt>
                <c:pt idx="24">
                  <c:v>1.0800000000000001E-2</c:v>
                </c:pt>
                <c:pt idx="25">
                  <c:v>1.15E-2</c:v>
                </c:pt>
                <c:pt idx="26">
                  <c:v>1.21E-2</c:v>
                </c:pt>
                <c:pt idx="27">
                  <c:v>1.2800000000000001E-2</c:v>
                </c:pt>
                <c:pt idx="28">
                  <c:v>1.34E-2</c:v>
                </c:pt>
                <c:pt idx="29">
                  <c:v>1.4599999999999998E-2</c:v>
                </c:pt>
                <c:pt idx="30">
                  <c:v>1.5800000000000002E-2</c:v>
                </c:pt>
                <c:pt idx="31">
                  <c:v>1.7000000000000001E-2</c:v>
                </c:pt>
                <c:pt idx="32">
                  <c:v>1.8099999999999998E-2</c:v>
                </c:pt>
                <c:pt idx="33">
                  <c:v>1.9300000000000001E-2</c:v>
                </c:pt>
                <c:pt idx="34">
                  <c:v>2.0399999999999998E-2</c:v>
                </c:pt>
                <c:pt idx="35">
                  <c:v>2.1499999999999998E-2</c:v>
                </c:pt>
                <c:pt idx="36">
                  <c:v>2.2600000000000002E-2</c:v>
                </c:pt>
                <c:pt idx="37">
                  <c:v>2.3699999999999999E-2</c:v>
                </c:pt>
                <c:pt idx="38">
                  <c:v>2.4799999999999999E-2</c:v>
                </c:pt>
                <c:pt idx="39">
                  <c:v>2.58E-2</c:v>
                </c:pt>
                <c:pt idx="40">
                  <c:v>2.8000000000000004E-2</c:v>
                </c:pt>
                <c:pt idx="41">
                  <c:v>3.0599999999999999E-2</c:v>
                </c:pt>
                <c:pt idx="42">
                  <c:v>3.32E-2</c:v>
                </c:pt>
                <c:pt idx="43">
                  <c:v>3.5699999999999996E-2</c:v>
                </c:pt>
                <c:pt idx="44">
                  <c:v>3.8300000000000001E-2</c:v>
                </c:pt>
                <c:pt idx="45">
                  <c:v>4.0799999999999996E-2</c:v>
                </c:pt>
                <c:pt idx="46">
                  <c:v>4.3400000000000001E-2</c:v>
                </c:pt>
                <c:pt idx="47">
                  <c:v>4.5900000000000003E-2</c:v>
                </c:pt>
                <c:pt idx="48">
                  <c:v>4.8399999999999999E-2</c:v>
                </c:pt>
                <c:pt idx="49">
                  <c:v>5.3400000000000003E-2</c:v>
                </c:pt>
                <c:pt idx="50">
                  <c:v>5.8399999999999994E-2</c:v>
                </c:pt>
                <c:pt idx="51">
                  <c:v>6.3500000000000001E-2</c:v>
                </c:pt>
                <c:pt idx="52">
                  <c:v>6.8500000000000005E-2</c:v>
                </c:pt>
                <c:pt idx="53">
                  <c:v>7.3499999999999996E-2</c:v>
                </c:pt>
                <c:pt idx="54">
                  <c:v>7.85E-2</c:v>
                </c:pt>
                <c:pt idx="55">
                  <c:v>8.8700000000000001E-2</c:v>
                </c:pt>
                <c:pt idx="56">
                  <c:v>9.8799999999999999E-2</c:v>
                </c:pt>
                <c:pt idx="57">
                  <c:v>0.1091</c:v>
                </c:pt>
                <c:pt idx="58">
                  <c:v>0.11939999999999999</c:v>
                </c:pt>
                <c:pt idx="59">
                  <c:v>0.12969999999999998</c:v>
                </c:pt>
                <c:pt idx="60">
                  <c:v>0.13999999999999999</c:v>
                </c:pt>
                <c:pt idx="61">
                  <c:v>0.15029999999999999</c:v>
                </c:pt>
                <c:pt idx="62">
                  <c:v>0.16070000000000001</c:v>
                </c:pt>
                <c:pt idx="63">
                  <c:v>0.1711</c:v>
                </c:pt>
                <c:pt idx="64">
                  <c:v>0.18160000000000001</c:v>
                </c:pt>
                <c:pt idx="65">
                  <c:v>0.19219999999999998</c:v>
                </c:pt>
                <c:pt idx="66">
                  <c:v>0.21360000000000001</c:v>
                </c:pt>
                <c:pt idx="67">
                  <c:v>0.24100000000000002</c:v>
                </c:pt>
                <c:pt idx="68">
                  <c:v>0.26880000000000004</c:v>
                </c:pt>
                <c:pt idx="69">
                  <c:v>0.29710000000000003</c:v>
                </c:pt>
                <c:pt idx="70">
                  <c:v>0.32579999999999998</c:v>
                </c:pt>
                <c:pt idx="71">
                  <c:v>0.3548</c:v>
                </c:pt>
                <c:pt idx="72">
                  <c:v>0.3841</c:v>
                </c:pt>
                <c:pt idx="73">
                  <c:v>0.41360000000000002</c:v>
                </c:pt>
                <c:pt idx="74">
                  <c:v>0.44329999999999997</c:v>
                </c:pt>
                <c:pt idx="75">
                  <c:v>0.50309999999999999</c:v>
                </c:pt>
                <c:pt idx="76">
                  <c:v>0.56310000000000004</c:v>
                </c:pt>
                <c:pt idx="77">
                  <c:v>0.62309999999999999</c:v>
                </c:pt>
                <c:pt idx="78">
                  <c:v>0.68300000000000005</c:v>
                </c:pt>
                <c:pt idx="79">
                  <c:v>0.74269999999999992</c:v>
                </c:pt>
                <c:pt idx="80">
                  <c:v>0.80210000000000004</c:v>
                </c:pt>
                <c:pt idx="81">
                  <c:v>0.91989999999999994</c:v>
                </c:pt>
                <c:pt idx="82">
                  <c:v>1.04</c:v>
                </c:pt>
                <c:pt idx="83">
                  <c:v>1.1499999999999999</c:v>
                </c:pt>
                <c:pt idx="84">
                  <c:v>1.26</c:v>
                </c:pt>
                <c:pt idx="85" formatCode="0.00">
                  <c:v>1.37</c:v>
                </c:pt>
                <c:pt idx="86" formatCode="0.00">
                  <c:v>1.48</c:v>
                </c:pt>
                <c:pt idx="87" formatCode="0.00">
                  <c:v>1.58</c:v>
                </c:pt>
                <c:pt idx="88" formatCode="0.00">
                  <c:v>1.68</c:v>
                </c:pt>
                <c:pt idx="89" formatCode="0.00">
                  <c:v>1.78</c:v>
                </c:pt>
                <c:pt idx="90" formatCode="0.00">
                  <c:v>1.88</c:v>
                </c:pt>
                <c:pt idx="91" formatCode="0.00">
                  <c:v>1.98</c:v>
                </c:pt>
                <c:pt idx="92" formatCode="0.00">
                  <c:v>2.16</c:v>
                </c:pt>
                <c:pt idx="93" formatCode="0.00">
                  <c:v>2.38</c:v>
                </c:pt>
                <c:pt idx="94" formatCode="0.00">
                  <c:v>2.58</c:v>
                </c:pt>
                <c:pt idx="95" formatCode="0.00">
                  <c:v>2.77</c:v>
                </c:pt>
                <c:pt idx="96" formatCode="0.00">
                  <c:v>2.96</c:v>
                </c:pt>
                <c:pt idx="97" formatCode="0.00">
                  <c:v>3.13</c:v>
                </c:pt>
                <c:pt idx="98" formatCode="0.00">
                  <c:v>3.3</c:v>
                </c:pt>
                <c:pt idx="99" formatCode="0.00">
                  <c:v>3.45</c:v>
                </c:pt>
                <c:pt idx="100" formatCode="0.00">
                  <c:v>3.6</c:v>
                </c:pt>
                <c:pt idx="101" formatCode="0.00">
                  <c:v>3.89</c:v>
                </c:pt>
                <c:pt idx="102" formatCode="0.00">
                  <c:v>4.1500000000000004</c:v>
                </c:pt>
                <c:pt idx="103" formatCode="0.00">
                  <c:v>4.3899999999999997</c:v>
                </c:pt>
                <c:pt idx="104" formatCode="0.00">
                  <c:v>4.6100000000000003</c:v>
                </c:pt>
                <c:pt idx="105" formatCode="0.00">
                  <c:v>4.82</c:v>
                </c:pt>
                <c:pt idx="106" formatCode="0.00">
                  <c:v>5.0199999999999996</c:v>
                </c:pt>
                <c:pt idx="107" formatCode="0.00">
                  <c:v>5.39</c:v>
                </c:pt>
                <c:pt idx="108" formatCode="0.00">
                  <c:v>5.73</c:v>
                </c:pt>
                <c:pt idx="109" formatCode="0.00">
                  <c:v>6.04</c:v>
                </c:pt>
                <c:pt idx="110" formatCode="0.00">
                  <c:v>6.33</c:v>
                </c:pt>
                <c:pt idx="111" formatCode="0.00">
                  <c:v>6.61</c:v>
                </c:pt>
                <c:pt idx="112" formatCode="0.00">
                  <c:v>6.87</c:v>
                </c:pt>
                <c:pt idx="113" formatCode="0.00">
                  <c:v>7.12</c:v>
                </c:pt>
                <c:pt idx="114" formatCode="0.00">
                  <c:v>7.36</c:v>
                </c:pt>
                <c:pt idx="115" formatCode="0.00">
                  <c:v>7.6</c:v>
                </c:pt>
                <c:pt idx="116" formatCode="0.00">
                  <c:v>7.82</c:v>
                </c:pt>
                <c:pt idx="117" formatCode="0.00">
                  <c:v>8.0500000000000007</c:v>
                </c:pt>
                <c:pt idx="118" formatCode="0.00">
                  <c:v>8.4700000000000006</c:v>
                </c:pt>
                <c:pt idx="119" formatCode="0.00">
                  <c:v>8.99</c:v>
                </c:pt>
                <c:pt idx="120" formatCode="0.00">
                  <c:v>9.48</c:v>
                </c:pt>
                <c:pt idx="121" formatCode="0.00">
                  <c:v>9.9600000000000009</c:v>
                </c:pt>
                <c:pt idx="122" formatCode="0.00">
                  <c:v>10.43</c:v>
                </c:pt>
                <c:pt idx="123" formatCode="0.00">
                  <c:v>10.89</c:v>
                </c:pt>
                <c:pt idx="124" formatCode="0.00">
                  <c:v>11.35</c:v>
                </c:pt>
                <c:pt idx="125" formatCode="0.00">
                  <c:v>11.79</c:v>
                </c:pt>
                <c:pt idx="126" formatCode="0.00">
                  <c:v>12.24</c:v>
                </c:pt>
                <c:pt idx="127" formatCode="0.00">
                  <c:v>13.12</c:v>
                </c:pt>
                <c:pt idx="128" formatCode="0.00">
                  <c:v>13.99</c:v>
                </c:pt>
                <c:pt idx="129" formatCode="0.00">
                  <c:v>14.85</c:v>
                </c:pt>
                <c:pt idx="130" formatCode="0.00">
                  <c:v>15.72</c:v>
                </c:pt>
                <c:pt idx="131" formatCode="0.00">
                  <c:v>16.59</c:v>
                </c:pt>
                <c:pt idx="132" formatCode="0.00">
                  <c:v>17.46</c:v>
                </c:pt>
                <c:pt idx="133" formatCode="0.00">
                  <c:v>19.22</c:v>
                </c:pt>
                <c:pt idx="134" formatCode="0.00">
                  <c:v>20.99</c:v>
                </c:pt>
                <c:pt idx="135" formatCode="0.00">
                  <c:v>22.79</c:v>
                </c:pt>
                <c:pt idx="136" formatCode="0.00">
                  <c:v>24.62</c:v>
                </c:pt>
                <c:pt idx="137" formatCode="0.00">
                  <c:v>26.47</c:v>
                </c:pt>
                <c:pt idx="138" formatCode="0.00">
                  <c:v>28.34</c:v>
                </c:pt>
                <c:pt idx="139" formatCode="0.00">
                  <c:v>30.23</c:v>
                </c:pt>
                <c:pt idx="140" formatCode="0.00">
                  <c:v>32.15</c:v>
                </c:pt>
                <c:pt idx="141" formatCode="0.00">
                  <c:v>34.1</c:v>
                </c:pt>
                <c:pt idx="142" formatCode="0.00">
                  <c:v>36.090000000000003</c:v>
                </c:pt>
                <c:pt idx="143" formatCode="0.00">
                  <c:v>38.11</c:v>
                </c:pt>
                <c:pt idx="144" formatCode="0.00">
                  <c:v>42.23</c:v>
                </c:pt>
                <c:pt idx="145" formatCode="0.00">
                  <c:v>47.57</c:v>
                </c:pt>
                <c:pt idx="146" formatCode="0.00">
                  <c:v>53.11</c:v>
                </c:pt>
                <c:pt idx="147" formatCode="0.00">
                  <c:v>58.84</c:v>
                </c:pt>
                <c:pt idx="148" formatCode="0.00">
                  <c:v>64.77</c:v>
                </c:pt>
                <c:pt idx="149" formatCode="0.00">
                  <c:v>70.89</c:v>
                </c:pt>
                <c:pt idx="150" formatCode="0.00">
                  <c:v>77.22</c:v>
                </c:pt>
                <c:pt idx="151" formatCode="0.00">
                  <c:v>83.74</c:v>
                </c:pt>
                <c:pt idx="152" formatCode="0.00">
                  <c:v>90.46</c:v>
                </c:pt>
                <c:pt idx="153" formatCode="0.00">
                  <c:v>104.5</c:v>
                </c:pt>
                <c:pt idx="154" formatCode="0.00">
                  <c:v>119.33</c:v>
                </c:pt>
                <c:pt idx="155" formatCode="0.00">
                  <c:v>134.94999999999999</c:v>
                </c:pt>
                <c:pt idx="156" formatCode="0.00">
                  <c:v>151.37</c:v>
                </c:pt>
                <c:pt idx="157" formatCode="0.00">
                  <c:v>168.58</c:v>
                </c:pt>
                <c:pt idx="158" formatCode="0.00">
                  <c:v>186.58</c:v>
                </c:pt>
                <c:pt idx="159" formatCode="0.00">
                  <c:v>224.91</c:v>
                </c:pt>
                <c:pt idx="160" formatCode="0.00">
                  <c:v>266.35000000000002</c:v>
                </c:pt>
                <c:pt idx="161" formatCode="0.00">
                  <c:v>310.87</c:v>
                </c:pt>
                <c:pt idx="162" formatCode="0.00">
                  <c:v>358.43</c:v>
                </c:pt>
                <c:pt idx="163" formatCode="0.00">
                  <c:v>408.96</c:v>
                </c:pt>
                <c:pt idx="164" formatCode="0.00">
                  <c:v>462.42</c:v>
                </c:pt>
                <c:pt idx="165" formatCode="0.00">
                  <c:v>518.77</c:v>
                </c:pt>
                <c:pt idx="166" formatCode="0.00">
                  <c:v>577.95000000000005</c:v>
                </c:pt>
                <c:pt idx="167" formatCode="0.00">
                  <c:v>639.91</c:v>
                </c:pt>
                <c:pt idx="168" formatCode="0.0">
                  <c:v>704.62</c:v>
                </c:pt>
                <c:pt idx="169" formatCode="0.0">
                  <c:v>772.09</c:v>
                </c:pt>
                <c:pt idx="170" formatCode="0.0">
                  <c:v>915.22</c:v>
                </c:pt>
                <c:pt idx="171" formatCode="0.0">
                  <c:v>1110</c:v>
                </c:pt>
                <c:pt idx="172" formatCode="0.0">
                  <c:v>1320</c:v>
                </c:pt>
                <c:pt idx="173" formatCode="0.0">
                  <c:v>1550</c:v>
                </c:pt>
                <c:pt idx="174" formatCode="0.0">
                  <c:v>1790</c:v>
                </c:pt>
                <c:pt idx="175" formatCode="0.0">
                  <c:v>2050</c:v>
                </c:pt>
                <c:pt idx="176" formatCode="0.0">
                  <c:v>2320</c:v>
                </c:pt>
                <c:pt idx="177" formatCode="0.0">
                  <c:v>2610</c:v>
                </c:pt>
                <c:pt idx="178" formatCode="0.0">
                  <c:v>2910</c:v>
                </c:pt>
                <c:pt idx="179" formatCode="0.0">
                  <c:v>3550</c:v>
                </c:pt>
                <c:pt idx="180" formatCode="0.0">
                  <c:v>4260</c:v>
                </c:pt>
                <c:pt idx="181" formatCode="0.0">
                  <c:v>5010</c:v>
                </c:pt>
                <c:pt idx="182" formatCode="0.0">
                  <c:v>5820</c:v>
                </c:pt>
                <c:pt idx="183" formatCode="0.0">
                  <c:v>6690</c:v>
                </c:pt>
                <c:pt idx="184" formatCode="0.0">
                  <c:v>7600</c:v>
                </c:pt>
                <c:pt idx="185" formatCode="0.0">
                  <c:v>9560</c:v>
                </c:pt>
                <c:pt idx="186" formatCode="0.0">
                  <c:v>11700</c:v>
                </c:pt>
                <c:pt idx="187" formatCode="0.0">
                  <c:v>14000</c:v>
                </c:pt>
                <c:pt idx="188" formatCode="0.0">
                  <c:v>16470</c:v>
                </c:pt>
                <c:pt idx="189" formatCode="0.0">
                  <c:v>19090</c:v>
                </c:pt>
                <c:pt idx="190" formatCode="0.0">
                  <c:v>21850</c:v>
                </c:pt>
                <c:pt idx="191" formatCode="0.0">
                  <c:v>24740</c:v>
                </c:pt>
                <c:pt idx="192" formatCode="0.0">
                  <c:v>27770</c:v>
                </c:pt>
                <c:pt idx="193" formatCode="0.0">
                  <c:v>30910</c:v>
                </c:pt>
                <c:pt idx="194" formatCode="0.0">
                  <c:v>34170</c:v>
                </c:pt>
                <c:pt idx="195" formatCode="0.0">
                  <c:v>37530</c:v>
                </c:pt>
                <c:pt idx="196" formatCode="0.0">
                  <c:v>44560</c:v>
                </c:pt>
                <c:pt idx="197" formatCode="0.0">
                  <c:v>53870</c:v>
                </c:pt>
                <c:pt idx="198" formatCode="0.0">
                  <c:v>63710</c:v>
                </c:pt>
                <c:pt idx="199" formatCode="0.0">
                  <c:v>74000</c:v>
                </c:pt>
                <c:pt idx="200" formatCode="0.0">
                  <c:v>84700</c:v>
                </c:pt>
                <c:pt idx="201" formatCode="0.0">
                  <c:v>95780</c:v>
                </c:pt>
                <c:pt idx="202" formatCode="0.0">
                  <c:v>107180</c:v>
                </c:pt>
                <c:pt idx="203" formatCode="0.0">
                  <c:v>118880</c:v>
                </c:pt>
                <c:pt idx="204" formatCode="0.0">
                  <c:v>130840</c:v>
                </c:pt>
                <c:pt idx="205" formatCode="0.0">
                  <c:v>155460</c:v>
                </c:pt>
                <c:pt idx="206" formatCode="0.0">
                  <c:v>180880</c:v>
                </c:pt>
                <c:pt idx="207" formatCode="0.0">
                  <c:v>206940</c:v>
                </c:pt>
                <c:pt idx="208" formatCode="0.0">
                  <c:v>212230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srim56Fe_Mylar!$D$20:$D$228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srim56Fe_Mylar!$M$20:$M$228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2.7000000000000001E-3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4.4999999999999997E-3</c:v>
                </c:pt>
                <c:pt idx="32">
                  <c:v>4.8000000000000004E-3</c:v>
                </c:pt>
                <c:pt idx="33">
                  <c:v>5.0000000000000001E-3</c:v>
                </c:pt>
                <c:pt idx="34">
                  <c:v>5.1999999999999998E-3</c:v>
                </c:pt>
                <c:pt idx="35">
                  <c:v>5.4999999999999997E-3</c:v>
                </c:pt>
                <c:pt idx="36">
                  <c:v>5.7000000000000002E-3</c:v>
                </c:pt>
                <c:pt idx="37">
                  <c:v>6.0000000000000001E-3</c:v>
                </c:pt>
                <c:pt idx="38">
                  <c:v>6.1999999999999998E-3</c:v>
                </c:pt>
                <c:pt idx="39">
                  <c:v>6.4000000000000003E-3</c:v>
                </c:pt>
                <c:pt idx="40">
                  <c:v>6.8000000000000005E-3</c:v>
                </c:pt>
                <c:pt idx="41">
                  <c:v>7.3999999999999995E-3</c:v>
                </c:pt>
                <c:pt idx="42">
                  <c:v>7.9000000000000008E-3</c:v>
                </c:pt>
                <c:pt idx="43">
                  <c:v>8.4000000000000012E-3</c:v>
                </c:pt>
                <c:pt idx="44">
                  <c:v>8.9999999999999993E-3</c:v>
                </c:pt>
                <c:pt idx="45">
                  <c:v>9.4999999999999998E-3</c:v>
                </c:pt>
                <c:pt idx="46">
                  <c:v>0.01</c:v>
                </c:pt>
                <c:pt idx="47">
                  <c:v>1.0499999999999999E-2</c:v>
                </c:pt>
                <c:pt idx="48">
                  <c:v>1.0999999999999999E-2</c:v>
                </c:pt>
                <c:pt idx="49">
                  <c:v>1.1899999999999999E-2</c:v>
                </c:pt>
                <c:pt idx="50">
                  <c:v>1.29E-2</c:v>
                </c:pt>
                <c:pt idx="51">
                  <c:v>1.3800000000000002E-2</c:v>
                </c:pt>
                <c:pt idx="52">
                  <c:v>1.4799999999999999E-2</c:v>
                </c:pt>
                <c:pt idx="53">
                  <c:v>1.5699999999999999E-2</c:v>
                </c:pt>
                <c:pt idx="54">
                  <c:v>1.66E-2</c:v>
                </c:pt>
                <c:pt idx="55">
                  <c:v>1.84E-2</c:v>
                </c:pt>
                <c:pt idx="56">
                  <c:v>2.0200000000000003E-2</c:v>
                </c:pt>
                <c:pt idx="57">
                  <c:v>2.1899999999999999E-2</c:v>
                </c:pt>
                <c:pt idx="58">
                  <c:v>2.3699999999999999E-2</c:v>
                </c:pt>
                <c:pt idx="59">
                  <c:v>2.5399999999999999E-2</c:v>
                </c:pt>
                <c:pt idx="60">
                  <c:v>2.7000000000000003E-2</c:v>
                </c:pt>
                <c:pt idx="61">
                  <c:v>2.8599999999999997E-2</c:v>
                </c:pt>
                <c:pt idx="62">
                  <c:v>3.0199999999999998E-2</c:v>
                </c:pt>
                <c:pt idx="63">
                  <c:v>3.1800000000000002E-2</c:v>
                </c:pt>
                <c:pt idx="64">
                  <c:v>3.3399999999999999E-2</c:v>
                </c:pt>
                <c:pt idx="65">
                  <c:v>3.4999999999999996E-2</c:v>
                </c:pt>
                <c:pt idx="66">
                  <c:v>3.8100000000000002E-2</c:v>
                </c:pt>
                <c:pt idx="67">
                  <c:v>4.1999999999999996E-2</c:v>
                </c:pt>
                <c:pt idx="68">
                  <c:v>4.5900000000000003E-2</c:v>
                </c:pt>
                <c:pt idx="69">
                  <c:v>4.9700000000000001E-2</c:v>
                </c:pt>
                <c:pt idx="70">
                  <c:v>5.3500000000000006E-2</c:v>
                </c:pt>
                <c:pt idx="71">
                  <c:v>5.7199999999999994E-2</c:v>
                </c:pt>
                <c:pt idx="72">
                  <c:v>6.08E-2</c:v>
                </c:pt>
                <c:pt idx="73">
                  <c:v>6.4399999999999999E-2</c:v>
                </c:pt>
                <c:pt idx="74">
                  <c:v>6.7900000000000002E-2</c:v>
                </c:pt>
                <c:pt idx="75">
                  <c:v>7.4899999999999994E-2</c:v>
                </c:pt>
                <c:pt idx="76">
                  <c:v>8.1599999999999992E-2</c:v>
                </c:pt>
                <c:pt idx="77">
                  <c:v>8.7999999999999995E-2</c:v>
                </c:pt>
                <c:pt idx="78">
                  <c:v>9.4199999999999992E-2</c:v>
                </c:pt>
                <c:pt idx="79">
                  <c:v>0.1</c:v>
                </c:pt>
                <c:pt idx="80">
                  <c:v>0.1056</c:v>
                </c:pt>
                <c:pt idx="81">
                  <c:v>0.1166</c:v>
                </c:pt>
                <c:pt idx="82">
                  <c:v>0.12669999999999998</c:v>
                </c:pt>
                <c:pt idx="83">
                  <c:v>0.13589999999999999</c:v>
                </c:pt>
                <c:pt idx="84">
                  <c:v>0.1444</c:v>
                </c:pt>
                <c:pt idx="85">
                  <c:v>0.1522</c:v>
                </c:pt>
                <c:pt idx="86">
                  <c:v>0.1595</c:v>
                </c:pt>
                <c:pt idx="87">
                  <c:v>0.1661</c:v>
                </c:pt>
                <c:pt idx="88">
                  <c:v>0.17230000000000001</c:v>
                </c:pt>
                <c:pt idx="89">
                  <c:v>0.17809999999999998</c:v>
                </c:pt>
                <c:pt idx="90">
                  <c:v>0.1835</c:v>
                </c:pt>
                <c:pt idx="91">
                  <c:v>0.18839999999999998</c:v>
                </c:pt>
                <c:pt idx="92">
                  <c:v>0.1983</c:v>
                </c:pt>
                <c:pt idx="93">
                  <c:v>0.2092</c:v>
                </c:pt>
                <c:pt idx="94">
                  <c:v>0.21859999999999999</c:v>
                </c:pt>
                <c:pt idx="95">
                  <c:v>0.22669999999999998</c:v>
                </c:pt>
                <c:pt idx="96">
                  <c:v>0.23359999999999997</c:v>
                </c:pt>
                <c:pt idx="97">
                  <c:v>0.23980000000000001</c:v>
                </c:pt>
                <c:pt idx="98">
                  <c:v>0.24510000000000001</c:v>
                </c:pt>
                <c:pt idx="99">
                  <c:v>0.24990000000000001</c:v>
                </c:pt>
                <c:pt idx="100">
                  <c:v>0.25419999999999998</c:v>
                </c:pt>
                <c:pt idx="101">
                  <c:v>0.26290000000000002</c:v>
                </c:pt>
                <c:pt idx="102">
                  <c:v>0.27010000000000001</c:v>
                </c:pt>
                <c:pt idx="103">
                  <c:v>0.27599999999999997</c:v>
                </c:pt>
                <c:pt idx="104">
                  <c:v>0.28100000000000003</c:v>
                </c:pt>
                <c:pt idx="105">
                  <c:v>0.2853</c:v>
                </c:pt>
                <c:pt idx="106">
                  <c:v>0.28910000000000002</c:v>
                </c:pt>
                <c:pt idx="107">
                  <c:v>0.29749999999999999</c:v>
                </c:pt>
                <c:pt idx="108">
                  <c:v>0.30430000000000001</c:v>
                </c:pt>
                <c:pt idx="109">
                  <c:v>0.30990000000000001</c:v>
                </c:pt>
                <c:pt idx="110">
                  <c:v>0.31459999999999999</c:v>
                </c:pt>
                <c:pt idx="111">
                  <c:v>0.31869999999999998</c:v>
                </c:pt>
                <c:pt idx="112">
                  <c:v>0.32229999999999998</c:v>
                </c:pt>
                <c:pt idx="113">
                  <c:v>0.3256</c:v>
                </c:pt>
                <c:pt idx="114">
                  <c:v>0.32850000000000001</c:v>
                </c:pt>
                <c:pt idx="115">
                  <c:v>0.33119999999999999</c:v>
                </c:pt>
                <c:pt idx="116">
                  <c:v>0.3337</c:v>
                </c:pt>
                <c:pt idx="117">
                  <c:v>0.33599999999999997</c:v>
                </c:pt>
                <c:pt idx="118">
                  <c:v>0.34289999999999998</c:v>
                </c:pt>
                <c:pt idx="119">
                  <c:v>0.35199999999999998</c:v>
                </c:pt>
                <c:pt idx="120">
                  <c:v>0.36019999999999996</c:v>
                </c:pt>
                <c:pt idx="121">
                  <c:v>0.36760000000000004</c:v>
                </c:pt>
                <c:pt idx="122">
                  <c:v>0.3745</c:v>
                </c:pt>
                <c:pt idx="123">
                  <c:v>0.38100000000000001</c:v>
                </c:pt>
                <c:pt idx="124">
                  <c:v>0.38719999999999999</c:v>
                </c:pt>
                <c:pt idx="125">
                  <c:v>0.39300000000000002</c:v>
                </c:pt>
                <c:pt idx="126">
                  <c:v>0.3987</c:v>
                </c:pt>
                <c:pt idx="127">
                  <c:v>0.41879999999999995</c:v>
                </c:pt>
                <c:pt idx="128">
                  <c:v>0.43760000000000004</c:v>
                </c:pt>
                <c:pt idx="129">
                  <c:v>0.45540000000000003</c:v>
                </c:pt>
                <c:pt idx="130">
                  <c:v>0.47249999999999998</c:v>
                </c:pt>
                <c:pt idx="131">
                  <c:v>0.4889</c:v>
                </c:pt>
                <c:pt idx="132">
                  <c:v>0.505</c:v>
                </c:pt>
                <c:pt idx="133">
                  <c:v>0.56390000000000007</c:v>
                </c:pt>
                <c:pt idx="134">
                  <c:v>0.61840000000000006</c:v>
                </c:pt>
                <c:pt idx="135">
                  <c:v>0.66980000000000006</c:v>
                </c:pt>
                <c:pt idx="136">
                  <c:v>0.71889999999999998</c:v>
                </c:pt>
                <c:pt idx="137">
                  <c:v>0.76590000000000003</c:v>
                </c:pt>
                <c:pt idx="138">
                  <c:v>0.81080000000000008</c:v>
                </c:pt>
                <c:pt idx="139">
                  <c:v>0.85459999999999992</c:v>
                </c:pt>
                <c:pt idx="140" formatCode="0.00">
                  <c:v>0.89749999999999996</c:v>
                </c:pt>
                <c:pt idx="141" formatCode="0.00">
                  <c:v>0.93979999999999997</c:v>
                </c:pt>
                <c:pt idx="142" formatCode="0.00">
                  <c:v>0.98149999999999993</c:v>
                </c:pt>
                <c:pt idx="143" formatCode="0.00">
                  <c:v>1.02</c:v>
                </c:pt>
                <c:pt idx="144" formatCode="0.00">
                  <c:v>1.18</c:v>
                </c:pt>
                <c:pt idx="145" formatCode="0.00">
                  <c:v>1.4</c:v>
                </c:pt>
                <c:pt idx="146" formatCode="0.00">
                  <c:v>1.61</c:v>
                </c:pt>
                <c:pt idx="147" formatCode="0.00">
                  <c:v>1.8</c:v>
                </c:pt>
                <c:pt idx="148" formatCode="0.00">
                  <c:v>1.99</c:v>
                </c:pt>
                <c:pt idx="149" formatCode="0.00">
                  <c:v>2.17</c:v>
                </c:pt>
                <c:pt idx="150" formatCode="0.00">
                  <c:v>2.35</c:v>
                </c:pt>
                <c:pt idx="151" formatCode="0.00">
                  <c:v>2.52</c:v>
                </c:pt>
                <c:pt idx="152" formatCode="0.00">
                  <c:v>2.7</c:v>
                </c:pt>
                <c:pt idx="153" formatCode="0.00">
                  <c:v>3.35</c:v>
                </c:pt>
                <c:pt idx="154" formatCode="0.00">
                  <c:v>3.96</c:v>
                </c:pt>
                <c:pt idx="155" formatCode="0.00">
                  <c:v>4.53</c:v>
                </c:pt>
                <c:pt idx="156" formatCode="0.00">
                  <c:v>5.09</c:v>
                </c:pt>
                <c:pt idx="157" formatCode="0.00">
                  <c:v>5.65</c:v>
                </c:pt>
                <c:pt idx="158" formatCode="0.00">
                  <c:v>6.2</c:v>
                </c:pt>
                <c:pt idx="159" formatCode="0.00">
                  <c:v>8.24</c:v>
                </c:pt>
                <c:pt idx="160" formatCode="0.00">
                  <c:v>10.11</c:v>
                </c:pt>
                <c:pt idx="161" formatCode="0.00">
                  <c:v>11.92</c:v>
                </c:pt>
                <c:pt idx="162" formatCode="0.00">
                  <c:v>13.69</c:v>
                </c:pt>
                <c:pt idx="163" formatCode="0.00">
                  <c:v>15.44</c:v>
                </c:pt>
                <c:pt idx="164" formatCode="0.00">
                  <c:v>17.2</c:v>
                </c:pt>
                <c:pt idx="165" formatCode="0.00">
                  <c:v>18.96</c:v>
                </c:pt>
                <c:pt idx="166" formatCode="0.00">
                  <c:v>20.73</c:v>
                </c:pt>
                <c:pt idx="167" formatCode="0.00">
                  <c:v>22.51</c:v>
                </c:pt>
                <c:pt idx="168" formatCode="0.00">
                  <c:v>24.3</c:v>
                </c:pt>
                <c:pt idx="169" formatCode="0.00">
                  <c:v>26.11</c:v>
                </c:pt>
                <c:pt idx="170" formatCode="0.00">
                  <c:v>33.049999999999997</c:v>
                </c:pt>
                <c:pt idx="171" formatCode="0.00">
                  <c:v>42.97</c:v>
                </c:pt>
                <c:pt idx="172" formatCode="0.00">
                  <c:v>52.29</c:v>
                </c:pt>
                <c:pt idx="173" formatCode="0.00">
                  <c:v>61.34</c:v>
                </c:pt>
                <c:pt idx="174" formatCode="0.00">
                  <c:v>70.28</c:v>
                </c:pt>
                <c:pt idx="175" formatCode="0.00">
                  <c:v>79.17</c:v>
                </c:pt>
                <c:pt idx="176" formatCode="0.00">
                  <c:v>88.07</c:v>
                </c:pt>
                <c:pt idx="177" formatCode="0.00">
                  <c:v>97</c:v>
                </c:pt>
                <c:pt idx="178" formatCode="0.00">
                  <c:v>105.98</c:v>
                </c:pt>
                <c:pt idx="179" formatCode="0.00">
                  <c:v>139.99</c:v>
                </c:pt>
                <c:pt idx="180" formatCode="0.00">
                  <c:v>171.73</c:v>
                </c:pt>
                <c:pt idx="181" formatCode="0.00">
                  <c:v>202.44</c:v>
                </c:pt>
                <c:pt idx="182" formatCode="0.00">
                  <c:v>232.64</c:v>
                </c:pt>
                <c:pt idx="183" formatCode="0.00">
                  <c:v>262.62</c:v>
                </c:pt>
                <c:pt idx="184" formatCode="0.00">
                  <c:v>292.52</c:v>
                </c:pt>
                <c:pt idx="185" formatCode="0.00">
                  <c:v>403.13</c:v>
                </c:pt>
                <c:pt idx="186" formatCode="0.00">
                  <c:v>504.18</c:v>
                </c:pt>
                <c:pt idx="187" formatCode="0.00">
                  <c:v>600.78</c:v>
                </c:pt>
                <c:pt idx="188" formatCode="0.00">
                  <c:v>694.9</c:v>
                </c:pt>
                <c:pt idx="189" formatCode="0.0">
                  <c:v>787.49</c:v>
                </c:pt>
                <c:pt idx="190" formatCode="0.0">
                  <c:v>879.02</c:v>
                </c:pt>
                <c:pt idx="191" formatCode="0.0">
                  <c:v>969.76</c:v>
                </c:pt>
                <c:pt idx="192" formatCode="0.0">
                  <c:v>1060</c:v>
                </c:pt>
                <c:pt idx="193" formatCode="0.0">
                  <c:v>1150</c:v>
                </c:pt>
                <c:pt idx="194" formatCode="0.0">
                  <c:v>1240</c:v>
                </c:pt>
                <c:pt idx="195" formatCode="0.0">
                  <c:v>1330</c:v>
                </c:pt>
                <c:pt idx="196" formatCode="0.0">
                  <c:v>1660</c:v>
                </c:pt>
                <c:pt idx="197" formatCode="0.0">
                  <c:v>2120</c:v>
                </c:pt>
                <c:pt idx="198" formatCode="0.0">
                  <c:v>2530</c:v>
                </c:pt>
                <c:pt idx="199" formatCode="0.0">
                  <c:v>2920</c:v>
                </c:pt>
                <c:pt idx="200" formatCode="0.0">
                  <c:v>3290</c:v>
                </c:pt>
                <c:pt idx="201" formatCode="0.0">
                  <c:v>3650</c:v>
                </c:pt>
                <c:pt idx="202" formatCode="0.0">
                  <c:v>3990</c:v>
                </c:pt>
                <c:pt idx="203" formatCode="0.0">
                  <c:v>4320</c:v>
                </c:pt>
                <c:pt idx="204" formatCode="0.0">
                  <c:v>4640</c:v>
                </c:pt>
                <c:pt idx="205" formatCode="0.0">
                  <c:v>5800</c:v>
                </c:pt>
                <c:pt idx="206" formatCode="0.0">
                  <c:v>6820</c:v>
                </c:pt>
                <c:pt idx="207" formatCode="0.0">
                  <c:v>7760</c:v>
                </c:pt>
                <c:pt idx="208" formatCode="0.0">
                  <c:v>7790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srim56Fe_Mylar!$D$20:$D$228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srim56Fe_Mylar!$P$20:$P$228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2.8E-3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4.3999999999999994E-3</c:v>
                </c:pt>
                <c:pt idx="36">
                  <c:v>4.5999999999999999E-3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5.1999999999999998E-3</c:v>
                </c:pt>
                <c:pt idx="40">
                  <c:v>5.5999999999999999E-3</c:v>
                </c:pt>
                <c:pt idx="41">
                  <c:v>6.0000000000000001E-3</c:v>
                </c:pt>
                <c:pt idx="42">
                  <c:v>6.5000000000000006E-3</c:v>
                </c:pt>
                <c:pt idx="43">
                  <c:v>6.9000000000000008E-3</c:v>
                </c:pt>
                <c:pt idx="44">
                  <c:v>7.2999999999999992E-3</c:v>
                </c:pt>
                <c:pt idx="45">
                  <c:v>7.7999999999999996E-3</c:v>
                </c:pt>
                <c:pt idx="46">
                  <c:v>8.2000000000000007E-3</c:v>
                </c:pt>
                <c:pt idx="47">
                  <c:v>8.6E-3</c:v>
                </c:pt>
                <c:pt idx="48">
                  <c:v>8.9999999999999993E-3</c:v>
                </c:pt>
                <c:pt idx="49">
                  <c:v>9.7999999999999997E-3</c:v>
                </c:pt>
                <c:pt idx="50">
                  <c:v>1.06E-2</c:v>
                </c:pt>
                <c:pt idx="51">
                  <c:v>1.1300000000000001E-2</c:v>
                </c:pt>
                <c:pt idx="52">
                  <c:v>1.21E-2</c:v>
                </c:pt>
                <c:pt idx="53">
                  <c:v>1.29E-2</c:v>
                </c:pt>
                <c:pt idx="54">
                  <c:v>1.3600000000000001E-2</c:v>
                </c:pt>
                <c:pt idx="55">
                  <c:v>1.5099999999999999E-2</c:v>
                </c:pt>
                <c:pt idx="56">
                  <c:v>1.66E-2</c:v>
                </c:pt>
                <c:pt idx="57">
                  <c:v>1.8099999999999998E-2</c:v>
                </c:pt>
                <c:pt idx="58">
                  <c:v>1.95E-2</c:v>
                </c:pt>
                <c:pt idx="59">
                  <c:v>2.0999999999999998E-2</c:v>
                </c:pt>
                <c:pt idx="60">
                  <c:v>2.24E-2</c:v>
                </c:pt>
                <c:pt idx="61">
                  <c:v>2.3799999999999998E-2</c:v>
                </c:pt>
                <c:pt idx="62">
                  <c:v>2.52E-2</c:v>
                </c:pt>
                <c:pt idx="63">
                  <c:v>2.6600000000000002E-2</c:v>
                </c:pt>
                <c:pt idx="64">
                  <c:v>2.8000000000000004E-2</c:v>
                </c:pt>
                <c:pt idx="65">
                  <c:v>2.9399999999999999E-2</c:v>
                </c:pt>
                <c:pt idx="66">
                  <c:v>3.2199999999999999E-2</c:v>
                </c:pt>
                <c:pt idx="67">
                  <c:v>3.5699999999999996E-2</c:v>
                </c:pt>
                <c:pt idx="68">
                  <c:v>3.9199999999999999E-2</c:v>
                </c:pt>
                <c:pt idx="69">
                  <c:v>4.2700000000000002E-2</c:v>
                </c:pt>
                <c:pt idx="70">
                  <c:v>4.6200000000000005E-2</c:v>
                </c:pt>
                <c:pt idx="71">
                  <c:v>4.9700000000000001E-2</c:v>
                </c:pt>
                <c:pt idx="72">
                  <c:v>5.33E-2</c:v>
                </c:pt>
                <c:pt idx="73">
                  <c:v>5.6799999999999996E-2</c:v>
                </c:pt>
                <c:pt idx="74">
                  <c:v>6.0299999999999999E-2</c:v>
                </c:pt>
                <c:pt idx="75">
                  <c:v>6.7299999999999999E-2</c:v>
                </c:pt>
                <c:pt idx="76">
                  <c:v>7.4200000000000002E-2</c:v>
                </c:pt>
                <c:pt idx="77">
                  <c:v>8.1000000000000003E-2</c:v>
                </c:pt>
                <c:pt idx="78">
                  <c:v>8.77E-2</c:v>
                </c:pt>
                <c:pt idx="79">
                  <c:v>9.4299999999999995E-2</c:v>
                </c:pt>
                <c:pt idx="80">
                  <c:v>0.10069999999999998</c:v>
                </c:pt>
                <c:pt idx="81">
                  <c:v>0.1132</c:v>
                </c:pt>
                <c:pt idx="82">
                  <c:v>0.12509999999999999</c:v>
                </c:pt>
                <c:pt idx="83">
                  <c:v>0.13640000000000002</c:v>
                </c:pt>
                <c:pt idx="84">
                  <c:v>0.1472</c:v>
                </c:pt>
                <c:pt idx="85">
                  <c:v>0.15740000000000001</c:v>
                </c:pt>
                <c:pt idx="86">
                  <c:v>0.16719999999999999</c:v>
                </c:pt>
                <c:pt idx="87">
                  <c:v>0.1764</c:v>
                </c:pt>
                <c:pt idx="88">
                  <c:v>0.1852</c:v>
                </c:pt>
                <c:pt idx="89">
                  <c:v>0.19350000000000001</c:v>
                </c:pt>
                <c:pt idx="90">
                  <c:v>0.20150000000000001</c:v>
                </c:pt>
                <c:pt idx="91">
                  <c:v>0.20899999999999999</c:v>
                </c:pt>
                <c:pt idx="92">
                  <c:v>0.223</c:v>
                </c:pt>
                <c:pt idx="93">
                  <c:v>0.2387</c:v>
                </c:pt>
                <c:pt idx="94">
                  <c:v>0.25259999999999999</c:v>
                </c:pt>
                <c:pt idx="95">
                  <c:v>0.2651</c:v>
                </c:pt>
                <c:pt idx="96">
                  <c:v>0.2762</c:v>
                </c:pt>
                <c:pt idx="97">
                  <c:v>0.2863</c:v>
                </c:pt>
                <c:pt idx="98">
                  <c:v>0.2954</c:v>
                </c:pt>
                <c:pt idx="99">
                  <c:v>0.30369999999999997</c:v>
                </c:pt>
                <c:pt idx="100">
                  <c:v>0.31120000000000003</c:v>
                </c:pt>
                <c:pt idx="101">
                  <c:v>0.32440000000000002</c:v>
                </c:pt>
                <c:pt idx="102">
                  <c:v>0.33560000000000001</c:v>
                </c:pt>
                <c:pt idx="103">
                  <c:v>0.34520000000000001</c:v>
                </c:pt>
                <c:pt idx="104">
                  <c:v>0.35360000000000003</c:v>
                </c:pt>
                <c:pt idx="105">
                  <c:v>0.3609</c:v>
                </c:pt>
                <c:pt idx="106">
                  <c:v>0.3674</c:v>
                </c:pt>
                <c:pt idx="107">
                  <c:v>0.37829999999999997</c:v>
                </c:pt>
                <c:pt idx="108">
                  <c:v>0.38730000000000003</c:v>
                </c:pt>
                <c:pt idx="109">
                  <c:v>0.39479999999999998</c:v>
                </c:pt>
                <c:pt idx="110">
                  <c:v>0.40119999999999995</c:v>
                </c:pt>
                <c:pt idx="111">
                  <c:v>0.40670000000000001</c:v>
                </c:pt>
                <c:pt idx="112">
                  <c:v>0.41159999999999997</c:v>
                </c:pt>
                <c:pt idx="113">
                  <c:v>0.41589999999999999</c:v>
                </c:pt>
                <c:pt idx="114">
                  <c:v>0.4199</c:v>
                </c:pt>
                <c:pt idx="115">
                  <c:v>0.4234</c:v>
                </c:pt>
                <c:pt idx="116">
                  <c:v>0.42670000000000002</c:v>
                </c:pt>
                <c:pt idx="117">
                  <c:v>0.42969999999999997</c:v>
                </c:pt>
                <c:pt idx="118">
                  <c:v>0.43509999999999999</c:v>
                </c:pt>
                <c:pt idx="119">
                  <c:v>0.44089999999999996</c:v>
                </c:pt>
                <c:pt idx="120">
                  <c:v>0.44600000000000001</c:v>
                </c:pt>
                <c:pt idx="121">
                  <c:v>0.45050000000000001</c:v>
                </c:pt>
                <c:pt idx="122">
                  <c:v>0.45450000000000002</c:v>
                </c:pt>
                <c:pt idx="123">
                  <c:v>0.45830000000000004</c:v>
                </c:pt>
                <c:pt idx="124">
                  <c:v>0.4617</c:v>
                </c:pt>
                <c:pt idx="125">
                  <c:v>0.46489999999999998</c:v>
                </c:pt>
                <c:pt idx="126">
                  <c:v>0.46790000000000004</c:v>
                </c:pt>
                <c:pt idx="127">
                  <c:v>0.47339999999999999</c:v>
                </c:pt>
                <c:pt idx="128">
                  <c:v>0.47850000000000004</c:v>
                </c:pt>
                <c:pt idx="129">
                  <c:v>0.48319999999999996</c:v>
                </c:pt>
                <c:pt idx="130">
                  <c:v>0.48760000000000003</c:v>
                </c:pt>
                <c:pt idx="131">
                  <c:v>0.49180000000000001</c:v>
                </c:pt>
                <c:pt idx="132">
                  <c:v>0.49580000000000002</c:v>
                </c:pt>
                <c:pt idx="133">
                  <c:v>0.50339999999999996</c:v>
                </c:pt>
                <c:pt idx="134">
                  <c:v>0.51070000000000004</c:v>
                </c:pt>
                <c:pt idx="135">
                  <c:v>0.51760000000000006</c:v>
                </c:pt>
                <c:pt idx="136">
                  <c:v>0.52449999999999997</c:v>
                </c:pt>
                <c:pt idx="137">
                  <c:v>0.53110000000000002</c:v>
                </c:pt>
                <c:pt idx="138">
                  <c:v>0.53769999999999996</c:v>
                </c:pt>
                <c:pt idx="139">
                  <c:v>0.54410000000000003</c:v>
                </c:pt>
                <c:pt idx="140">
                  <c:v>0.55059999999999998</c:v>
                </c:pt>
                <c:pt idx="141">
                  <c:v>0.55709999999999993</c:v>
                </c:pt>
                <c:pt idx="142">
                  <c:v>0.5635</c:v>
                </c:pt>
                <c:pt idx="143">
                  <c:v>0.57000000000000006</c:v>
                </c:pt>
                <c:pt idx="144">
                  <c:v>0.58319999999999994</c:v>
                </c:pt>
                <c:pt idx="145">
                  <c:v>0.59989999999999999</c:v>
                </c:pt>
                <c:pt idx="146">
                  <c:v>0.61719999999999997</c:v>
                </c:pt>
                <c:pt idx="147">
                  <c:v>0.63490000000000002</c:v>
                </c:pt>
                <c:pt idx="148">
                  <c:v>0.65329999999999999</c:v>
                </c:pt>
                <c:pt idx="149">
                  <c:v>0.67220000000000002</c:v>
                </c:pt>
                <c:pt idx="150">
                  <c:v>0.69189999999999996</c:v>
                </c:pt>
                <c:pt idx="151">
                  <c:v>0.71210000000000007</c:v>
                </c:pt>
                <c:pt idx="152">
                  <c:v>0.73310000000000008</c:v>
                </c:pt>
                <c:pt idx="153">
                  <c:v>0.77710000000000001</c:v>
                </c:pt>
                <c:pt idx="154">
                  <c:v>0.82400000000000007</c:v>
                </c:pt>
                <c:pt idx="155">
                  <c:v>0.87379999999999991</c:v>
                </c:pt>
                <c:pt idx="156" formatCode="0.00">
                  <c:v>0.92639999999999989</c:v>
                </c:pt>
                <c:pt idx="157" formatCode="0.00">
                  <c:v>0.98190000000000011</c:v>
                </c:pt>
                <c:pt idx="158" formatCode="0.00">
                  <c:v>1.04</c:v>
                </c:pt>
                <c:pt idx="159" formatCode="0.00">
                  <c:v>1.17</c:v>
                </c:pt>
                <c:pt idx="160" formatCode="0.00">
                  <c:v>1.3</c:v>
                </c:pt>
                <c:pt idx="161" formatCode="0.00">
                  <c:v>1.45</c:v>
                </c:pt>
                <c:pt idx="162" formatCode="0.00">
                  <c:v>1.6</c:v>
                </c:pt>
                <c:pt idx="163" formatCode="0.00">
                  <c:v>1.77</c:v>
                </c:pt>
                <c:pt idx="164" formatCode="0.00">
                  <c:v>1.95</c:v>
                </c:pt>
                <c:pt idx="165" formatCode="0.00">
                  <c:v>2.13</c:v>
                </c:pt>
                <c:pt idx="166" formatCode="0.00">
                  <c:v>2.33</c:v>
                </c:pt>
                <c:pt idx="167" formatCode="0.00">
                  <c:v>2.5299999999999998</c:v>
                </c:pt>
                <c:pt idx="168" formatCode="0.00">
                  <c:v>2.74</c:v>
                </c:pt>
                <c:pt idx="169" formatCode="0.00">
                  <c:v>2.96</c:v>
                </c:pt>
                <c:pt idx="170" formatCode="0.00">
                  <c:v>3.43</c:v>
                </c:pt>
                <c:pt idx="171" formatCode="0.00">
                  <c:v>4.0599999999999996</c:v>
                </c:pt>
                <c:pt idx="172" formatCode="0.00">
                  <c:v>4.7300000000000004</c:v>
                </c:pt>
                <c:pt idx="173" formatCode="0.00">
                  <c:v>5.45</c:v>
                </c:pt>
                <c:pt idx="174" formatCode="0.00">
                  <c:v>6.22</c:v>
                </c:pt>
                <c:pt idx="175" formatCode="0.00">
                  <c:v>7.03</c:v>
                </c:pt>
                <c:pt idx="176" formatCode="0.00">
                  <c:v>7.89</c:v>
                </c:pt>
                <c:pt idx="177" formatCode="0.00">
                  <c:v>8.7799999999999994</c:v>
                </c:pt>
                <c:pt idx="178" formatCode="0.00">
                  <c:v>9.7200000000000006</c:v>
                </c:pt>
                <c:pt idx="179" formatCode="0.00">
                  <c:v>11.72</c:v>
                </c:pt>
                <c:pt idx="180" formatCode="0.00">
                  <c:v>13.87</c:v>
                </c:pt>
                <c:pt idx="181" formatCode="0.00">
                  <c:v>16.170000000000002</c:v>
                </c:pt>
                <c:pt idx="182" formatCode="0.00">
                  <c:v>18.61</c:v>
                </c:pt>
                <c:pt idx="183" formatCode="0.00">
                  <c:v>21.19</c:v>
                </c:pt>
                <c:pt idx="184" formatCode="0.00">
                  <c:v>23.9</c:v>
                </c:pt>
                <c:pt idx="185" formatCode="0.00">
                  <c:v>29.7</c:v>
                </c:pt>
                <c:pt idx="186" formatCode="0.00">
                  <c:v>35.950000000000003</c:v>
                </c:pt>
                <c:pt idx="187" formatCode="0.00">
                  <c:v>42.63</c:v>
                </c:pt>
                <c:pt idx="188" formatCode="0.00">
                  <c:v>49.7</c:v>
                </c:pt>
                <c:pt idx="189" formatCode="0.00">
                  <c:v>57.12</c:v>
                </c:pt>
                <c:pt idx="190" formatCode="0.00">
                  <c:v>64.88</c:v>
                </c:pt>
                <c:pt idx="191" formatCode="0.00">
                  <c:v>72.930000000000007</c:v>
                </c:pt>
                <c:pt idx="192" formatCode="0.00">
                  <c:v>81.260000000000005</c:v>
                </c:pt>
                <c:pt idx="193" formatCode="0.00">
                  <c:v>89.85</c:v>
                </c:pt>
                <c:pt idx="194" formatCode="0.00">
                  <c:v>98.68</c:v>
                </c:pt>
                <c:pt idx="195" formatCode="0.00">
                  <c:v>107.72</c:v>
                </c:pt>
                <c:pt idx="196" formatCode="0.00">
                  <c:v>126.39</c:v>
                </c:pt>
                <c:pt idx="197" formatCode="0.00">
                  <c:v>150.66</c:v>
                </c:pt>
                <c:pt idx="198" formatCode="0.00">
                  <c:v>175.79</c:v>
                </c:pt>
                <c:pt idx="199" formatCode="0.00">
                  <c:v>201.61</c:v>
                </c:pt>
                <c:pt idx="200" formatCode="0.00">
                  <c:v>227.96</c:v>
                </c:pt>
                <c:pt idx="201" formatCode="0.00">
                  <c:v>254.73</c:v>
                </c:pt>
                <c:pt idx="202" formatCode="0.00">
                  <c:v>281.82</c:v>
                </c:pt>
                <c:pt idx="203" formatCode="0.00">
                  <c:v>309.14999999999998</c:v>
                </c:pt>
                <c:pt idx="204" formatCode="0.00">
                  <c:v>336.64</c:v>
                </c:pt>
                <c:pt idx="205" formatCode="0.00">
                  <c:v>391.9</c:v>
                </c:pt>
                <c:pt idx="206" formatCode="0.00">
                  <c:v>447.21</c:v>
                </c:pt>
                <c:pt idx="207" formatCode="0.00">
                  <c:v>502.31</c:v>
                </c:pt>
                <c:pt idx="208" formatCode="0.00">
                  <c:v>513.27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506760"/>
        <c:axId val="535498528"/>
      </c:scatterChart>
      <c:valAx>
        <c:axId val="5355067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5498528"/>
        <c:crosses val="autoZero"/>
        <c:crossBetween val="midCat"/>
        <c:majorUnit val="10"/>
      </c:valAx>
      <c:valAx>
        <c:axId val="53549852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55067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srim56Fe_EJ212!$P$5</c:f>
          <c:strCache>
            <c:ptCount val="1"/>
            <c:pt idx="0">
              <c:v>srim56Fe_EJ212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srim56Fe_EJ212!$D$20:$D$228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srim56Fe_EJ212!$E$20:$E$228</c:f>
              <c:numCache>
                <c:formatCode>0.000E+00</c:formatCode>
                <c:ptCount val="209"/>
                <c:pt idx="0">
                  <c:v>0.14599999999999999</c:v>
                </c:pt>
                <c:pt idx="1">
                  <c:v>0.152</c:v>
                </c:pt>
                <c:pt idx="2">
                  <c:v>0.15770000000000001</c:v>
                </c:pt>
                <c:pt idx="3">
                  <c:v>0.1686</c:v>
                </c:pt>
                <c:pt idx="4">
                  <c:v>0.1789</c:v>
                </c:pt>
                <c:pt idx="5">
                  <c:v>0.1885</c:v>
                </c:pt>
                <c:pt idx="6">
                  <c:v>0.19769999999999999</c:v>
                </c:pt>
                <c:pt idx="7">
                  <c:v>0.20649999999999999</c:v>
                </c:pt>
                <c:pt idx="8">
                  <c:v>0.215</c:v>
                </c:pt>
                <c:pt idx="9">
                  <c:v>0.22309999999999999</c:v>
                </c:pt>
                <c:pt idx="10">
                  <c:v>0.23089999999999999</c:v>
                </c:pt>
                <c:pt idx="11">
                  <c:v>0.23849999999999999</c:v>
                </c:pt>
                <c:pt idx="12">
                  <c:v>0.24579999999999999</c:v>
                </c:pt>
                <c:pt idx="13">
                  <c:v>0.253</c:v>
                </c:pt>
                <c:pt idx="14">
                  <c:v>0.2666</c:v>
                </c:pt>
                <c:pt idx="15">
                  <c:v>0.2828</c:v>
                </c:pt>
                <c:pt idx="16">
                  <c:v>0.29809999999999998</c:v>
                </c:pt>
                <c:pt idx="17">
                  <c:v>0.31269999999999998</c:v>
                </c:pt>
                <c:pt idx="18">
                  <c:v>0.3266</c:v>
                </c:pt>
                <c:pt idx="19">
                  <c:v>0.33989999999999998</c:v>
                </c:pt>
                <c:pt idx="20">
                  <c:v>0.35270000000000001</c:v>
                </c:pt>
                <c:pt idx="21">
                  <c:v>0.36509999999999998</c:v>
                </c:pt>
                <c:pt idx="22">
                  <c:v>0.37709999999999999</c:v>
                </c:pt>
                <c:pt idx="23">
                  <c:v>0.4</c:v>
                </c:pt>
                <c:pt idx="24">
                  <c:v>0.42159999999999997</c:v>
                </c:pt>
                <c:pt idx="25">
                  <c:v>0.44219999999999998</c:v>
                </c:pt>
                <c:pt idx="26">
                  <c:v>0.46179999999999999</c:v>
                </c:pt>
                <c:pt idx="27">
                  <c:v>0.48070000000000002</c:v>
                </c:pt>
                <c:pt idx="28">
                  <c:v>0.49880000000000002</c:v>
                </c:pt>
                <c:pt idx="29">
                  <c:v>0.5333</c:v>
                </c:pt>
                <c:pt idx="30">
                  <c:v>0.56559999999999999</c:v>
                </c:pt>
                <c:pt idx="31">
                  <c:v>0.59619999999999995</c:v>
                </c:pt>
                <c:pt idx="32">
                  <c:v>0.62529999999999997</c:v>
                </c:pt>
                <c:pt idx="33">
                  <c:v>0.65310000000000001</c:v>
                </c:pt>
                <c:pt idx="34">
                  <c:v>0.67979999999999996</c:v>
                </c:pt>
                <c:pt idx="35">
                  <c:v>0.70550000000000002</c:v>
                </c:pt>
                <c:pt idx="36">
                  <c:v>0.73019999999999996</c:v>
                </c:pt>
                <c:pt idx="37">
                  <c:v>0.75419999999999998</c:v>
                </c:pt>
                <c:pt idx="38">
                  <c:v>0.77739999999999998</c:v>
                </c:pt>
                <c:pt idx="39">
                  <c:v>0.79990000000000006</c:v>
                </c:pt>
                <c:pt idx="40">
                  <c:v>0.84319999999999995</c:v>
                </c:pt>
                <c:pt idx="41">
                  <c:v>0.89429999999999998</c:v>
                </c:pt>
                <c:pt idx="42">
                  <c:v>0.94269999999999998</c:v>
                </c:pt>
                <c:pt idx="43">
                  <c:v>0.98870000000000002</c:v>
                </c:pt>
                <c:pt idx="44">
                  <c:v>1.0329999999999999</c:v>
                </c:pt>
                <c:pt idx="45">
                  <c:v>1.075</c:v>
                </c:pt>
                <c:pt idx="46">
                  <c:v>1.115</c:v>
                </c:pt>
                <c:pt idx="47">
                  <c:v>1.155</c:v>
                </c:pt>
                <c:pt idx="48">
                  <c:v>1.1919999999999999</c:v>
                </c:pt>
                <c:pt idx="49">
                  <c:v>1.2649999999999999</c:v>
                </c:pt>
                <c:pt idx="50">
                  <c:v>1.333</c:v>
                </c:pt>
                <c:pt idx="51">
                  <c:v>1.3979999999999999</c:v>
                </c:pt>
                <c:pt idx="52">
                  <c:v>1.46</c:v>
                </c:pt>
                <c:pt idx="53">
                  <c:v>1.52</c:v>
                </c:pt>
                <c:pt idx="54">
                  <c:v>1.5780000000000001</c:v>
                </c:pt>
                <c:pt idx="55">
                  <c:v>1.6859999999999999</c:v>
                </c:pt>
                <c:pt idx="56">
                  <c:v>1.7889999999999999</c:v>
                </c:pt>
                <c:pt idx="57">
                  <c:v>1.8859999999999999</c:v>
                </c:pt>
                <c:pt idx="58">
                  <c:v>1.978</c:v>
                </c:pt>
                <c:pt idx="59">
                  <c:v>2.1419999999999999</c:v>
                </c:pt>
                <c:pt idx="60">
                  <c:v>2.2759999999999998</c:v>
                </c:pt>
                <c:pt idx="61">
                  <c:v>2.3730000000000002</c:v>
                </c:pt>
                <c:pt idx="62">
                  <c:v>2.4460000000000002</c:v>
                </c:pt>
                <c:pt idx="63">
                  <c:v>2.5030000000000001</c:v>
                </c:pt>
                <c:pt idx="64">
                  <c:v>2.5489999999999999</c:v>
                </c:pt>
                <c:pt idx="65">
                  <c:v>2.5880000000000001</c:v>
                </c:pt>
                <c:pt idx="66">
                  <c:v>2.653</c:v>
                </c:pt>
                <c:pt idx="67">
                  <c:v>2.7240000000000002</c:v>
                </c:pt>
                <c:pt idx="68">
                  <c:v>2.794</c:v>
                </c:pt>
                <c:pt idx="69">
                  <c:v>2.8660000000000001</c:v>
                </c:pt>
                <c:pt idx="70">
                  <c:v>2.9420000000000002</c:v>
                </c:pt>
                <c:pt idx="71">
                  <c:v>3.0219999999999998</c:v>
                </c:pt>
                <c:pt idx="72">
                  <c:v>3.1059999999999999</c:v>
                </c:pt>
                <c:pt idx="73">
                  <c:v>3.1920000000000002</c:v>
                </c:pt>
                <c:pt idx="74">
                  <c:v>3.2810000000000001</c:v>
                </c:pt>
                <c:pt idx="75">
                  <c:v>3.46</c:v>
                </c:pt>
                <c:pt idx="76">
                  <c:v>3.64</c:v>
                </c:pt>
                <c:pt idx="77">
                  <c:v>3.8159999999999998</c:v>
                </c:pt>
                <c:pt idx="78">
                  <c:v>3.9870000000000001</c:v>
                </c:pt>
                <c:pt idx="79">
                  <c:v>4.1520000000000001</c:v>
                </c:pt>
                <c:pt idx="80">
                  <c:v>4.3109999999999999</c:v>
                </c:pt>
                <c:pt idx="81">
                  <c:v>4.6139999999999999</c:v>
                </c:pt>
                <c:pt idx="82">
                  <c:v>4.9020000000000001</c:v>
                </c:pt>
                <c:pt idx="83">
                  <c:v>5.1820000000000004</c:v>
                </c:pt>
                <c:pt idx="84">
                  <c:v>5.4560000000000004</c:v>
                </c:pt>
                <c:pt idx="85">
                  <c:v>5.7270000000000003</c:v>
                </c:pt>
                <c:pt idx="86">
                  <c:v>5.9950000000000001</c:v>
                </c:pt>
                <c:pt idx="87">
                  <c:v>6.2619999999999996</c:v>
                </c:pt>
                <c:pt idx="88">
                  <c:v>6.5270000000000001</c:v>
                </c:pt>
                <c:pt idx="89">
                  <c:v>6.79</c:v>
                </c:pt>
                <c:pt idx="90">
                  <c:v>7.0519999999999996</c:v>
                </c:pt>
                <c:pt idx="91">
                  <c:v>7.3129999999999997</c:v>
                </c:pt>
                <c:pt idx="92">
                  <c:v>7.8330000000000002</c:v>
                </c:pt>
                <c:pt idx="93">
                  <c:v>8.4789999999999992</c:v>
                </c:pt>
                <c:pt idx="94">
                  <c:v>9.1229999999999993</c:v>
                </c:pt>
                <c:pt idx="95">
                  <c:v>9.766</c:v>
                </c:pt>
                <c:pt idx="96">
                  <c:v>10.41</c:v>
                </c:pt>
                <c:pt idx="97">
                  <c:v>11.05</c:v>
                </c:pt>
                <c:pt idx="98">
                  <c:v>11.7</c:v>
                </c:pt>
                <c:pt idx="99">
                  <c:v>12.34</c:v>
                </c:pt>
                <c:pt idx="100">
                  <c:v>12.98</c:v>
                </c:pt>
                <c:pt idx="101">
                  <c:v>14.26</c:v>
                </c:pt>
                <c:pt idx="102">
                  <c:v>15.53</c:v>
                </c:pt>
                <c:pt idx="103">
                  <c:v>16.78</c:v>
                </c:pt>
                <c:pt idx="104">
                  <c:v>18</c:v>
                </c:pt>
                <c:pt idx="105">
                  <c:v>19.2</c:v>
                </c:pt>
                <c:pt idx="106">
                  <c:v>20.37</c:v>
                </c:pt>
                <c:pt idx="107">
                  <c:v>22.6</c:v>
                </c:pt>
                <c:pt idx="108">
                  <c:v>24.68</c:v>
                </c:pt>
                <c:pt idx="109">
                  <c:v>26.61</c:v>
                </c:pt>
                <c:pt idx="110">
                  <c:v>28.38</c:v>
                </c:pt>
                <c:pt idx="111">
                  <c:v>30</c:v>
                </c:pt>
                <c:pt idx="112">
                  <c:v>31.49</c:v>
                </c:pt>
                <c:pt idx="113">
                  <c:v>32.86</c:v>
                </c:pt>
                <c:pt idx="114">
                  <c:v>34.11</c:v>
                </c:pt>
                <c:pt idx="115">
                  <c:v>35.26</c:v>
                </c:pt>
                <c:pt idx="116">
                  <c:v>36.32</c:v>
                </c:pt>
                <c:pt idx="117">
                  <c:v>37.299999999999997</c:v>
                </c:pt>
                <c:pt idx="118">
                  <c:v>39.03</c:v>
                </c:pt>
                <c:pt idx="119">
                  <c:v>40.86</c:v>
                </c:pt>
                <c:pt idx="120">
                  <c:v>42.36</c:v>
                </c:pt>
                <c:pt idx="121">
                  <c:v>43.59</c:v>
                </c:pt>
                <c:pt idx="122">
                  <c:v>44.59</c:v>
                </c:pt>
                <c:pt idx="123">
                  <c:v>45.41</c:v>
                </c:pt>
                <c:pt idx="124">
                  <c:v>46.05</c:v>
                </c:pt>
                <c:pt idx="125">
                  <c:v>46.56</c:v>
                </c:pt>
                <c:pt idx="126">
                  <c:v>46.96</c:v>
                </c:pt>
                <c:pt idx="127">
                  <c:v>47.46</c:v>
                </c:pt>
                <c:pt idx="128">
                  <c:v>47.69</c:v>
                </c:pt>
                <c:pt idx="129">
                  <c:v>47.71</c:v>
                </c:pt>
                <c:pt idx="130">
                  <c:v>47.59</c:v>
                </c:pt>
                <c:pt idx="131">
                  <c:v>47.37</c:v>
                </c:pt>
                <c:pt idx="132">
                  <c:v>47.07</c:v>
                </c:pt>
                <c:pt idx="133">
                  <c:v>46.34</c:v>
                </c:pt>
                <c:pt idx="134">
                  <c:v>45.5</c:v>
                </c:pt>
                <c:pt idx="135">
                  <c:v>44.61</c:v>
                </c:pt>
                <c:pt idx="136">
                  <c:v>43.7</c:v>
                </c:pt>
                <c:pt idx="137">
                  <c:v>43.33</c:v>
                </c:pt>
                <c:pt idx="138">
                  <c:v>42.79</c:v>
                </c:pt>
                <c:pt idx="139">
                  <c:v>41.97</c:v>
                </c:pt>
                <c:pt idx="140">
                  <c:v>41.15</c:v>
                </c:pt>
                <c:pt idx="141">
                  <c:v>40.369999999999997</c:v>
                </c:pt>
                <c:pt idx="142">
                  <c:v>39.630000000000003</c:v>
                </c:pt>
                <c:pt idx="143">
                  <c:v>38.909999999999997</c:v>
                </c:pt>
                <c:pt idx="144">
                  <c:v>37.56</c:v>
                </c:pt>
                <c:pt idx="145">
                  <c:v>36.03</c:v>
                </c:pt>
                <c:pt idx="146">
                  <c:v>34.619999999999997</c:v>
                </c:pt>
                <c:pt idx="147">
                  <c:v>33.33</c:v>
                </c:pt>
                <c:pt idx="148">
                  <c:v>32.15</c:v>
                </c:pt>
                <c:pt idx="149">
                  <c:v>31.05</c:v>
                </c:pt>
                <c:pt idx="150">
                  <c:v>30.03</c:v>
                </c:pt>
                <c:pt idx="151">
                  <c:v>29.07</c:v>
                </c:pt>
                <c:pt idx="152">
                  <c:v>28.18</c:v>
                </c:pt>
                <c:pt idx="153">
                  <c:v>26.56</c:v>
                </c:pt>
                <c:pt idx="154">
                  <c:v>25.13</c:v>
                </c:pt>
                <c:pt idx="155">
                  <c:v>23.85</c:v>
                </c:pt>
                <c:pt idx="156">
                  <c:v>22.71</c:v>
                </c:pt>
                <c:pt idx="157">
                  <c:v>21.67</c:v>
                </c:pt>
                <c:pt idx="158">
                  <c:v>20.74</c:v>
                </c:pt>
                <c:pt idx="159">
                  <c:v>19.11</c:v>
                </c:pt>
                <c:pt idx="160">
                  <c:v>17.75</c:v>
                </c:pt>
                <c:pt idx="161">
                  <c:v>16.579999999999998</c:v>
                </c:pt>
                <c:pt idx="162">
                  <c:v>15.58</c:v>
                </c:pt>
                <c:pt idx="163">
                  <c:v>14.71</c:v>
                </c:pt>
                <c:pt idx="164">
                  <c:v>13.94</c:v>
                </c:pt>
                <c:pt idx="165">
                  <c:v>13.25</c:v>
                </c:pt>
                <c:pt idx="166">
                  <c:v>12.63</c:v>
                </c:pt>
                <c:pt idx="167">
                  <c:v>12.07</c:v>
                </c:pt>
                <c:pt idx="168">
                  <c:v>11.55</c:v>
                </c:pt>
                <c:pt idx="169">
                  <c:v>11.08</c:v>
                </c:pt>
                <c:pt idx="170">
                  <c:v>10.26</c:v>
                </c:pt>
                <c:pt idx="171">
                  <c:v>9.4139999999999997</c:v>
                </c:pt>
                <c:pt idx="172">
                  <c:v>8.7110000000000003</c:v>
                </c:pt>
                <c:pt idx="173">
                  <c:v>8.1199999999999992</c:v>
                </c:pt>
                <c:pt idx="174">
                  <c:v>7.6150000000000002</c:v>
                </c:pt>
                <c:pt idx="175">
                  <c:v>7.1790000000000003</c:v>
                </c:pt>
                <c:pt idx="176">
                  <c:v>6.798</c:v>
                </c:pt>
                <c:pt idx="177">
                  <c:v>6.4619999999999997</c:v>
                </c:pt>
                <c:pt idx="178">
                  <c:v>6.1580000000000004</c:v>
                </c:pt>
                <c:pt idx="179">
                  <c:v>5.6319999999999997</c:v>
                </c:pt>
                <c:pt idx="180">
                  <c:v>5.2030000000000003</c:v>
                </c:pt>
                <c:pt idx="181">
                  <c:v>4.8470000000000004</c:v>
                </c:pt>
                <c:pt idx="182">
                  <c:v>4.5460000000000003</c:v>
                </c:pt>
                <c:pt idx="183">
                  <c:v>4.2880000000000003</c:v>
                </c:pt>
                <c:pt idx="184">
                  <c:v>4.0650000000000004</c:v>
                </c:pt>
                <c:pt idx="185">
                  <c:v>3.698</c:v>
                </c:pt>
                <c:pt idx="186">
                  <c:v>3.4089999999999998</c:v>
                </c:pt>
                <c:pt idx="187">
                  <c:v>3.1749999999999998</c:v>
                </c:pt>
                <c:pt idx="188">
                  <c:v>2.9809999999999999</c:v>
                </c:pt>
                <c:pt idx="189">
                  <c:v>2.819</c:v>
                </c:pt>
                <c:pt idx="190">
                  <c:v>2.681</c:v>
                </c:pt>
                <c:pt idx="191">
                  <c:v>2.5619999999999998</c:v>
                </c:pt>
                <c:pt idx="192">
                  <c:v>2.4590000000000001</c:v>
                </c:pt>
                <c:pt idx="193">
                  <c:v>2.3679999999999999</c:v>
                </c:pt>
                <c:pt idx="194">
                  <c:v>2.2879999999999998</c:v>
                </c:pt>
                <c:pt idx="195">
                  <c:v>2.2170000000000001</c:v>
                </c:pt>
                <c:pt idx="196">
                  <c:v>2.0960000000000001</c:v>
                </c:pt>
                <c:pt idx="197">
                  <c:v>1.9750000000000001</c:v>
                </c:pt>
                <c:pt idx="198">
                  <c:v>1.8779999999999999</c:v>
                </c:pt>
                <c:pt idx="199">
                  <c:v>1.8</c:v>
                </c:pt>
                <c:pt idx="200">
                  <c:v>1.7350000000000001</c:v>
                </c:pt>
                <c:pt idx="201">
                  <c:v>1.681</c:v>
                </c:pt>
                <c:pt idx="202">
                  <c:v>1.635</c:v>
                </c:pt>
                <c:pt idx="203">
                  <c:v>1.595</c:v>
                </c:pt>
                <c:pt idx="204">
                  <c:v>1.5609999999999999</c:v>
                </c:pt>
                <c:pt idx="205">
                  <c:v>1.506</c:v>
                </c:pt>
                <c:pt idx="206">
                  <c:v>1.464</c:v>
                </c:pt>
                <c:pt idx="207">
                  <c:v>1.43</c:v>
                </c:pt>
                <c:pt idx="208">
                  <c:v>1.425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srim56Fe_EJ212!$D$20:$D$228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srim56Fe_EJ212!$F$20:$F$228</c:f>
              <c:numCache>
                <c:formatCode>0.000E+00</c:formatCode>
                <c:ptCount val="209"/>
                <c:pt idx="0">
                  <c:v>2.2429999999999999</c:v>
                </c:pt>
                <c:pt idx="1">
                  <c:v>2.3220000000000001</c:v>
                </c:pt>
                <c:pt idx="2">
                  <c:v>2.3959999999999999</c:v>
                </c:pt>
                <c:pt idx="3">
                  <c:v>2.5329999999999999</c:v>
                </c:pt>
                <c:pt idx="4">
                  <c:v>2.6579999999999999</c:v>
                </c:pt>
                <c:pt idx="5">
                  <c:v>2.7719999999999998</c:v>
                </c:pt>
                <c:pt idx="6">
                  <c:v>2.8769999999999998</c:v>
                </c:pt>
                <c:pt idx="7">
                  <c:v>2.9750000000000001</c:v>
                </c:pt>
                <c:pt idx="8">
                  <c:v>3.0659999999999998</c:v>
                </c:pt>
                <c:pt idx="9">
                  <c:v>3.1509999999999998</c:v>
                </c:pt>
                <c:pt idx="10">
                  <c:v>3.2320000000000002</c:v>
                </c:pt>
                <c:pt idx="11">
                  <c:v>3.3069999999999999</c:v>
                </c:pt>
                <c:pt idx="12">
                  <c:v>3.379</c:v>
                </c:pt>
                <c:pt idx="13">
                  <c:v>3.4470000000000001</c:v>
                </c:pt>
                <c:pt idx="14">
                  <c:v>3.5739999999999998</c:v>
                </c:pt>
                <c:pt idx="15">
                  <c:v>3.7160000000000002</c:v>
                </c:pt>
                <c:pt idx="16">
                  <c:v>3.8439999999999999</c:v>
                </c:pt>
                <c:pt idx="17">
                  <c:v>3.96</c:v>
                </c:pt>
                <c:pt idx="18">
                  <c:v>4.0670000000000002</c:v>
                </c:pt>
                <c:pt idx="19">
                  <c:v>4.1639999999999997</c:v>
                </c:pt>
                <c:pt idx="20">
                  <c:v>4.2539999999999996</c:v>
                </c:pt>
                <c:pt idx="21">
                  <c:v>4.3380000000000001</c:v>
                </c:pt>
                <c:pt idx="22">
                  <c:v>4.4160000000000004</c:v>
                </c:pt>
                <c:pt idx="23">
                  <c:v>4.5570000000000004</c:v>
                </c:pt>
                <c:pt idx="24">
                  <c:v>4.681</c:v>
                </c:pt>
                <c:pt idx="25">
                  <c:v>4.7919999999999998</c:v>
                </c:pt>
                <c:pt idx="26">
                  <c:v>4.891</c:v>
                </c:pt>
                <c:pt idx="27">
                  <c:v>4.9800000000000004</c:v>
                </c:pt>
                <c:pt idx="28">
                  <c:v>5.0620000000000003</c:v>
                </c:pt>
                <c:pt idx="29">
                  <c:v>5.2030000000000003</c:v>
                </c:pt>
                <c:pt idx="30">
                  <c:v>5.3230000000000004</c:v>
                </c:pt>
                <c:pt idx="31">
                  <c:v>5.4249999999999998</c:v>
                </c:pt>
                <c:pt idx="32">
                  <c:v>5.5119999999999996</c:v>
                </c:pt>
                <c:pt idx="33">
                  <c:v>5.5880000000000001</c:v>
                </c:pt>
                <c:pt idx="34">
                  <c:v>5.6539999999999999</c:v>
                </c:pt>
                <c:pt idx="35">
                  <c:v>5.7119999999999997</c:v>
                </c:pt>
                <c:pt idx="36">
                  <c:v>5.7619999999999996</c:v>
                </c:pt>
                <c:pt idx="37">
                  <c:v>5.8070000000000004</c:v>
                </c:pt>
                <c:pt idx="38">
                  <c:v>5.8460000000000001</c:v>
                </c:pt>
                <c:pt idx="39">
                  <c:v>5.88</c:v>
                </c:pt>
                <c:pt idx="40">
                  <c:v>5.9370000000000003</c:v>
                </c:pt>
                <c:pt idx="41">
                  <c:v>5.99</c:v>
                </c:pt>
                <c:pt idx="42">
                  <c:v>6.0279999999999996</c:v>
                </c:pt>
                <c:pt idx="43">
                  <c:v>6.0529999999999999</c:v>
                </c:pt>
                <c:pt idx="44">
                  <c:v>6.069</c:v>
                </c:pt>
                <c:pt idx="45">
                  <c:v>6.077</c:v>
                </c:pt>
                <c:pt idx="46">
                  <c:v>6.0789999999999997</c:v>
                </c:pt>
                <c:pt idx="47">
                  <c:v>6.0750000000000002</c:v>
                </c:pt>
                <c:pt idx="48">
                  <c:v>6.0679999999999996</c:v>
                </c:pt>
                <c:pt idx="49">
                  <c:v>6.0430000000000001</c:v>
                </c:pt>
                <c:pt idx="50">
                  <c:v>6.008</c:v>
                </c:pt>
                <c:pt idx="51">
                  <c:v>5.9660000000000002</c:v>
                </c:pt>
                <c:pt idx="52">
                  <c:v>5.92</c:v>
                </c:pt>
                <c:pt idx="53">
                  <c:v>5.87</c:v>
                </c:pt>
                <c:pt idx="54">
                  <c:v>5.8179999999999996</c:v>
                </c:pt>
                <c:pt idx="55">
                  <c:v>5.7089999999999996</c:v>
                </c:pt>
                <c:pt idx="56">
                  <c:v>5.6</c:v>
                </c:pt>
                <c:pt idx="57">
                  <c:v>5.49</c:v>
                </c:pt>
                <c:pt idx="58">
                  <c:v>5.383</c:v>
                </c:pt>
                <c:pt idx="59">
                  <c:v>5.2779999999999996</c:v>
                </c:pt>
                <c:pt idx="60">
                  <c:v>5.1760000000000002</c:v>
                </c:pt>
                <c:pt idx="61">
                  <c:v>5.0780000000000003</c:v>
                </c:pt>
                <c:pt idx="62">
                  <c:v>4.984</c:v>
                </c:pt>
                <c:pt idx="63">
                  <c:v>4.8929999999999998</c:v>
                </c:pt>
                <c:pt idx="64">
                  <c:v>4.8049999999999997</c:v>
                </c:pt>
                <c:pt idx="65">
                  <c:v>4.7210000000000001</c:v>
                </c:pt>
                <c:pt idx="66">
                  <c:v>4.5609999999999999</c:v>
                </c:pt>
                <c:pt idx="67">
                  <c:v>4.3780000000000001</c:v>
                </c:pt>
                <c:pt idx="68">
                  <c:v>4.2119999999999997</c:v>
                </c:pt>
                <c:pt idx="69">
                  <c:v>4.0590000000000002</c:v>
                </c:pt>
                <c:pt idx="70">
                  <c:v>3.9180000000000001</c:v>
                </c:pt>
                <c:pt idx="71">
                  <c:v>3.7890000000000001</c:v>
                </c:pt>
                <c:pt idx="72">
                  <c:v>3.669</c:v>
                </c:pt>
                <c:pt idx="73">
                  <c:v>3.5579999999999998</c:v>
                </c:pt>
                <c:pt idx="74">
                  <c:v>3.4550000000000001</c:v>
                </c:pt>
                <c:pt idx="75">
                  <c:v>3.2679999999999998</c:v>
                </c:pt>
                <c:pt idx="76">
                  <c:v>3.1030000000000002</c:v>
                </c:pt>
                <c:pt idx="77">
                  <c:v>2.9569999999999999</c:v>
                </c:pt>
                <c:pt idx="78">
                  <c:v>2.8260000000000001</c:v>
                </c:pt>
                <c:pt idx="79">
                  <c:v>2.7090000000000001</c:v>
                </c:pt>
                <c:pt idx="80">
                  <c:v>2.6019999999999999</c:v>
                </c:pt>
                <c:pt idx="81">
                  <c:v>2.415</c:v>
                </c:pt>
                <c:pt idx="82">
                  <c:v>2.2570000000000001</c:v>
                </c:pt>
                <c:pt idx="83">
                  <c:v>2.121</c:v>
                </c:pt>
                <c:pt idx="84">
                  <c:v>2.0030000000000001</c:v>
                </c:pt>
                <c:pt idx="85">
                  <c:v>1.899</c:v>
                </c:pt>
                <c:pt idx="86">
                  <c:v>1.8069999999999999</c:v>
                </c:pt>
                <c:pt idx="87">
                  <c:v>1.7250000000000001</c:v>
                </c:pt>
                <c:pt idx="88">
                  <c:v>1.651</c:v>
                </c:pt>
                <c:pt idx="89">
                  <c:v>1.5840000000000001</c:v>
                </c:pt>
                <c:pt idx="90">
                  <c:v>1.522</c:v>
                </c:pt>
                <c:pt idx="91">
                  <c:v>1.466</c:v>
                </c:pt>
                <c:pt idx="92">
                  <c:v>1.367</c:v>
                </c:pt>
                <c:pt idx="93">
                  <c:v>1.2629999999999999</c:v>
                </c:pt>
                <c:pt idx="94">
                  <c:v>1.175</c:v>
                </c:pt>
                <c:pt idx="95">
                  <c:v>1.1000000000000001</c:v>
                </c:pt>
                <c:pt idx="96">
                  <c:v>1.0349999999999999</c:v>
                </c:pt>
                <c:pt idx="97">
                  <c:v>0.97819999999999996</c:v>
                </c:pt>
                <c:pt idx="98">
                  <c:v>0.92789999999999995</c:v>
                </c:pt>
                <c:pt idx="99">
                  <c:v>0.8831</c:v>
                </c:pt>
                <c:pt idx="100">
                  <c:v>0.84289999999999998</c:v>
                </c:pt>
                <c:pt idx="101">
                  <c:v>0.77359999999999995</c:v>
                </c:pt>
                <c:pt idx="102">
                  <c:v>0.71589999999999998</c:v>
                </c:pt>
                <c:pt idx="103">
                  <c:v>0.66700000000000004</c:v>
                </c:pt>
                <c:pt idx="104">
                  <c:v>0.625</c:v>
                </c:pt>
                <c:pt idx="105">
                  <c:v>0.58850000000000002</c:v>
                </c:pt>
                <c:pt idx="106">
                  <c:v>0.55640000000000001</c:v>
                </c:pt>
                <c:pt idx="107">
                  <c:v>0.50249999999999995</c:v>
                </c:pt>
                <c:pt idx="108">
                  <c:v>0.45900000000000002</c:v>
                </c:pt>
                <c:pt idx="109">
                  <c:v>0.42299999999999999</c:v>
                </c:pt>
                <c:pt idx="110">
                  <c:v>0.39269999999999999</c:v>
                </c:pt>
                <c:pt idx="111">
                  <c:v>0.36680000000000001</c:v>
                </c:pt>
                <c:pt idx="112">
                  <c:v>0.34439999999999998</c:v>
                </c:pt>
                <c:pt idx="113">
                  <c:v>0.32479999999999998</c:v>
                </c:pt>
                <c:pt idx="114">
                  <c:v>0.3075</c:v>
                </c:pt>
                <c:pt idx="115">
                  <c:v>0.29210000000000003</c:v>
                </c:pt>
                <c:pt idx="116">
                  <c:v>0.27829999999999999</c:v>
                </c:pt>
                <c:pt idx="117">
                  <c:v>0.26579999999999998</c:v>
                </c:pt>
                <c:pt idx="118">
                  <c:v>0.2442</c:v>
                </c:pt>
                <c:pt idx="119">
                  <c:v>0.222</c:v>
                </c:pt>
                <c:pt idx="120">
                  <c:v>0.20380000000000001</c:v>
                </c:pt>
                <c:pt idx="121">
                  <c:v>0.1885</c:v>
                </c:pt>
                <c:pt idx="122">
                  <c:v>0.17549999999999999</c:v>
                </c:pt>
                <c:pt idx="123">
                  <c:v>0.16439999999999999</c:v>
                </c:pt>
                <c:pt idx="124">
                  <c:v>0.15459999999999999</c:v>
                </c:pt>
                <c:pt idx="125">
                  <c:v>0.14599999999999999</c:v>
                </c:pt>
                <c:pt idx="126">
                  <c:v>0.1384</c:v>
                </c:pt>
                <c:pt idx="127">
                  <c:v>0.1255</c:v>
                </c:pt>
                <c:pt idx="128">
                  <c:v>0.115</c:v>
                </c:pt>
                <c:pt idx="129">
                  <c:v>0.1061</c:v>
                </c:pt>
                <c:pt idx="130">
                  <c:v>9.8659999999999998E-2</c:v>
                </c:pt>
                <c:pt idx="131">
                  <c:v>9.2230000000000006E-2</c:v>
                </c:pt>
                <c:pt idx="132">
                  <c:v>8.6639999999999995E-2</c:v>
                </c:pt>
                <c:pt idx="133">
                  <c:v>7.7380000000000004E-2</c:v>
                </c:pt>
                <c:pt idx="134">
                  <c:v>7.0010000000000003E-2</c:v>
                </c:pt>
                <c:pt idx="135">
                  <c:v>6.4000000000000001E-2</c:v>
                </c:pt>
                <c:pt idx="136">
                  <c:v>5.8990000000000001E-2</c:v>
                </c:pt>
                <c:pt idx="137">
                  <c:v>5.4760000000000003E-2</c:v>
                </c:pt>
                <c:pt idx="138">
                  <c:v>5.1130000000000002E-2</c:v>
                </c:pt>
                <c:pt idx="139">
                  <c:v>4.7969999999999999E-2</c:v>
                </c:pt>
                <c:pt idx="140">
                  <c:v>4.5199999999999997E-2</c:v>
                </c:pt>
                <c:pt idx="141">
                  <c:v>4.2759999999999999E-2</c:v>
                </c:pt>
                <c:pt idx="142">
                  <c:v>4.0579999999999998E-2</c:v>
                </c:pt>
                <c:pt idx="143">
                  <c:v>3.8620000000000002E-2</c:v>
                </c:pt>
                <c:pt idx="144">
                  <c:v>3.5249999999999997E-2</c:v>
                </c:pt>
                <c:pt idx="145">
                  <c:v>3.1829999999999997E-2</c:v>
                </c:pt>
                <c:pt idx="146">
                  <c:v>2.904E-2</c:v>
                </c:pt>
                <c:pt idx="147">
                  <c:v>2.6720000000000001E-2</c:v>
                </c:pt>
                <c:pt idx="148">
                  <c:v>2.477E-2</c:v>
                </c:pt>
                <c:pt idx="149">
                  <c:v>2.3089999999999999E-2</c:v>
                </c:pt>
                <c:pt idx="150">
                  <c:v>2.164E-2</c:v>
                </c:pt>
                <c:pt idx="151">
                  <c:v>2.0369999999999999E-2</c:v>
                </c:pt>
                <c:pt idx="152">
                  <c:v>1.925E-2</c:v>
                </c:pt>
                <c:pt idx="153">
                  <c:v>1.7350000000000001E-2</c:v>
                </c:pt>
                <c:pt idx="154">
                  <c:v>1.5820000000000001E-2</c:v>
                </c:pt>
                <c:pt idx="155">
                  <c:v>1.4540000000000001E-2</c:v>
                </c:pt>
                <c:pt idx="156">
                  <c:v>1.346E-2</c:v>
                </c:pt>
                <c:pt idx="157">
                  <c:v>1.2540000000000001E-2</c:v>
                </c:pt>
                <c:pt idx="158">
                  <c:v>1.175E-2</c:v>
                </c:pt>
                <c:pt idx="159">
                  <c:v>1.043E-2</c:v>
                </c:pt>
                <c:pt idx="160">
                  <c:v>9.3959999999999998E-3</c:v>
                </c:pt>
                <c:pt idx="161">
                  <c:v>8.5550000000000001E-3</c:v>
                </c:pt>
                <c:pt idx="162">
                  <c:v>7.8580000000000004E-3</c:v>
                </c:pt>
                <c:pt idx="163">
                  <c:v>7.2709999999999997E-3</c:v>
                </c:pt>
                <c:pt idx="164">
                  <c:v>6.7689999999999998E-3</c:v>
                </c:pt>
                <c:pt idx="165">
                  <c:v>6.3350000000000004E-3</c:v>
                </c:pt>
                <c:pt idx="166">
                  <c:v>5.9550000000000002E-3</c:v>
                </c:pt>
                <c:pt idx="167">
                  <c:v>5.6210000000000001E-3</c:v>
                </c:pt>
                <c:pt idx="168">
                  <c:v>5.3229999999999996E-3</c:v>
                </c:pt>
                <c:pt idx="169">
                  <c:v>5.0569999999999999E-3</c:v>
                </c:pt>
                <c:pt idx="170">
                  <c:v>4.5999999999999999E-3</c:v>
                </c:pt>
                <c:pt idx="171">
                  <c:v>4.1380000000000002E-3</c:v>
                </c:pt>
                <c:pt idx="172">
                  <c:v>3.7629999999999999E-3</c:v>
                </c:pt>
                <c:pt idx="173">
                  <c:v>3.4529999999999999E-3</c:v>
                </c:pt>
                <c:pt idx="174">
                  <c:v>3.1930000000000001E-3</c:v>
                </c:pt>
                <c:pt idx="175">
                  <c:v>2.97E-3</c:v>
                </c:pt>
                <c:pt idx="176">
                  <c:v>2.7780000000000001E-3</c:v>
                </c:pt>
                <c:pt idx="177">
                  <c:v>2.6090000000000002E-3</c:v>
                </c:pt>
                <c:pt idx="178">
                  <c:v>2.4610000000000001E-3</c:v>
                </c:pt>
                <c:pt idx="179">
                  <c:v>2.212E-3</c:v>
                </c:pt>
                <c:pt idx="180">
                  <c:v>2.0110000000000002E-3</c:v>
                </c:pt>
                <c:pt idx="181">
                  <c:v>1.8439999999999999E-3</c:v>
                </c:pt>
                <c:pt idx="182">
                  <c:v>1.704E-3</c:v>
                </c:pt>
                <c:pt idx="183">
                  <c:v>1.5839999999999999E-3</c:v>
                </c:pt>
                <c:pt idx="184">
                  <c:v>1.4809999999999999E-3</c:v>
                </c:pt>
                <c:pt idx="185">
                  <c:v>1.3110000000000001E-3</c:v>
                </c:pt>
                <c:pt idx="186">
                  <c:v>1.178E-3</c:v>
                </c:pt>
                <c:pt idx="187">
                  <c:v>1.07E-3</c:v>
                </c:pt>
                <c:pt idx="188">
                  <c:v>9.8050000000000003E-4</c:v>
                </c:pt>
                <c:pt idx="189">
                  <c:v>9.0549999999999995E-4</c:v>
                </c:pt>
                <c:pt idx="190">
                  <c:v>8.4159999999999997E-4</c:v>
                </c:pt>
                <c:pt idx="191">
                  <c:v>7.8640000000000003E-4</c:v>
                </c:pt>
                <c:pt idx="192">
                  <c:v>7.3820000000000005E-4</c:v>
                </c:pt>
                <c:pt idx="193">
                  <c:v>6.958E-4</c:v>
                </c:pt>
                <c:pt idx="194">
                  <c:v>6.5819999999999995E-4</c:v>
                </c:pt>
                <c:pt idx="195">
                  <c:v>6.246E-4</c:v>
                </c:pt>
                <c:pt idx="196">
                  <c:v>5.6700000000000001E-4</c:v>
                </c:pt>
                <c:pt idx="197">
                  <c:v>5.0889999999999996E-4</c:v>
                </c:pt>
                <c:pt idx="198">
                  <c:v>4.6190000000000001E-4</c:v>
                </c:pt>
                <c:pt idx="199">
                  <c:v>4.2309999999999998E-4</c:v>
                </c:pt>
                <c:pt idx="200">
                  <c:v>3.9050000000000001E-4</c:v>
                </c:pt>
                <c:pt idx="201">
                  <c:v>3.6279999999999998E-4</c:v>
                </c:pt>
                <c:pt idx="202">
                  <c:v>3.388E-4</c:v>
                </c:pt>
                <c:pt idx="203">
                  <c:v>3.1799999999999998E-4</c:v>
                </c:pt>
                <c:pt idx="204">
                  <c:v>2.9960000000000002E-4</c:v>
                </c:pt>
                <c:pt idx="205">
                  <c:v>2.6870000000000003E-4</c:v>
                </c:pt>
                <c:pt idx="206">
                  <c:v>2.4379999999999999E-4</c:v>
                </c:pt>
                <c:pt idx="207">
                  <c:v>2.232E-4</c:v>
                </c:pt>
                <c:pt idx="208">
                  <c:v>2.196E-4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srim56Fe_EJ212!$D$20:$D$228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srim56Fe_EJ212!$G$20:$G$228</c:f>
              <c:numCache>
                <c:formatCode>0.000E+00</c:formatCode>
                <c:ptCount val="209"/>
                <c:pt idx="0">
                  <c:v>2.3889999999999998</c:v>
                </c:pt>
                <c:pt idx="1">
                  <c:v>2.4740000000000002</c:v>
                </c:pt>
                <c:pt idx="2">
                  <c:v>2.5537000000000001</c:v>
                </c:pt>
                <c:pt idx="3">
                  <c:v>2.7016</c:v>
                </c:pt>
                <c:pt idx="4">
                  <c:v>2.8369</c:v>
                </c:pt>
                <c:pt idx="5">
                  <c:v>2.9604999999999997</c:v>
                </c:pt>
                <c:pt idx="6">
                  <c:v>3.0747</c:v>
                </c:pt>
                <c:pt idx="7">
                  <c:v>3.1815000000000002</c:v>
                </c:pt>
                <c:pt idx="8">
                  <c:v>3.2809999999999997</c:v>
                </c:pt>
                <c:pt idx="9">
                  <c:v>3.3740999999999999</c:v>
                </c:pt>
                <c:pt idx="10">
                  <c:v>3.4629000000000003</c:v>
                </c:pt>
                <c:pt idx="11">
                  <c:v>3.5455000000000001</c:v>
                </c:pt>
                <c:pt idx="12">
                  <c:v>3.6248</c:v>
                </c:pt>
                <c:pt idx="13">
                  <c:v>3.7</c:v>
                </c:pt>
                <c:pt idx="14">
                  <c:v>3.8405999999999998</c:v>
                </c:pt>
                <c:pt idx="15">
                  <c:v>3.9988000000000001</c:v>
                </c:pt>
                <c:pt idx="16">
                  <c:v>4.1421000000000001</c:v>
                </c:pt>
                <c:pt idx="17">
                  <c:v>4.2727000000000004</c:v>
                </c:pt>
                <c:pt idx="18">
                  <c:v>4.3936000000000002</c:v>
                </c:pt>
                <c:pt idx="19">
                  <c:v>4.5038999999999998</c:v>
                </c:pt>
                <c:pt idx="20">
                  <c:v>4.6067</c:v>
                </c:pt>
                <c:pt idx="21">
                  <c:v>4.7031000000000001</c:v>
                </c:pt>
                <c:pt idx="22">
                  <c:v>4.7931000000000008</c:v>
                </c:pt>
                <c:pt idx="23">
                  <c:v>4.9570000000000007</c:v>
                </c:pt>
                <c:pt idx="24">
                  <c:v>5.1025999999999998</c:v>
                </c:pt>
                <c:pt idx="25">
                  <c:v>5.2341999999999995</c:v>
                </c:pt>
                <c:pt idx="26">
                  <c:v>5.3528000000000002</c:v>
                </c:pt>
                <c:pt idx="27">
                  <c:v>5.4607000000000001</c:v>
                </c:pt>
                <c:pt idx="28">
                  <c:v>5.5608000000000004</c:v>
                </c:pt>
                <c:pt idx="29">
                  <c:v>5.7363</c:v>
                </c:pt>
                <c:pt idx="30">
                  <c:v>5.8886000000000003</c:v>
                </c:pt>
                <c:pt idx="31">
                  <c:v>6.0211999999999994</c:v>
                </c:pt>
                <c:pt idx="32">
                  <c:v>6.1372999999999998</c:v>
                </c:pt>
                <c:pt idx="33">
                  <c:v>6.2411000000000003</c:v>
                </c:pt>
                <c:pt idx="34">
                  <c:v>6.3338000000000001</c:v>
                </c:pt>
                <c:pt idx="35">
                  <c:v>6.4174999999999995</c:v>
                </c:pt>
                <c:pt idx="36">
                  <c:v>6.4921999999999995</c:v>
                </c:pt>
                <c:pt idx="37">
                  <c:v>6.5612000000000004</c:v>
                </c:pt>
                <c:pt idx="38">
                  <c:v>6.6234000000000002</c:v>
                </c:pt>
                <c:pt idx="39">
                  <c:v>6.6798999999999999</c:v>
                </c:pt>
                <c:pt idx="40">
                  <c:v>6.7802000000000007</c:v>
                </c:pt>
                <c:pt idx="41">
                  <c:v>6.8843000000000005</c:v>
                </c:pt>
                <c:pt idx="42">
                  <c:v>6.9706999999999999</c:v>
                </c:pt>
                <c:pt idx="43">
                  <c:v>7.0416999999999996</c:v>
                </c:pt>
                <c:pt idx="44">
                  <c:v>7.1020000000000003</c:v>
                </c:pt>
                <c:pt idx="45">
                  <c:v>7.1520000000000001</c:v>
                </c:pt>
                <c:pt idx="46">
                  <c:v>7.194</c:v>
                </c:pt>
                <c:pt idx="47">
                  <c:v>7.23</c:v>
                </c:pt>
                <c:pt idx="48">
                  <c:v>7.26</c:v>
                </c:pt>
                <c:pt idx="49">
                  <c:v>7.3079999999999998</c:v>
                </c:pt>
                <c:pt idx="50">
                  <c:v>7.3410000000000002</c:v>
                </c:pt>
                <c:pt idx="51">
                  <c:v>7.3639999999999999</c:v>
                </c:pt>
                <c:pt idx="52">
                  <c:v>7.38</c:v>
                </c:pt>
                <c:pt idx="53">
                  <c:v>7.3900000000000006</c:v>
                </c:pt>
                <c:pt idx="54">
                  <c:v>7.3959999999999999</c:v>
                </c:pt>
                <c:pt idx="55">
                  <c:v>7.3949999999999996</c:v>
                </c:pt>
                <c:pt idx="56">
                  <c:v>7.3889999999999993</c:v>
                </c:pt>
                <c:pt idx="57">
                  <c:v>7.3760000000000003</c:v>
                </c:pt>
                <c:pt idx="58">
                  <c:v>7.3609999999999998</c:v>
                </c:pt>
                <c:pt idx="59">
                  <c:v>7.42</c:v>
                </c:pt>
                <c:pt idx="60">
                  <c:v>7.452</c:v>
                </c:pt>
                <c:pt idx="61">
                  <c:v>7.4510000000000005</c:v>
                </c:pt>
                <c:pt idx="62">
                  <c:v>7.43</c:v>
                </c:pt>
                <c:pt idx="63">
                  <c:v>7.3959999999999999</c:v>
                </c:pt>
                <c:pt idx="64">
                  <c:v>7.3539999999999992</c:v>
                </c:pt>
                <c:pt idx="65">
                  <c:v>7.3090000000000002</c:v>
                </c:pt>
                <c:pt idx="66">
                  <c:v>7.2140000000000004</c:v>
                </c:pt>
                <c:pt idx="67">
                  <c:v>7.1020000000000003</c:v>
                </c:pt>
                <c:pt idx="68">
                  <c:v>7.0060000000000002</c:v>
                </c:pt>
                <c:pt idx="69">
                  <c:v>6.9250000000000007</c:v>
                </c:pt>
                <c:pt idx="70">
                  <c:v>6.86</c:v>
                </c:pt>
                <c:pt idx="71">
                  <c:v>6.8109999999999999</c:v>
                </c:pt>
                <c:pt idx="72">
                  <c:v>6.7750000000000004</c:v>
                </c:pt>
                <c:pt idx="73">
                  <c:v>6.75</c:v>
                </c:pt>
                <c:pt idx="74">
                  <c:v>6.7360000000000007</c:v>
                </c:pt>
                <c:pt idx="75">
                  <c:v>6.7279999999999998</c:v>
                </c:pt>
                <c:pt idx="76">
                  <c:v>6.7430000000000003</c:v>
                </c:pt>
                <c:pt idx="77">
                  <c:v>6.7729999999999997</c:v>
                </c:pt>
                <c:pt idx="78">
                  <c:v>6.8130000000000006</c:v>
                </c:pt>
                <c:pt idx="79">
                  <c:v>6.8610000000000007</c:v>
                </c:pt>
                <c:pt idx="80">
                  <c:v>6.9130000000000003</c:v>
                </c:pt>
                <c:pt idx="81">
                  <c:v>7.0289999999999999</c:v>
                </c:pt>
                <c:pt idx="82">
                  <c:v>7.1590000000000007</c:v>
                </c:pt>
                <c:pt idx="83">
                  <c:v>7.3030000000000008</c:v>
                </c:pt>
                <c:pt idx="84">
                  <c:v>7.4590000000000005</c:v>
                </c:pt>
                <c:pt idx="85">
                  <c:v>7.6260000000000003</c:v>
                </c:pt>
                <c:pt idx="86">
                  <c:v>7.8019999999999996</c:v>
                </c:pt>
                <c:pt idx="87">
                  <c:v>7.9870000000000001</c:v>
                </c:pt>
                <c:pt idx="88">
                  <c:v>8.1780000000000008</c:v>
                </c:pt>
                <c:pt idx="89">
                  <c:v>8.3740000000000006</c:v>
                </c:pt>
                <c:pt idx="90">
                  <c:v>8.5739999999999998</c:v>
                </c:pt>
                <c:pt idx="91">
                  <c:v>8.7789999999999999</c:v>
                </c:pt>
                <c:pt idx="92">
                  <c:v>9.1999999999999993</c:v>
                </c:pt>
                <c:pt idx="93">
                  <c:v>9.7419999999999991</c:v>
                </c:pt>
                <c:pt idx="94">
                  <c:v>10.298</c:v>
                </c:pt>
                <c:pt idx="95">
                  <c:v>10.866</c:v>
                </c:pt>
                <c:pt idx="96">
                  <c:v>11.445</c:v>
                </c:pt>
                <c:pt idx="97">
                  <c:v>12.0282</c:v>
                </c:pt>
                <c:pt idx="98">
                  <c:v>12.627899999999999</c:v>
                </c:pt>
                <c:pt idx="99">
                  <c:v>13.223100000000001</c:v>
                </c:pt>
                <c:pt idx="100">
                  <c:v>13.822900000000001</c:v>
                </c:pt>
                <c:pt idx="101">
                  <c:v>15.0336</c:v>
                </c:pt>
                <c:pt idx="102">
                  <c:v>16.245899999999999</c:v>
                </c:pt>
                <c:pt idx="103">
                  <c:v>17.447000000000003</c:v>
                </c:pt>
                <c:pt idx="104">
                  <c:v>18.625</c:v>
                </c:pt>
                <c:pt idx="105">
                  <c:v>19.788499999999999</c:v>
                </c:pt>
                <c:pt idx="106">
                  <c:v>20.926400000000001</c:v>
                </c:pt>
                <c:pt idx="107">
                  <c:v>23.102500000000003</c:v>
                </c:pt>
                <c:pt idx="108">
                  <c:v>25.138999999999999</c:v>
                </c:pt>
                <c:pt idx="109">
                  <c:v>27.032999999999998</c:v>
                </c:pt>
                <c:pt idx="110">
                  <c:v>28.7727</c:v>
                </c:pt>
                <c:pt idx="111">
                  <c:v>30.366800000000001</c:v>
                </c:pt>
                <c:pt idx="112">
                  <c:v>31.834399999999999</c:v>
                </c:pt>
                <c:pt idx="113">
                  <c:v>33.184800000000003</c:v>
                </c:pt>
                <c:pt idx="114">
                  <c:v>34.417499999999997</c:v>
                </c:pt>
                <c:pt idx="115">
                  <c:v>35.552099999999996</c:v>
                </c:pt>
                <c:pt idx="116">
                  <c:v>36.598300000000002</c:v>
                </c:pt>
                <c:pt idx="117">
                  <c:v>37.565799999999996</c:v>
                </c:pt>
                <c:pt idx="118">
                  <c:v>39.2742</c:v>
                </c:pt>
                <c:pt idx="119">
                  <c:v>41.082000000000001</c:v>
                </c:pt>
                <c:pt idx="120">
                  <c:v>42.563800000000001</c:v>
                </c:pt>
                <c:pt idx="121">
                  <c:v>43.778500000000001</c:v>
                </c:pt>
                <c:pt idx="122">
                  <c:v>44.765500000000003</c:v>
                </c:pt>
                <c:pt idx="123">
                  <c:v>45.574399999999997</c:v>
                </c:pt>
                <c:pt idx="124">
                  <c:v>46.204599999999999</c:v>
                </c:pt>
                <c:pt idx="125">
                  <c:v>46.706000000000003</c:v>
                </c:pt>
                <c:pt idx="126">
                  <c:v>47.098399999999998</c:v>
                </c:pt>
                <c:pt idx="127">
                  <c:v>47.585500000000003</c:v>
                </c:pt>
                <c:pt idx="128">
                  <c:v>47.805</c:v>
                </c:pt>
                <c:pt idx="129">
                  <c:v>47.816099999999999</c:v>
                </c:pt>
                <c:pt idx="130">
                  <c:v>47.688660000000006</c:v>
                </c:pt>
                <c:pt idx="131">
                  <c:v>47.462229999999998</c:v>
                </c:pt>
                <c:pt idx="132">
                  <c:v>47.156640000000003</c:v>
                </c:pt>
                <c:pt idx="133">
                  <c:v>46.417380000000001</c:v>
                </c:pt>
                <c:pt idx="134">
                  <c:v>45.570010000000003</c:v>
                </c:pt>
                <c:pt idx="135">
                  <c:v>44.673999999999999</c:v>
                </c:pt>
                <c:pt idx="136">
                  <c:v>43.758990000000004</c:v>
                </c:pt>
                <c:pt idx="137">
                  <c:v>43.38476</c:v>
                </c:pt>
                <c:pt idx="138">
                  <c:v>42.84113</c:v>
                </c:pt>
                <c:pt idx="139">
                  <c:v>42.017969999999998</c:v>
                </c:pt>
                <c:pt idx="140">
                  <c:v>41.1952</c:v>
                </c:pt>
                <c:pt idx="141">
                  <c:v>40.412759999999999</c:v>
                </c:pt>
                <c:pt idx="142">
                  <c:v>39.670580000000001</c:v>
                </c:pt>
                <c:pt idx="143">
                  <c:v>38.948619999999998</c:v>
                </c:pt>
                <c:pt idx="144">
                  <c:v>37.59525</c:v>
                </c:pt>
                <c:pt idx="145">
                  <c:v>36.06183</c:v>
                </c:pt>
                <c:pt idx="146">
                  <c:v>34.649039999999999</c:v>
                </c:pt>
                <c:pt idx="147">
                  <c:v>33.356719999999996</c:v>
                </c:pt>
                <c:pt idx="148">
                  <c:v>32.174769999999995</c:v>
                </c:pt>
                <c:pt idx="149">
                  <c:v>31.073090000000001</c:v>
                </c:pt>
                <c:pt idx="150">
                  <c:v>30.051640000000003</c:v>
                </c:pt>
                <c:pt idx="151">
                  <c:v>29.09037</c:v>
                </c:pt>
                <c:pt idx="152">
                  <c:v>28.199249999999999</c:v>
                </c:pt>
                <c:pt idx="153">
                  <c:v>26.577349999999999</c:v>
                </c:pt>
                <c:pt idx="154">
                  <c:v>25.145820000000001</c:v>
                </c:pt>
                <c:pt idx="155">
                  <c:v>23.864540000000002</c:v>
                </c:pt>
                <c:pt idx="156">
                  <c:v>22.723459999999999</c:v>
                </c:pt>
                <c:pt idx="157">
                  <c:v>21.682540000000003</c:v>
                </c:pt>
                <c:pt idx="158">
                  <c:v>20.751749999999998</c:v>
                </c:pt>
                <c:pt idx="159">
                  <c:v>19.120429999999999</c:v>
                </c:pt>
                <c:pt idx="160">
                  <c:v>17.759395999999999</c:v>
                </c:pt>
                <c:pt idx="161">
                  <c:v>16.588554999999999</c:v>
                </c:pt>
                <c:pt idx="162">
                  <c:v>15.587858000000001</c:v>
                </c:pt>
                <c:pt idx="163">
                  <c:v>14.717271</c:v>
                </c:pt>
                <c:pt idx="164">
                  <c:v>13.946769</c:v>
                </c:pt>
                <c:pt idx="165">
                  <c:v>13.256335</c:v>
                </c:pt>
                <c:pt idx="166">
                  <c:v>12.635955000000001</c:v>
                </c:pt>
                <c:pt idx="167">
                  <c:v>12.075621</c:v>
                </c:pt>
                <c:pt idx="168">
                  <c:v>11.555323000000001</c:v>
                </c:pt>
                <c:pt idx="169">
                  <c:v>11.085057000000001</c:v>
                </c:pt>
                <c:pt idx="170">
                  <c:v>10.2646</c:v>
                </c:pt>
                <c:pt idx="171">
                  <c:v>9.418137999999999</c:v>
                </c:pt>
                <c:pt idx="172">
                  <c:v>8.7147629999999996</c:v>
                </c:pt>
                <c:pt idx="173">
                  <c:v>8.1234529999999996</c:v>
                </c:pt>
                <c:pt idx="174">
                  <c:v>7.6181929999999998</c:v>
                </c:pt>
                <c:pt idx="175">
                  <c:v>7.1819700000000006</c:v>
                </c:pt>
                <c:pt idx="176">
                  <c:v>6.8007780000000002</c:v>
                </c:pt>
                <c:pt idx="177">
                  <c:v>6.4646089999999994</c:v>
                </c:pt>
                <c:pt idx="178">
                  <c:v>6.1604610000000006</c:v>
                </c:pt>
                <c:pt idx="179">
                  <c:v>5.6342119999999998</c:v>
                </c:pt>
                <c:pt idx="180">
                  <c:v>5.2050110000000007</c:v>
                </c:pt>
                <c:pt idx="181">
                  <c:v>4.8488440000000006</c:v>
                </c:pt>
                <c:pt idx="182">
                  <c:v>4.5477040000000004</c:v>
                </c:pt>
                <c:pt idx="183">
                  <c:v>4.2895840000000005</c:v>
                </c:pt>
                <c:pt idx="184">
                  <c:v>4.0664810000000005</c:v>
                </c:pt>
                <c:pt idx="185">
                  <c:v>3.6993109999999998</c:v>
                </c:pt>
                <c:pt idx="186">
                  <c:v>3.4101779999999997</c:v>
                </c:pt>
                <c:pt idx="187">
                  <c:v>3.1760699999999997</c:v>
                </c:pt>
                <c:pt idx="188">
                  <c:v>2.9819804999999997</c:v>
                </c:pt>
                <c:pt idx="189">
                  <c:v>2.8199055</c:v>
                </c:pt>
                <c:pt idx="190">
                  <c:v>2.6818416000000003</c:v>
                </c:pt>
                <c:pt idx="191">
                  <c:v>2.5627863999999998</c:v>
                </c:pt>
                <c:pt idx="192">
                  <c:v>2.4597381999999999</c:v>
                </c:pt>
                <c:pt idx="193">
                  <c:v>2.3686957999999998</c:v>
                </c:pt>
                <c:pt idx="194">
                  <c:v>2.2886582</c:v>
                </c:pt>
                <c:pt idx="195">
                  <c:v>2.2176246000000002</c:v>
                </c:pt>
                <c:pt idx="196">
                  <c:v>2.0965670000000003</c:v>
                </c:pt>
                <c:pt idx="197">
                  <c:v>1.9755089000000001</c:v>
                </c:pt>
                <c:pt idx="198">
                  <c:v>1.8784618999999998</c:v>
                </c:pt>
                <c:pt idx="199">
                  <c:v>1.8004230999999999</c:v>
                </c:pt>
                <c:pt idx="200">
                  <c:v>1.7353905000000001</c:v>
                </c:pt>
                <c:pt idx="201">
                  <c:v>1.6813628</c:v>
                </c:pt>
                <c:pt idx="202">
                  <c:v>1.6353388</c:v>
                </c:pt>
                <c:pt idx="203">
                  <c:v>1.595318</c:v>
                </c:pt>
                <c:pt idx="204">
                  <c:v>1.5612995999999999</c:v>
                </c:pt>
                <c:pt idx="205">
                  <c:v>1.5062686999999999</c:v>
                </c:pt>
                <c:pt idx="206">
                  <c:v>1.4642438</c:v>
                </c:pt>
                <c:pt idx="207">
                  <c:v>1.4302231999999999</c:v>
                </c:pt>
                <c:pt idx="208">
                  <c:v>1.4252196000000001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500096"/>
        <c:axId val="535496568"/>
      </c:scatterChart>
      <c:valAx>
        <c:axId val="5355000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5496568"/>
        <c:crosses val="autoZero"/>
        <c:crossBetween val="midCat"/>
        <c:majorUnit val="10"/>
      </c:valAx>
      <c:valAx>
        <c:axId val="53549656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55000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42267822752"/>
          <c:y val="0.57272043669327211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srim56Fe_EJ212!$P$5</c:f>
          <c:strCache>
            <c:ptCount val="1"/>
            <c:pt idx="0">
              <c:v>srim56Fe_EJ212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srim56Fe_EJ212!$D$20:$D$228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srim56Fe_EJ212!$J$20:$J$228</c:f>
              <c:numCache>
                <c:formatCode>0.000</c:formatCode>
                <c:ptCount val="209"/>
                <c:pt idx="0">
                  <c:v>4.3E-3</c:v>
                </c:pt>
                <c:pt idx="1">
                  <c:v>4.4999999999999997E-3</c:v>
                </c:pt>
                <c:pt idx="2">
                  <c:v>4.7000000000000002E-3</c:v>
                </c:pt>
                <c:pt idx="3">
                  <c:v>5.0000000000000001E-3</c:v>
                </c:pt>
                <c:pt idx="4">
                  <c:v>5.3E-3</c:v>
                </c:pt>
                <c:pt idx="5">
                  <c:v>5.5999999999999999E-3</c:v>
                </c:pt>
                <c:pt idx="6">
                  <c:v>5.8999999999999999E-3</c:v>
                </c:pt>
                <c:pt idx="7">
                  <c:v>6.0999999999999995E-3</c:v>
                </c:pt>
                <c:pt idx="8">
                  <c:v>6.4000000000000003E-3</c:v>
                </c:pt>
                <c:pt idx="9">
                  <c:v>6.6E-3</c:v>
                </c:pt>
                <c:pt idx="10">
                  <c:v>6.9000000000000008E-3</c:v>
                </c:pt>
                <c:pt idx="11">
                  <c:v>7.0999999999999995E-3</c:v>
                </c:pt>
                <c:pt idx="12">
                  <c:v>7.3999999999999995E-3</c:v>
                </c:pt>
                <c:pt idx="13">
                  <c:v>7.6E-3</c:v>
                </c:pt>
                <c:pt idx="14">
                  <c:v>8.0999999999999996E-3</c:v>
                </c:pt>
                <c:pt idx="15">
                  <c:v>8.6E-3</c:v>
                </c:pt>
                <c:pt idx="16">
                  <c:v>9.1000000000000004E-3</c:v>
                </c:pt>
                <c:pt idx="17">
                  <c:v>9.6000000000000009E-3</c:v>
                </c:pt>
                <c:pt idx="18">
                  <c:v>1.0100000000000001E-2</c:v>
                </c:pt>
                <c:pt idx="19">
                  <c:v>1.06E-2</c:v>
                </c:pt>
                <c:pt idx="20">
                  <c:v>1.11E-2</c:v>
                </c:pt>
                <c:pt idx="21">
                  <c:v>1.15E-2</c:v>
                </c:pt>
                <c:pt idx="22">
                  <c:v>1.2E-2</c:v>
                </c:pt>
                <c:pt idx="23">
                  <c:v>1.29E-2</c:v>
                </c:pt>
                <c:pt idx="24">
                  <c:v>1.37E-2</c:v>
                </c:pt>
                <c:pt idx="25">
                  <c:v>1.4599999999999998E-2</c:v>
                </c:pt>
                <c:pt idx="26">
                  <c:v>1.54E-2</c:v>
                </c:pt>
                <c:pt idx="27">
                  <c:v>1.6199999999999999E-2</c:v>
                </c:pt>
                <c:pt idx="28">
                  <c:v>1.7000000000000001E-2</c:v>
                </c:pt>
                <c:pt idx="29">
                  <c:v>1.8499999999999999E-2</c:v>
                </c:pt>
                <c:pt idx="30">
                  <c:v>0.02</c:v>
                </c:pt>
                <c:pt idx="31">
                  <c:v>2.1499999999999998E-2</c:v>
                </c:pt>
                <c:pt idx="32">
                  <c:v>2.3E-2</c:v>
                </c:pt>
                <c:pt idx="33">
                  <c:v>2.4399999999999998E-2</c:v>
                </c:pt>
                <c:pt idx="34">
                  <c:v>2.58E-2</c:v>
                </c:pt>
                <c:pt idx="35">
                  <c:v>2.7200000000000002E-2</c:v>
                </c:pt>
                <c:pt idx="36">
                  <c:v>2.8499999999999998E-2</c:v>
                </c:pt>
                <c:pt idx="37">
                  <c:v>2.9899999999999999E-2</c:v>
                </c:pt>
                <c:pt idx="38">
                  <c:v>3.1199999999999999E-2</c:v>
                </c:pt>
                <c:pt idx="39">
                  <c:v>3.2600000000000004E-2</c:v>
                </c:pt>
                <c:pt idx="40">
                  <c:v>3.5199999999999995E-2</c:v>
                </c:pt>
                <c:pt idx="41">
                  <c:v>3.85E-2</c:v>
                </c:pt>
                <c:pt idx="42">
                  <c:v>4.1700000000000001E-2</c:v>
                </c:pt>
                <c:pt idx="43">
                  <c:v>4.4900000000000002E-2</c:v>
                </c:pt>
                <c:pt idx="44">
                  <c:v>4.8099999999999997E-2</c:v>
                </c:pt>
                <c:pt idx="45">
                  <c:v>5.1200000000000002E-2</c:v>
                </c:pt>
                <c:pt idx="46">
                  <c:v>5.4300000000000001E-2</c:v>
                </c:pt>
                <c:pt idx="47">
                  <c:v>5.7499999999999996E-2</c:v>
                </c:pt>
                <c:pt idx="48">
                  <c:v>6.0600000000000001E-2</c:v>
                </c:pt>
                <c:pt idx="49">
                  <c:v>6.6799999999999998E-2</c:v>
                </c:pt>
                <c:pt idx="50">
                  <c:v>7.2899999999999993E-2</c:v>
                </c:pt>
                <c:pt idx="51">
                  <c:v>7.9100000000000004E-2</c:v>
                </c:pt>
                <c:pt idx="52">
                  <c:v>8.5300000000000001E-2</c:v>
                </c:pt>
                <c:pt idx="53">
                  <c:v>9.1400000000000009E-2</c:v>
                </c:pt>
                <c:pt idx="54">
                  <c:v>9.7599999999999992E-2</c:v>
                </c:pt>
                <c:pt idx="55">
                  <c:v>0.11000000000000001</c:v>
                </c:pt>
                <c:pt idx="56">
                  <c:v>0.12230000000000001</c:v>
                </c:pt>
                <c:pt idx="57">
                  <c:v>0.1348</c:v>
                </c:pt>
                <c:pt idx="58">
                  <c:v>0.1472</c:v>
                </c:pt>
                <c:pt idx="59">
                  <c:v>0.15970000000000001</c:v>
                </c:pt>
                <c:pt idx="60">
                  <c:v>0.1721</c:v>
                </c:pt>
                <c:pt idx="61">
                  <c:v>0.1845</c:v>
                </c:pt>
                <c:pt idx="62">
                  <c:v>0.19690000000000002</c:v>
                </c:pt>
                <c:pt idx="63">
                  <c:v>0.20939999999999998</c:v>
                </c:pt>
                <c:pt idx="64">
                  <c:v>0.22200000000000003</c:v>
                </c:pt>
                <c:pt idx="65">
                  <c:v>0.2346</c:v>
                </c:pt>
                <c:pt idx="66">
                  <c:v>0.26030000000000003</c:v>
                </c:pt>
                <c:pt idx="67">
                  <c:v>0.2928</c:v>
                </c:pt>
                <c:pt idx="68">
                  <c:v>0.32589999999999997</c:v>
                </c:pt>
                <c:pt idx="69">
                  <c:v>0.35950000000000004</c:v>
                </c:pt>
                <c:pt idx="70">
                  <c:v>0.39350000000000002</c:v>
                </c:pt>
                <c:pt idx="71">
                  <c:v>0.42779999999999996</c:v>
                </c:pt>
                <c:pt idx="72">
                  <c:v>0.46230000000000004</c:v>
                </c:pt>
                <c:pt idx="73">
                  <c:v>0.49709999999999999</c:v>
                </c:pt>
                <c:pt idx="74">
                  <c:v>0.53200000000000003</c:v>
                </c:pt>
                <c:pt idx="75">
                  <c:v>0.60199999999999998</c:v>
                </c:pt>
                <c:pt idx="76">
                  <c:v>0.67210000000000003</c:v>
                </c:pt>
                <c:pt idx="77">
                  <c:v>0.74199999999999999</c:v>
                </c:pt>
                <c:pt idx="78">
                  <c:v>0.81170000000000009</c:v>
                </c:pt>
                <c:pt idx="79">
                  <c:v>0.88109999999999999</c:v>
                </c:pt>
                <c:pt idx="80">
                  <c:v>0.95</c:v>
                </c:pt>
                <c:pt idx="81">
                  <c:v>1.0900000000000001</c:v>
                </c:pt>
                <c:pt idx="82">
                  <c:v>1.22</c:v>
                </c:pt>
                <c:pt idx="83">
                  <c:v>1.35</c:v>
                </c:pt>
                <c:pt idx="84" formatCode="0.00">
                  <c:v>1.48</c:v>
                </c:pt>
                <c:pt idx="85" formatCode="0.00">
                  <c:v>1.61</c:v>
                </c:pt>
                <c:pt idx="86" formatCode="0.00">
                  <c:v>1.73</c:v>
                </c:pt>
                <c:pt idx="87" formatCode="0.00">
                  <c:v>1.85</c:v>
                </c:pt>
                <c:pt idx="88" formatCode="0.00">
                  <c:v>1.97</c:v>
                </c:pt>
                <c:pt idx="89" formatCode="0.00">
                  <c:v>2.09</c:v>
                </c:pt>
                <c:pt idx="90" formatCode="0.00">
                  <c:v>2.2000000000000002</c:v>
                </c:pt>
                <c:pt idx="91" formatCode="0.00">
                  <c:v>2.31</c:v>
                </c:pt>
                <c:pt idx="92" formatCode="0.00">
                  <c:v>2.5299999999999998</c:v>
                </c:pt>
                <c:pt idx="93" formatCode="0.00">
                  <c:v>2.78</c:v>
                </c:pt>
                <c:pt idx="94" formatCode="0.00">
                  <c:v>3.02</c:v>
                </c:pt>
                <c:pt idx="95" formatCode="0.00">
                  <c:v>3.25</c:v>
                </c:pt>
                <c:pt idx="96" formatCode="0.00">
                  <c:v>3.47</c:v>
                </c:pt>
                <c:pt idx="97" formatCode="0.00">
                  <c:v>3.67</c:v>
                </c:pt>
                <c:pt idx="98" formatCode="0.00">
                  <c:v>3.87</c:v>
                </c:pt>
                <c:pt idx="99" formatCode="0.00">
                  <c:v>4.0599999999999996</c:v>
                </c:pt>
                <c:pt idx="100" formatCode="0.00">
                  <c:v>4.24</c:v>
                </c:pt>
                <c:pt idx="101" formatCode="0.00">
                  <c:v>4.57</c:v>
                </c:pt>
                <c:pt idx="102" formatCode="0.00">
                  <c:v>4.88</c:v>
                </c:pt>
                <c:pt idx="103" formatCode="0.00">
                  <c:v>5.17</c:v>
                </c:pt>
                <c:pt idx="104" formatCode="0.00">
                  <c:v>5.44</c:v>
                </c:pt>
                <c:pt idx="105" formatCode="0.00">
                  <c:v>5.7</c:v>
                </c:pt>
                <c:pt idx="106" formatCode="0.00">
                  <c:v>5.93</c:v>
                </c:pt>
                <c:pt idx="107" formatCode="0.00">
                  <c:v>6.38</c:v>
                </c:pt>
                <c:pt idx="108" formatCode="0.00">
                  <c:v>6.78</c:v>
                </c:pt>
                <c:pt idx="109" formatCode="0.00">
                  <c:v>7.15</c:v>
                </c:pt>
                <c:pt idx="110" formatCode="0.00">
                  <c:v>7.5</c:v>
                </c:pt>
                <c:pt idx="111" formatCode="0.00">
                  <c:v>7.83</c:v>
                </c:pt>
                <c:pt idx="112" formatCode="0.00">
                  <c:v>8.15</c:v>
                </c:pt>
                <c:pt idx="113" formatCode="0.00">
                  <c:v>8.4499999999999993</c:v>
                </c:pt>
                <c:pt idx="114" formatCode="0.00">
                  <c:v>8.74</c:v>
                </c:pt>
                <c:pt idx="115" formatCode="0.00">
                  <c:v>9.01</c:v>
                </c:pt>
                <c:pt idx="116" formatCode="0.00">
                  <c:v>9.2899999999999991</c:v>
                </c:pt>
                <c:pt idx="117" formatCode="0.00">
                  <c:v>9.5500000000000007</c:v>
                </c:pt>
                <c:pt idx="118" formatCode="0.00">
                  <c:v>10.06</c:v>
                </c:pt>
                <c:pt idx="119" formatCode="0.00">
                  <c:v>10.66</c:v>
                </c:pt>
                <c:pt idx="120" formatCode="0.00">
                  <c:v>11.25</c:v>
                </c:pt>
                <c:pt idx="121" formatCode="0.00">
                  <c:v>11.81</c:v>
                </c:pt>
                <c:pt idx="122" formatCode="0.00">
                  <c:v>12.36</c:v>
                </c:pt>
                <c:pt idx="123" formatCode="0.00">
                  <c:v>12.91</c:v>
                </c:pt>
                <c:pt idx="124" formatCode="0.00">
                  <c:v>13.44</c:v>
                </c:pt>
                <c:pt idx="125" formatCode="0.00">
                  <c:v>13.96</c:v>
                </c:pt>
                <c:pt idx="126" formatCode="0.00">
                  <c:v>14.48</c:v>
                </c:pt>
                <c:pt idx="127" formatCode="0.00">
                  <c:v>15.52</c:v>
                </c:pt>
                <c:pt idx="128" formatCode="0.00">
                  <c:v>16.54</c:v>
                </c:pt>
                <c:pt idx="129" formatCode="0.00">
                  <c:v>17.559999999999999</c:v>
                </c:pt>
                <c:pt idx="130" formatCode="0.00">
                  <c:v>18.59</c:v>
                </c:pt>
                <c:pt idx="131" formatCode="0.00">
                  <c:v>19.61</c:v>
                </c:pt>
                <c:pt idx="132" formatCode="0.00">
                  <c:v>20.65</c:v>
                </c:pt>
                <c:pt idx="133" formatCode="0.00">
                  <c:v>22.73</c:v>
                </c:pt>
                <c:pt idx="134" formatCode="0.00">
                  <c:v>24.86</c:v>
                </c:pt>
                <c:pt idx="135" formatCode="0.00">
                  <c:v>27.03</c:v>
                </c:pt>
                <c:pt idx="136" formatCode="0.00">
                  <c:v>29.24</c:v>
                </c:pt>
                <c:pt idx="137" formatCode="0.00">
                  <c:v>31.48</c:v>
                </c:pt>
                <c:pt idx="138" formatCode="0.00">
                  <c:v>33.75</c:v>
                </c:pt>
                <c:pt idx="139" formatCode="0.00">
                  <c:v>36.049999999999997</c:v>
                </c:pt>
                <c:pt idx="140" formatCode="0.00">
                  <c:v>38.4</c:v>
                </c:pt>
                <c:pt idx="141" formatCode="0.00">
                  <c:v>40.799999999999997</c:v>
                </c:pt>
                <c:pt idx="142" formatCode="0.00">
                  <c:v>43.24</c:v>
                </c:pt>
                <c:pt idx="143" formatCode="0.00">
                  <c:v>45.73</c:v>
                </c:pt>
                <c:pt idx="144" formatCode="0.00">
                  <c:v>50.84</c:v>
                </c:pt>
                <c:pt idx="145" formatCode="0.00">
                  <c:v>57.48</c:v>
                </c:pt>
                <c:pt idx="146" formatCode="0.00">
                  <c:v>64.39</c:v>
                </c:pt>
                <c:pt idx="147" formatCode="0.00">
                  <c:v>71.58</c:v>
                </c:pt>
                <c:pt idx="148" formatCode="0.00">
                  <c:v>79.040000000000006</c:v>
                </c:pt>
                <c:pt idx="149" formatCode="0.00">
                  <c:v>86.77</c:v>
                </c:pt>
                <c:pt idx="150" formatCode="0.00">
                  <c:v>94.77</c:v>
                </c:pt>
                <c:pt idx="151" formatCode="0.00">
                  <c:v>103.04</c:v>
                </c:pt>
                <c:pt idx="152" formatCode="0.00">
                  <c:v>111.57</c:v>
                </c:pt>
                <c:pt idx="153" formatCode="0.00">
                  <c:v>129.43</c:v>
                </c:pt>
                <c:pt idx="154" formatCode="0.00">
                  <c:v>148.34</c:v>
                </c:pt>
                <c:pt idx="155" formatCode="0.00">
                  <c:v>168.3</c:v>
                </c:pt>
                <c:pt idx="156" formatCode="0.00">
                  <c:v>189.3</c:v>
                </c:pt>
                <c:pt idx="157" formatCode="0.00">
                  <c:v>211.32</c:v>
                </c:pt>
                <c:pt idx="158" formatCode="0.00">
                  <c:v>234.37</c:v>
                </c:pt>
                <c:pt idx="159" formatCode="0.00">
                  <c:v>283.45999999999998</c:v>
                </c:pt>
                <c:pt idx="160" formatCode="0.00">
                  <c:v>336.54</c:v>
                </c:pt>
                <c:pt idx="161" formatCode="0.00">
                  <c:v>393.51</c:v>
                </c:pt>
                <c:pt idx="162" formatCode="0.00">
                  <c:v>454.32</c:v>
                </c:pt>
                <c:pt idx="163" formatCode="0.00">
                  <c:v>518.88</c:v>
                </c:pt>
                <c:pt idx="164" formatCode="0.00">
                  <c:v>587.15</c:v>
                </c:pt>
                <c:pt idx="165" formatCode="0.00">
                  <c:v>659.07</c:v>
                </c:pt>
                <c:pt idx="166" formatCode="0.0">
                  <c:v>734.63</c:v>
                </c:pt>
                <c:pt idx="167" formatCode="0.0">
                  <c:v>813.8</c:v>
                </c:pt>
                <c:pt idx="168" formatCode="0.0">
                  <c:v>896.6</c:v>
                </c:pt>
                <c:pt idx="169" formatCode="0.0">
                  <c:v>983</c:v>
                </c:pt>
                <c:pt idx="170" formatCode="0.0">
                  <c:v>1170</c:v>
                </c:pt>
                <c:pt idx="171" formatCode="0.0">
                  <c:v>1420</c:v>
                </c:pt>
                <c:pt idx="172" formatCode="0.0">
                  <c:v>1680</c:v>
                </c:pt>
                <c:pt idx="173" formatCode="0.0">
                  <c:v>1980</c:v>
                </c:pt>
                <c:pt idx="174" formatCode="0.0">
                  <c:v>2290</c:v>
                </c:pt>
                <c:pt idx="175" formatCode="0.0">
                  <c:v>2620</c:v>
                </c:pt>
                <c:pt idx="176" formatCode="0.0">
                  <c:v>2970</c:v>
                </c:pt>
                <c:pt idx="177" formatCode="0.0">
                  <c:v>3340</c:v>
                </c:pt>
                <c:pt idx="178" formatCode="0.0">
                  <c:v>3720</c:v>
                </c:pt>
                <c:pt idx="179" formatCode="0.0">
                  <c:v>4550</c:v>
                </c:pt>
                <c:pt idx="180" formatCode="0.0">
                  <c:v>5460</c:v>
                </c:pt>
                <c:pt idx="181" formatCode="0.0">
                  <c:v>6430</c:v>
                </c:pt>
                <c:pt idx="182" formatCode="0.0">
                  <c:v>7470</c:v>
                </c:pt>
                <c:pt idx="183" formatCode="0.0">
                  <c:v>8580</c:v>
                </c:pt>
                <c:pt idx="184" formatCode="0.0">
                  <c:v>9750</c:v>
                </c:pt>
                <c:pt idx="185" formatCode="0.0">
                  <c:v>12270</c:v>
                </c:pt>
                <c:pt idx="186" formatCode="0.0">
                  <c:v>15020</c:v>
                </c:pt>
                <c:pt idx="187" formatCode="0.0">
                  <c:v>17990</c:v>
                </c:pt>
                <c:pt idx="188" formatCode="0.0">
                  <c:v>21170</c:v>
                </c:pt>
                <c:pt idx="189" formatCode="0.0">
                  <c:v>24540</c:v>
                </c:pt>
                <c:pt idx="190" formatCode="0.0">
                  <c:v>28100</c:v>
                </c:pt>
                <c:pt idx="191" formatCode="0.0">
                  <c:v>31830</c:v>
                </c:pt>
                <c:pt idx="192" formatCode="0.0">
                  <c:v>35720</c:v>
                </c:pt>
                <c:pt idx="193" formatCode="0.0">
                  <c:v>39780</c:v>
                </c:pt>
                <c:pt idx="194" formatCode="0.0">
                  <c:v>43970</c:v>
                </c:pt>
                <c:pt idx="195" formatCode="0.0">
                  <c:v>48310</c:v>
                </c:pt>
                <c:pt idx="196" formatCode="0.0">
                  <c:v>57390</c:v>
                </c:pt>
                <c:pt idx="197" formatCode="0.0">
                  <c:v>69400</c:v>
                </c:pt>
                <c:pt idx="198" formatCode="0.0">
                  <c:v>82090</c:v>
                </c:pt>
                <c:pt idx="199" formatCode="0.0">
                  <c:v>95390</c:v>
                </c:pt>
                <c:pt idx="200" formatCode="0.0">
                  <c:v>109220</c:v>
                </c:pt>
                <c:pt idx="201" formatCode="0.0">
                  <c:v>123530</c:v>
                </c:pt>
                <c:pt idx="202" formatCode="0.0">
                  <c:v>138270</c:v>
                </c:pt>
                <c:pt idx="203" formatCode="0.0">
                  <c:v>153410</c:v>
                </c:pt>
                <c:pt idx="204" formatCode="0.0">
                  <c:v>168890</c:v>
                </c:pt>
                <c:pt idx="205" formatCode="0.0">
                  <c:v>200760</c:v>
                </c:pt>
                <c:pt idx="206" formatCode="0.0">
                  <c:v>233690</c:v>
                </c:pt>
                <c:pt idx="207" formatCode="0.0">
                  <c:v>267470</c:v>
                </c:pt>
                <c:pt idx="208" formatCode="0.0">
                  <c:v>274320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srim56Fe_EJ212!$D$20:$D$228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srim56Fe_EJ212!$M$20:$M$228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1.4E-3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1.9E-3</c:v>
                </c:pt>
                <c:pt idx="9">
                  <c:v>1.9E-3</c:v>
                </c:pt>
                <c:pt idx="10">
                  <c:v>2E-3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2.4000000000000002E-3</c:v>
                </c:pt>
                <c:pt idx="16">
                  <c:v>2.5000000000000001E-3</c:v>
                </c:pt>
                <c:pt idx="17">
                  <c:v>2.5999999999999999E-3</c:v>
                </c:pt>
                <c:pt idx="18">
                  <c:v>2.7000000000000001E-3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3.2000000000000002E-3</c:v>
                </c:pt>
                <c:pt idx="23">
                  <c:v>3.4000000000000002E-3</c:v>
                </c:pt>
                <c:pt idx="24">
                  <c:v>3.5000000000000005E-3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4.2000000000000006E-3</c:v>
                </c:pt>
                <c:pt idx="29">
                  <c:v>4.4999999999999997E-3</c:v>
                </c:pt>
                <c:pt idx="30">
                  <c:v>4.8000000000000004E-3</c:v>
                </c:pt>
                <c:pt idx="31">
                  <c:v>5.0999999999999995E-3</c:v>
                </c:pt>
                <c:pt idx="32">
                  <c:v>5.4000000000000003E-3</c:v>
                </c:pt>
                <c:pt idx="33">
                  <c:v>5.7000000000000002E-3</c:v>
                </c:pt>
                <c:pt idx="34">
                  <c:v>6.0000000000000001E-3</c:v>
                </c:pt>
                <c:pt idx="35">
                  <c:v>6.1999999999999998E-3</c:v>
                </c:pt>
                <c:pt idx="36">
                  <c:v>6.5000000000000006E-3</c:v>
                </c:pt>
                <c:pt idx="37">
                  <c:v>6.8000000000000005E-3</c:v>
                </c:pt>
                <c:pt idx="38">
                  <c:v>7.000000000000001E-3</c:v>
                </c:pt>
                <c:pt idx="39">
                  <c:v>7.2999999999999992E-3</c:v>
                </c:pt>
                <c:pt idx="40">
                  <c:v>7.7999999999999996E-3</c:v>
                </c:pt>
                <c:pt idx="41">
                  <c:v>8.4000000000000012E-3</c:v>
                </c:pt>
                <c:pt idx="42">
                  <c:v>8.9999999999999993E-3</c:v>
                </c:pt>
                <c:pt idx="43">
                  <c:v>9.4999999999999998E-3</c:v>
                </c:pt>
                <c:pt idx="44">
                  <c:v>1.0100000000000001E-2</c:v>
                </c:pt>
                <c:pt idx="45">
                  <c:v>1.0699999999999999E-2</c:v>
                </c:pt>
                <c:pt idx="46">
                  <c:v>1.12E-2</c:v>
                </c:pt>
                <c:pt idx="47">
                  <c:v>1.17E-2</c:v>
                </c:pt>
                <c:pt idx="48">
                  <c:v>1.23E-2</c:v>
                </c:pt>
                <c:pt idx="49">
                  <c:v>1.3300000000000001E-2</c:v>
                </c:pt>
                <c:pt idx="50">
                  <c:v>1.44E-2</c:v>
                </c:pt>
                <c:pt idx="51">
                  <c:v>1.54E-2</c:v>
                </c:pt>
                <c:pt idx="52">
                  <c:v>1.6400000000000001E-2</c:v>
                </c:pt>
                <c:pt idx="53">
                  <c:v>1.7399999999999999E-2</c:v>
                </c:pt>
                <c:pt idx="54">
                  <c:v>1.84E-2</c:v>
                </c:pt>
                <c:pt idx="55">
                  <c:v>2.0300000000000002E-2</c:v>
                </c:pt>
                <c:pt idx="56">
                  <c:v>2.2200000000000001E-2</c:v>
                </c:pt>
                <c:pt idx="57">
                  <c:v>2.41E-2</c:v>
                </c:pt>
                <c:pt idx="58">
                  <c:v>2.5899999999999999E-2</c:v>
                </c:pt>
                <c:pt idx="59">
                  <c:v>2.7700000000000002E-2</c:v>
                </c:pt>
                <c:pt idx="60">
                  <c:v>2.9499999999999998E-2</c:v>
                </c:pt>
                <c:pt idx="61">
                  <c:v>3.1099999999999999E-2</c:v>
                </c:pt>
                <c:pt idx="62">
                  <c:v>3.2800000000000003E-2</c:v>
                </c:pt>
                <c:pt idx="63">
                  <c:v>3.4499999999999996E-2</c:v>
                </c:pt>
                <c:pt idx="64">
                  <c:v>3.61E-2</c:v>
                </c:pt>
                <c:pt idx="65">
                  <c:v>3.7699999999999997E-2</c:v>
                </c:pt>
                <c:pt idx="66">
                  <c:v>4.0999999999999995E-2</c:v>
                </c:pt>
                <c:pt idx="67">
                  <c:v>4.4999999999999998E-2</c:v>
                </c:pt>
                <c:pt idx="68">
                  <c:v>4.9000000000000002E-2</c:v>
                </c:pt>
                <c:pt idx="69">
                  <c:v>5.2900000000000003E-2</c:v>
                </c:pt>
                <c:pt idx="70">
                  <c:v>5.6699999999999993E-2</c:v>
                </c:pt>
                <c:pt idx="71">
                  <c:v>6.0499999999999998E-2</c:v>
                </c:pt>
                <c:pt idx="72">
                  <c:v>6.4200000000000007E-2</c:v>
                </c:pt>
                <c:pt idx="73">
                  <c:v>6.7799999999999999E-2</c:v>
                </c:pt>
                <c:pt idx="74">
                  <c:v>7.1300000000000002E-2</c:v>
                </c:pt>
                <c:pt idx="75">
                  <c:v>7.8399999999999997E-2</c:v>
                </c:pt>
                <c:pt idx="76">
                  <c:v>8.5199999999999998E-2</c:v>
                </c:pt>
                <c:pt idx="77">
                  <c:v>9.1600000000000001E-2</c:v>
                </c:pt>
                <c:pt idx="78">
                  <c:v>9.7699999999999995E-2</c:v>
                </c:pt>
                <c:pt idx="79">
                  <c:v>0.10349999999999999</c:v>
                </c:pt>
                <c:pt idx="80">
                  <c:v>0.10900000000000001</c:v>
                </c:pt>
                <c:pt idx="81">
                  <c:v>0.12010000000000001</c:v>
                </c:pt>
                <c:pt idx="82">
                  <c:v>0.13020000000000001</c:v>
                </c:pt>
                <c:pt idx="83">
                  <c:v>0.1394</c:v>
                </c:pt>
                <c:pt idx="84">
                  <c:v>0.1479</c:v>
                </c:pt>
                <c:pt idx="85">
                  <c:v>0.15570000000000001</c:v>
                </c:pt>
                <c:pt idx="86">
                  <c:v>0.16289999999999999</c:v>
                </c:pt>
                <c:pt idx="87">
                  <c:v>0.1696</c:v>
                </c:pt>
                <c:pt idx="88">
                  <c:v>0.17580000000000001</c:v>
                </c:pt>
                <c:pt idx="89">
                  <c:v>0.18160000000000001</c:v>
                </c:pt>
                <c:pt idx="90">
                  <c:v>0.187</c:v>
                </c:pt>
                <c:pt idx="91">
                  <c:v>0.192</c:v>
                </c:pt>
                <c:pt idx="92">
                  <c:v>0.20219999999999999</c:v>
                </c:pt>
                <c:pt idx="93">
                  <c:v>0.21379999999999999</c:v>
                </c:pt>
                <c:pt idx="94">
                  <c:v>0.22370000000000001</c:v>
                </c:pt>
                <c:pt idx="95">
                  <c:v>0.23230000000000001</c:v>
                </c:pt>
                <c:pt idx="96">
                  <c:v>0.23969999999999997</c:v>
                </c:pt>
                <c:pt idx="97">
                  <c:v>0.24630000000000002</c:v>
                </c:pt>
                <c:pt idx="98">
                  <c:v>0.25209999999999999</c:v>
                </c:pt>
                <c:pt idx="99">
                  <c:v>0.25719999999999998</c:v>
                </c:pt>
                <c:pt idx="100">
                  <c:v>0.26179999999999998</c:v>
                </c:pt>
                <c:pt idx="101">
                  <c:v>0.27179999999999999</c:v>
                </c:pt>
                <c:pt idx="102">
                  <c:v>0.27989999999999998</c:v>
                </c:pt>
                <c:pt idx="103">
                  <c:v>0.28670000000000001</c:v>
                </c:pt>
                <c:pt idx="104">
                  <c:v>0.29249999999999998</c:v>
                </c:pt>
                <c:pt idx="105">
                  <c:v>0.2974</c:v>
                </c:pt>
                <c:pt idx="106">
                  <c:v>0.30169999999999997</c:v>
                </c:pt>
                <c:pt idx="107">
                  <c:v>0.312</c:v>
                </c:pt>
                <c:pt idx="108">
                  <c:v>0.32019999999999998</c:v>
                </c:pt>
                <c:pt idx="109">
                  <c:v>0.32690000000000002</c:v>
                </c:pt>
                <c:pt idx="110">
                  <c:v>0.33260000000000001</c:v>
                </c:pt>
                <c:pt idx="111">
                  <c:v>0.33760000000000001</c:v>
                </c:pt>
                <c:pt idx="112">
                  <c:v>0.34189999999999998</c:v>
                </c:pt>
                <c:pt idx="113">
                  <c:v>0.3458</c:v>
                </c:pt>
                <c:pt idx="114">
                  <c:v>0.34940000000000004</c:v>
                </c:pt>
                <c:pt idx="115">
                  <c:v>0.35259999999999997</c:v>
                </c:pt>
                <c:pt idx="116">
                  <c:v>0.35560000000000003</c:v>
                </c:pt>
                <c:pt idx="117">
                  <c:v>0.35830000000000001</c:v>
                </c:pt>
                <c:pt idx="118">
                  <c:v>0.3669</c:v>
                </c:pt>
                <c:pt idx="119">
                  <c:v>0.37829999999999997</c:v>
                </c:pt>
                <c:pt idx="120">
                  <c:v>0.38849999999999996</c:v>
                </c:pt>
                <c:pt idx="121">
                  <c:v>0.3977</c:v>
                </c:pt>
                <c:pt idx="122">
                  <c:v>0.40620000000000001</c:v>
                </c:pt>
                <c:pt idx="123">
                  <c:v>0.41420000000000001</c:v>
                </c:pt>
                <c:pt idx="124">
                  <c:v>0.42169999999999996</c:v>
                </c:pt>
                <c:pt idx="125">
                  <c:v>0.42889999999999995</c:v>
                </c:pt>
                <c:pt idx="126">
                  <c:v>0.43579999999999997</c:v>
                </c:pt>
                <c:pt idx="127">
                  <c:v>0.4607</c:v>
                </c:pt>
                <c:pt idx="128">
                  <c:v>0.48390000000000005</c:v>
                </c:pt>
                <c:pt idx="129">
                  <c:v>0.50590000000000002</c:v>
                </c:pt>
                <c:pt idx="130">
                  <c:v>0.52699999999999991</c:v>
                </c:pt>
                <c:pt idx="131">
                  <c:v>0.5474</c:v>
                </c:pt>
                <c:pt idx="132">
                  <c:v>0.56719999999999993</c:v>
                </c:pt>
                <c:pt idx="133">
                  <c:v>0.64070000000000005</c:v>
                </c:pt>
                <c:pt idx="134">
                  <c:v>0.7087</c:v>
                </c:pt>
                <c:pt idx="135">
                  <c:v>0.77310000000000001</c:v>
                </c:pt>
                <c:pt idx="136">
                  <c:v>0.8347</c:v>
                </c:pt>
                <c:pt idx="137">
                  <c:v>0.89380000000000004</c:v>
                </c:pt>
                <c:pt idx="138" formatCode="0.00">
                  <c:v>0.95030000000000003</c:v>
                </c:pt>
                <c:pt idx="139" formatCode="0.00">
                  <c:v>1.01</c:v>
                </c:pt>
                <c:pt idx="140" formatCode="0.00">
                  <c:v>1.06</c:v>
                </c:pt>
                <c:pt idx="141" formatCode="0.00">
                  <c:v>1.1100000000000001</c:v>
                </c:pt>
                <c:pt idx="142" formatCode="0.00">
                  <c:v>1.17</c:v>
                </c:pt>
                <c:pt idx="143" formatCode="0.00">
                  <c:v>1.22</c:v>
                </c:pt>
                <c:pt idx="144" formatCode="0.00">
                  <c:v>1.42</c:v>
                </c:pt>
                <c:pt idx="145" formatCode="0.00">
                  <c:v>1.7</c:v>
                </c:pt>
                <c:pt idx="146" formatCode="0.00">
                  <c:v>1.96</c:v>
                </c:pt>
                <c:pt idx="147" formatCode="0.00">
                  <c:v>2.21</c:v>
                </c:pt>
                <c:pt idx="148" formatCode="0.00">
                  <c:v>2.4500000000000002</c:v>
                </c:pt>
                <c:pt idx="149" formatCode="0.00">
                  <c:v>2.69</c:v>
                </c:pt>
                <c:pt idx="150" formatCode="0.00">
                  <c:v>2.92</c:v>
                </c:pt>
                <c:pt idx="151" formatCode="0.00">
                  <c:v>3.14</c:v>
                </c:pt>
                <c:pt idx="152" formatCode="0.00">
                  <c:v>3.37</c:v>
                </c:pt>
                <c:pt idx="153" formatCode="0.00">
                  <c:v>4.21</c:v>
                </c:pt>
                <c:pt idx="154" formatCode="0.00">
                  <c:v>4.99</c:v>
                </c:pt>
                <c:pt idx="155" formatCode="0.00">
                  <c:v>5.74</c:v>
                </c:pt>
                <c:pt idx="156" formatCode="0.00">
                  <c:v>6.46</c:v>
                </c:pt>
                <c:pt idx="157" formatCode="0.00">
                  <c:v>7.17</c:v>
                </c:pt>
                <c:pt idx="158" formatCode="0.00">
                  <c:v>7.88</c:v>
                </c:pt>
                <c:pt idx="159" formatCode="0.00">
                  <c:v>10.51</c:v>
                </c:pt>
                <c:pt idx="160" formatCode="0.00">
                  <c:v>12.92</c:v>
                </c:pt>
                <c:pt idx="161" formatCode="0.00">
                  <c:v>15.23</c:v>
                </c:pt>
                <c:pt idx="162" formatCode="0.00">
                  <c:v>17.489999999999998</c:v>
                </c:pt>
                <c:pt idx="163" formatCode="0.00">
                  <c:v>19.739999999999998</c:v>
                </c:pt>
                <c:pt idx="164" formatCode="0.00">
                  <c:v>21.97</c:v>
                </c:pt>
                <c:pt idx="165" formatCode="0.00">
                  <c:v>24.22</c:v>
                </c:pt>
                <c:pt idx="166" formatCode="0.00">
                  <c:v>26.48</c:v>
                </c:pt>
                <c:pt idx="167" formatCode="0.00">
                  <c:v>28.75</c:v>
                </c:pt>
                <c:pt idx="168" formatCode="0.00">
                  <c:v>31.05</c:v>
                </c:pt>
                <c:pt idx="169" formatCode="0.00">
                  <c:v>33.369999999999997</c:v>
                </c:pt>
                <c:pt idx="170" formatCode="0.00">
                  <c:v>42.27</c:v>
                </c:pt>
                <c:pt idx="171" formatCode="0.00">
                  <c:v>55</c:v>
                </c:pt>
                <c:pt idx="172" formatCode="0.00">
                  <c:v>66.959999999999994</c:v>
                </c:pt>
                <c:pt idx="173" formatCode="0.00">
                  <c:v>78.58</c:v>
                </c:pt>
                <c:pt idx="174" formatCode="0.00">
                  <c:v>90.05</c:v>
                </c:pt>
                <c:pt idx="175" formatCode="0.00">
                  <c:v>101.48</c:v>
                </c:pt>
                <c:pt idx="176" formatCode="0.00">
                  <c:v>112.91</c:v>
                </c:pt>
                <c:pt idx="177" formatCode="0.00">
                  <c:v>124.38</c:v>
                </c:pt>
                <c:pt idx="178" formatCode="0.00">
                  <c:v>135.93</c:v>
                </c:pt>
                <c:pt idx="179" formatCode="0.00">
                  <c:v>179.65</c:v>
                </c:pt>
                <c:pt idx="180" formatCode="0.00">
                  <c:v>220.46</c:v>
                </c:pt>
                <c:pt idx="181" formatCode="0.00">
                  <c:v>259.95</c:v>
                </c:pt>
                <c:pt idx="182" formatCode="0.00">
                  <c:v>298.8</c:v>
                </c:pt>
                <c:pt idx="183" formatCode="0.00">
                  <c:v>337.38</c:v>
                </c:pt>
                <c:pt idx="184" formatCode="0.00">
                  <c:v>375.85</c:v>
                </c:pt>
                <c:pt idx="185" formatCode="0.00">
                  <c:v>518.25</c:v>
                </c:pt>
                <c:pt idx="186" formatCode="0.00">
                  <c:v>648.38</c:v>
                </c:pt>
                <c:pt idx="187" formatCode="0.00">
                  <c:v>772.8</c:v>
                </c:pt>
                <c:pt idx="188" formatCode="0.00">
                  <c:v>894.07</c:v>
                </c:pt>
                <c:pt idx="189" formatCode="0.0">
                  <c:v>1010</c:v>
                </c:pt>
                <c:pt idx="190" formatCode="0.0">
                  <c:v>1130</c:v>
                </c:pt>
                <c:pt idx="191" formatCode="0.0">
                  <c:v>1250</c:v>
                </c:pt>
                <c:pt idx="192" formatCode="0.0">
                  <c:v>1360</c:v>
                </c:pt>
                <c:pt idx="193" formatCode="0.0">
                  <c:v>1480</c:v>
                </c:pt>
                <c:pt idx="194" formatCode="0.0">
                  <c:v>1590</c:v>
                </c:pt>
                <c:pt idx="195" formatCode="0.0">
                  <c:v>1710</c:v>
                </c:pt>
                <c:pt idx="196" formatCode="0.0">
                  <c:v>2140</c:v>
                </c:pt>
                <c:pt idx="197" formatCode="0.0">
                  <c:v>2730</c:v>
                </c:pt>
                <c:pt idx="198" formatCode="0.0">
                  <c:v>3270</c:v>
                </c:pt>
                <c:pt idx="199" formatCode="0.0">
                  <c:v>3770</c:v>
                </c:pt>
                <c:pt idx="200" formatCode="0.0">
                  <c:v>4250</c:v>
                </c:pt>
                <c:pt idx="201" formatCode="0.0">
                  <c:v>4710</c:v>
                </c:pt>
                <c:pt idx="202" formatCode="0.0">
                  <c:v>5150</c:v>
                </c:pt>
                <c:pt idx="203" formatCode="0.0">
                  <c:v>5570</c:v>
                </c:pt>
                <c:pt idx="204" formatCode="0.0">
                  <c:v>5990</c:v>
                </c:pt>
                <c:pt idx="205" formatCode="0.0">
                  <c:v>7500</c:v>
                </c:pt>
                <c:pt idx="206" formatCode="0.0">
                  <c:v>8830</c:v>
                </c:pt>
                <c:pt idx="207" formatCode="0.0">
                  <c:v>10040</c:v>
                </c:pt>
                <c:pt idx="208" formatCode="0.0">
                  <c:v>10080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srim56Fe_EJ212!$D$20:$D$228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srim56Fe_EJ212!$P$20:$P$228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2.8E-3</c:v>
                </c:pt>
                <c:pt idx="25">
                  <c:v>2.9000000000000002E-3</c:v>
                </c:pt>
                <c:pt idx="26">
                  <c:v>3.0999999999999999E-3</c:v>
                </c:pt>
                <c:pt idx="27">
                  <c:v>3.2000000000000002E-3</c:v>
                </c:pt>
                <c:pt idx="28">
                  <c:v>3.4000000000000002E-3</c:v>
                </c:pt>
                <c:pt idx="29">
                  <c:v>3.5999999999999999E-3</c:v>
                </c:pt>
                <c:pt idx="30">
                  <c:v>3.8999999999999998E-3</c:v>
                </c:pt>
                <c:pt idx="31">
                  <c:v>4.2000000000000006E-3</c:v>
                </c:pt>
                <c:pt idx="32">
                  <c:v>4.3999999999999994E-3</c:v>
                </c:pt>
                <c:pt idx="33">
                  <c:v>4.5999999999999999E-3</c:v>
                </c:pt>
                <c:pt idx="34">
                  <c:v>4.8999999999999998E-3</c:v>
                </c:pt>
                <c:pt idx="35">
                  <c:v>5.0999999999999995E-3</c:v>
                </c:pt>
                <c:pt idx="36">
                  <c:v>5.3E-3</c:v>
                </c:pt>
                <c:pt idx="37">
                  <c:v>5.5999999999999999E-3</c:v>
                </c:pt>
                <c:pt idx="38">
                  <c:v>5.8000000000000005E-3</c:v>
                </c:pt>
                <c:pt idx="39">
                  <c:v>6.0000000000000001E-3</c:v>
                </c:pt>
                <c:pt idx="40">
                  <c:v>6.4000000000000003E-3</c:v>
                </c:pt>
                <c:pt idx="41">
                  <c:v>6.9000000000000008E-3</c:v>
                </c:pt>
                <c:pt idx="42">
                  <c:v>7.3999999999999995E-3</c:v>
                </c:pt>
                <c:pt idx="43">
                  <c:v>7.9000000000000008E-3</c:v>
                </c:pt>
                <c:pt idx="44">
                  <c:v>8.4000000000000012E-3</c:v>
                </c:pt>
                <c:pt idx="45">
                  <c:v>8.8999999999999999E-3</c:v>
                </c:pt>
                <c:pt idx="46">
                  <c:v>9.2999999999999992E-3</c:v>
                </c:pt>
                <c:pt idx="47">
                  <c:v>9.7999999999999997E-3</c:v>
                </c:pt>
                <c:pt idx="48">
                  <c:v>1.03E-2</c:v>
                </c:pt>
                <c:pt idx="49">
                  <c:v>1.12E-2</c:v>
                </c:pt>
                <c:pt idx="50">
                  <c:v>1.2E-2</c:v>
                </c:pt>
                <c:pt idx="51">
                  <c:v>1.29E-2</c:v>
                </c:pt>
                <c:pt idx="52">
                  <c:v>1.3800000000000002E-2</c:v>
                </c:pt>
                <c:pt idx="53">
                  <c:v>1.4599999999999998E-2</c:v>
                </c:pt>
                <c:pt idx="54">
                  <c:v>1.55E-2</c:v>
                </c:pt>
                <c:pt idx="55">
                  <c:v>1.7100000000000001E-2</c:v>
                </c:pt>
                <c:pt idx="56">
                  <c:v>1.8700000000000001E-2</c:v>
                </c:pt>
                <c:pt idx="57">
                  <c:v>2.0399999999999998E-2</c:v>
                </c:pt>
                <c:pt idx="58">
                  <c:v>2.1999999999999999E-2</c:v>
                </c:pt>
                <c:pt idx="59">
                  <c:v>2.35E-2</c:v>
                </c:pt>
                <c:pt idx="60">
                  <c:v>2.5100000000000001E-2</c:v>
                </c:pt>
                <c:pt idx="61">
                  <c:v>2.6600000000000002E-2</c:v>
                </c:pt>
                <c:pt idx="62">
                  <c:v>2.8100000000000003E-2</c:v>
                </c:pt>
                <c:pt idx="63">
                  <c:v>2.9699999999999997E-2</c:v>
                </c:pt>
                <c:pt idx="64">
                  <c:v>3.1199999999999999E-2</c:v>
                </c:pt>
                <c:pt idx="65">
                  <c:v>3.27E-2</c:v>
                </c:pt>
                <c:pt idx="66">
                  <c:v>3.56E-2</c:v>
                </c:pt>
                <c:pt idx="67">
                  <c:v>3.9400000000000004E-2</c:v>
                </c:pt>
                <c:pt idx="68">
                  <c:v>4.3099999999999999E-2</c:v>
                </c:pt>
                <c:pt idx="69">
                  <c:v>4.6800000000000001E-2</c:v>
                </c:pt>
                <c:pt idx="70">
                  <c:v>5.0500000000000003E-2</c:v>
                </c:pt>
                <c:pt idx="71">
                  <c:v>5.4200000000000005E-2</c:v>
                </c:pt>
                <c:pt idx="72">
                  <c:v>5.7899999999999993E-2</c:v>
                </c:pt>
                <c:pt idx="73">
                  <c:v>6.1600000000000002E-2</c:v>
                </c:pt>
                <c:pt idx="74">
                  <c:v>6.5200000000000008E-2</c:v>
                </c:pt>
                <c:pt idx="75">
                  <c:v>7.2499999999999995E-2</c:v>
                </c:pt>
                <c:pt idx="76">
                  <c:v>7.9600000000000004E-2</c:v>
                </c:pt>
                <c:pt idx="77">
                  <c:v>8.6599999999999996E-2</c:v>
                </c:pt>
                <c:pt idx="78">
                  <c:v>9.3400000000000011E-2</c:v>
                </c:pt>
                <c:pt idx="79">
                  <c:v>0.10009999999999999</c:v>
                </c:pt>
                <c:pt idx="80">
                  <c:v>0.1066</c:v>
                </c:pt>
                <c:pt idx="81">
                  <c:v>0.1192</c:v>
                </c:pt>
                <c:pt idx="82">
                  <c:v>0.13120000000000001</c:v>
                </c:pt>
                <c:pt idx="83">
                  <c:v>0.1426</c:v>
                </c:pt>
                <c:pt idx="84">
                  <c:v>0.15340000000000001</c:v>
                </c:pt>
                <c:pt idx="85">
                  <c:v>0.16370000000000001</c:v>
                </c:pt>
                <c:pt idx="86">
                  <c:v>0.17350000000000002</c:v>
                </c:pt>
                <c:pt idx="87">
                  <c:v>0.18280000000000002</c:v>
                </c:pt>
                <c:pt idx="88">
                  <c:v>0.19159999999999999</c:v>
                </c:pt>
                <c:pt idx="89">
                  <c:v>0.2</c:v>
                </c:pt>
                <c:pt idx="90">
                  <c:v>0.20790000000000003</c:v>
                </c:pt>
                <c:pt idx="91">
                  <c:v>0.21549999999999997</c:v>
                </c:pt>
                <c:pt idx="92">
                  <c:v>0.22959999999999997</c:v>
                </c:pt>
                <c:pt idx="93">
                  <c:v>0.2455</c:v>
                </c:pt>
                <c:pt idx="94">
                  <c:v>0.2596</c:v>
                </c:pt>
                <c:pt idx="95">
                  <c:v>0.27229999999999999</c:v>
                </c:pt>
                <c:pt idx="96">
                  <c:v>0.28370000000000001</c:v>
                </c:pt>
                <c:pt idx="97">
                  <c:v>0.29399999999999998</c:v>
                </c:pt>
                <c:pt idx="98">
                  <c:v>0.3034</c:v>
                </c:pt>
                <c:pt idx="99">
                  <c:v>0.31190000000000001</c:v>
                </c:pt>
                <c:pt idx="100">
                  <c:v>0.31969999999999998</c:v>
                </c:pt>
                <c:pt idx="101">
                  <c:v>0.33340000000000003</c:v>
                </c:pt>
                <c:pt idx="102">
                  <c:v>0.34510000000000002</c:v>
                </c:pt>
                <c:pt idx="103">
                  <c:v>0.35510000000000003</c:v>
                </c:pt>
                <c:pt idx="104">
                  <c:v>0.36380000000000001</c:v>
                </c:pt>
                <c:pt idx="105">
                  <c:v>0.37140000000000001</c:v>
                </c:pt>
                <c:pt idx="106">
                  <c:v>0.37819999999999998</c:v>
                </c:pt>
                <c:pt idx="107">
                  <c:v>0.38969999999999999</c:v>
                </c:pt>
                <c:pt idx="108">
                  <c:v>0.39910000000000001</c:v>
                </c:pt>
                <c:pt idx="109">
                  <c:v>0.40689999999999998</c:v>
                </c:pt>
                <c:pt idx="110">
                  <c:v>0.41360000000000002</c:v>
                </c:pt>
                <c:pt idx="111">
                  <c:v>0.4194</c:v>
                </c:pt>
                <c:pt idx="112">
                  <c:v>0.42449999999999999</c:v>
                </c:pt>
                <c:pt idx="113">
                  <c:v>0.42910000000000004</c:v>
                </c:pt>
                <c:pt idx="114">
                  <c:v>0.43319999999999997</c:v>
                </c:pt>
                <c:pt idx="115">
                  <c:v>0.43689999999999996</c:v>
                </c:pt>
                <c:pt idx="116">
                  <c:v>0.44029999999999997</c:v>
                </c:pt>
                <c:pt idx="117">
                  <c:v>0.44340000000000002</c:v>
                </c:pt>
                <c:pt idx="118">
                  <c:v>0.44900000000000001</c:v>
                </c:pt>
                <c:pt idx="119">
                  <c:v>0.45499999999999996</c:v>
                </c:pt>
                <c:pt idx="120">
                  <c:v>0.46029999999999999</c:v>
                </c:pt>
                <c:pt idx="121">
                  <c:v>0.46489999999999998</c:v>
                </c:pt>
                <c:pt idx="122">
                  <c:v>0.46909999999999996</c:v>
                </c:pt>
                <c:pt idx="123">
                  <c:v>0.47289999999999999</c:v>
                </c:pt>
                <c:pt idx="124">
                  <c:v>0.47640000000000005</c:v>
                </c:pt>
                <c:pt idx="125">
                  <c:v>0.47969999999999996</c:v>
                </c:pt>
                <c:pt idx="126">
                  <c:v>0.48280000000000001</c:v>
                </c:pt>
                <c:pt idx="127">
                  <c:v>0.48840000000000006</c:v>
                </c:pt>
                <c:pt idx="128">
                  <c:v>0.49359999999999998</c:v>
                </c:pt>
                <c:pt idx="129">
                  <c:v>0.49840000000000001</c:v>
                </c:pt>
                <c:pt idx="130">
                  <c:v>0.503</c:v>
                </c:pt>
                <c:pt idx="131">
                  <c:v>0.50730000000000008</c:v>
                </c:pt>
                <c:pt idx="132">
                  <c:v>0.51139999999999997</c:v>
                </c:pt>
                <c:pt idx="133">
                  <c:v>0.51929999999999998</c:v>
                </c:pt>
                <c:pt idx="134">
                  <c:v>0.52690000000000003</c:v>
                </c:pt>
                <c:pt idx="135">
                  <c:v>0.53420000000000001</c:v>
                </c:pt>
                <c:pt idx="136">
                  <c:v>0.54139999999999999</c:v>
                </c:pt>
                <c:pt idx="137">
                  <c:v>0.54849999999999999</c:v>
                </c:pt>
                <c:pt idx="138">
                  <c:v>0.55549999999999999</c:v>
                </c:pt>
                <c:pt idx="139">
                  <c:v>0.5625</c:v>
                </c:pt>
                <c:pt idx="140">
                  <c:v>0.56940000000000002</c:v>
                </c:pt>
                <c:pt idx="141">
                  <c:v>0.57650000000000001</c:v>
                </c:pt>
                <c:pt idx="142">
                  <c:v>0.58350000000000002</c:v>
                </c:pt>
                <c:pt idx="143">
                  <c:v>0.5907</c:v>
                </c:pt>
                <c:pt idx="144">
                  <c:v>0.60519999999999996</c:v>
                </c:pt>
                <c:pt idx="145">
                  <c:v>0.62390000000000001</c:v>
                </c:pt>
                <c:pt idx="146">
                  <c:v>0.64339999999999997</c:v>
                </c:pt>
                <c:pt idx="147">
                  <c:v>0.66359999999999997</c:v>
                </c:pt>
                <c:pt idx="148">
                  <c:v>0.68459999999999999</c:v>
                </c:pt>
                <c:pt idx="149">
                  <c:v>0.70640000000000003</c:v>
                </c:pt>
                <c:pt idx="150">
                  <c:v>0.72919999999999996</c:v>
                </c:pt>
                <c:pt idx="151">
                  <c:v>0.75279999999999991</c:v>
                </c:pt>
                <c:pt idx="152">
                  <c:v>0.7772</c:v>
                </c:pt>
                <c:pt idx="153">
                  <c:v>0.82889999999999997</c:v>
                </c:pt>
                <c:pt idx="154">
                  <c:v>0.8842000000000001</c:v>
                </c:pt>
                <c:pt idx="155" formatCode="0.00">
                  <c:v>0.94299999999999995</c:v>
                </c:pt>
                <c:pt idx="156" formatCode="0.00">
                  <c:v>1.01</c:v>
                </c:pt>
                <c:pt idx="157" formatCode="0.00">
                  <c:v>1.07</c:v>
                </c:pt>
                <c:pt idx="158" formatCode="0.00">
                  <c:v>1.1399999999999999</c:v>
                </c:pt>
                <c:pt idx="159" formatCode="0.00">
                  <c:v>1.29</c:v>
                </c:pt>
                <c:pt idx="160" formatCode="0.00">
                  <c:v>1.45</c:v>
                </c:pt>
                <c:pt idx="161" formatCode="0.00">
                  <c:v>1.62</c:v>
                </c:pt>
                <c:pt idx="162" formatCode="0.00">
                  <c:v>1.81</c:v>
                </c:pt>
                <c:pt idx="163" formatCode="0.00">
                  <c:v>2</c:v>
                </c:pt>
                <c:pt idx="164" formatCode="0.00">
                  <c:v>2.21</c:v>
                </c:pt>
                <c:pt idx="165" formatCode="0.00">
                  <c:v>2.4300000000000002</c:v>
                </c:pt>
                <c:pt idx="166" formatCode="0.00">
                  <c:v>2.65</c:v>
                </c:pt>
                <c:pt idx="167" formatCode="0.00">
                  <c:v>2.89</c:v>
                </c:pt>
                <c:pt idx="168" formatCode="0.00">
                  <c:v>3.14</c:v>
                </c:pt>
                <c:pt idx="169" formatCode="0.00">
                  <c:v>3.39</c:v>
                </c:pt>
                <c:pt idx="170" formatCode="0.00">
                  <c:v>3.94</c:v>
                </c:pt>
                <c:pt idx="171" formatCode="0.00">
                  <c:v>4.67</c:v>
                </c:pt>
                <c:pt idx="172" formatCode="0.00">
                  <c:v>5.46</c:v>
                </c:pt>
                <c:pt idx="173" formatCode="0.00">
                  <c:v>6.3</c:v>
                </c:pt>
                <c:pt idx="174" formatCode="0.00">
                  <c:v>7.2</c:v>
                </c:pt>
                <c:pt idx="175" formatCode="0.00">
                  <c:v>8.14</c:v>
                </c:pt>
                <c:pt idx="176" formatCode="0.00">
                  <c:v>9.14</c:v>
                </c:pt>
                <c:pt idx="177" formatCode="0.00">
                  <c:v>10.19</c:v>
                </c:pt>
                <c:pt idx="178" formatCode="0.00">
                  <c:v>11.28</c:v>
                </c:pt>
                <c:pt idx="179" formatCode="0.00">
                  <c:v>13.61</c:v>
                </c:pt>
                <c:pt idx="180" formatCode="0.00">
                  <c:v>16.12</c:v>
                </c:pt>
                <c:pt idx="181" formatCode="0.00">
                  <c:v>18.809999999999999</c:v>
                </c:pt>
                <c:pt idx="182" formatCode="0.00">
                  <c:v>21.67</c:v>
                </c:pt>
                <c:pt idx="183" formatCode="0.00">
                  <c:v>24.69</c:v>
                </c:pt>
                <c:pt idx="184" formatCode="0.00">
                  <c:v>27.86</c:v>
                </c:pt>
                <c:pt idx="185" formatCode="0.00">
                  <c:v>34.64</c:v>
                </c:pt>
                <c:pt idx="186" formatCode="0.00">
                  <c:v>41.96</c:v>
                </c:pt>
                <c:pt idx="187" formatCode="0.00">
                  <c:v>49.78</c:v>
                </c:pt>
                <c:pt idx="188" formatCode="0.00">
                  <c:v>58.06</c:v>
                </c:pt>
                <c:pt idx="189" formatCode="0.00">
                  <c:v>66.760000000000005</c:v>
                </c:pt>
                <c:pt idx="190" formatCode="0.00">
                  <c:v>75.849999999999994</c:v>
                </c:pt>
                <c:pt idx="191" formatCode="0.00">
                  <c:v>85.29</c:v>
                </c:pt>
                <c:pt idx="192" formatCode="0.00">
                  <c:v>95.06</c:v>
                </c:pt>
                <c:pt idx="193" formatCode="0.00">
                  <c:v>105.14</c:v>
                </c:pt>
                <c:pt idx="194" formatCode="0.00">
                  <c:v>115.49</c:v>
                </c:pt>
                <c:pt idx="195" formatCode="0.00">
                  <c:v>126.1</c:v>
                </c:pt>
                <c:pt idx="196" formatCode="0.00">
                  <c:v>148.02000000000001</c:v>
                </c:pt>
                <c:pt idx="197" formatCode="0.00">
                  <c:v>176.53</c:v>
                </c:pt>
                <c:pt idx="198" formatCode="0.00">
                  <c:v>206.06</c:v>
                </c:pt>
                <c:pt idx="199" formatCode="0.00">
                  <c:v>236.41</c:v>
                </c:pt>
                <c:pt idx="200" formatCode="0.00">
                  <c:v>267.39999999999998</c:v>
                </c:pt>
                <c:pt idx="201" formatCode="0.00">
                  <c:v>298.91000000000003</c:v>
                </c:pt>
                <c:pt idx="202" formatCode="0.00">
                  <c:v>330.8</c:v>
                </c:pt>
                <c:pt idx="203" formatCode="0.00">
                  <c:v>362.99</c:v>
                </c:pt>
                <c:pt idx="204" formatCode="0.00">
                  <c:v>395.38</c:v>
                </c:pt>
                <c:pt idx="205" formatCode="0.00">
                  <c:v>460.54</c:v>
                </c:pt>
                <c:pt idx="206" formatCode="0.00">
                  <c:v>525.80999999999995</c:v>
                </c:pt>
                <c:pt idx="207" formatCode="0.00">
                  <c:v>590.88</c:v>
                </c:pt>
                <c:pt idx="208" formatCode="0.00">
                  <c:v>603.84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503232"/>
        <c:axId val="535496960"/>
      </c:scatterChart>
      <c:valAx>
        <c:axId val="535503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5496960"/>
        <c:crosses val="autoZero"/>
        <c:crossBetween val="midCat"/>
        <c:majorUnit val="10"/>
      </c:valAx>
      <c:valAx>
        <c:axId val="53549696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5503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srim56Fe_Si!$P$5</c:f>
          <c:strCache>
            <c:ptCount val="1"/>
            <c:pt idx="0">
              <c:v>srim56Fe_Si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srim56Fe_Si!$D$20:$D$228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srim56Fe_Si!$J$20:$J$228</c:f>
              <c:numCache>
                <c:formatCode>0.000</c:formatCode>
                <c:ptCount val="209"/>
                <c:pt idx="0">
                  <c:v>2.5999999999999999E-3</c:v>
                </c:pt>
                <c:pt idx="1">
                  <c:v>2.7000000000000001E-3</c:v>
                </c:pt>
                <c:pt idx="2">
                  <c:v>2.8E-3</c:v>
                </c:pt>
                <c:pt idx="3">
                  <c:v>3.0000000000000001E-3</c:v>
                </c:pt>
                <c:pt idx="4">
                  <c:v>3.2000000000000002E-3</c:v>
                </c:pt>
                <c:pt idx="5">
                  <c:v>3.3E-3</c:v>
                </c:pt>
                <c:pt idx="6">
                  <c:v>3.5000000000000005E-3</c:v>
                </c:pt>
                <c:pt idx="7">
                  <c:v>3.6999999999999997E-3</c:v>
                </c:pt>
                <c:pt idx="8">
                  <c:v>3.8E-3</c:v>
                </c:pt>
                <c:pt idx="9">
                  <c:v>4.0000000000000001E-3</c:v>
                </c:pt>
                <c:pt idx="10">
                  <c:v>4.1000000000000003E-3</c:v>
                </c:pt>
                <c:pt idx="11">
                  <c:v>4.3E-3</c:v>
                </c:pt>
                <c:pt idx="12">
                  <c:v>4.3999999999999994E-3</c:v>
                </c:pt>
                <c:pt idx="13">
                  <c:v>4.5999999999999999E-3</c:v>
                </c:pt>
                <c:pt idx="14">
                  <c:v>4.8000000000000004E-3</c:v>
                </c:pt>
                <c:pt idx="15">
                  <c:v>5.1999999999999998E-3</c:v>
                </c:pt>
                <c:pt idx="16">
                  <c:v>5.4999999999999997E-3</c:v>
                </c:pt>
                <c:pt idx="17">
                  <c:v>5.8000000000000005E-3</c:v>
                </c:pt>
                <c:pt idx="18">
                  <c:v>6.0999999999999995E-3</c:v>
                </c:pt>
                <c:pt idx="19">
                  <c:v>6.4000000000000003E-3</c:v>
                </c:pt>
                <c:pt idx="20">
                  <c:v>6.7000000000000002E-3</c:v>
                </c:pt>
                <c:pt idx="21">
                  <c:v>7.000000000000001E-3</c:v>
                </c:pt>
                <c:pt idx="22">
                  <c:v>7.1999999999999998E-3</c:v>
                </c:pt>
                <c:pt idx="23">
                  <c:v>7.7999999999999996E-3</c:v>
                </c:pt>
                <c:pt idx="24">
                  <c:v>8.3000000000000001E-3</c:v>
                </c:pt>
                <c:pt idx="25">
                  <c:v>8.7999999999999988E-3</c:v>
                </c:pt>
                <c:pt idx="26">
                  <c:v>9.2999999999999992E-3</c:v>
                </c:pt>
                <c:pt idx="27">
                  <c:v>9.7999999999999997E-3</c:v>
                </c:pt>
                <c:pt idx="28">
                  <c:v>1.03E-2</c:v>
                </c:pt>
                <c:pt idx="29">
                  <c:v>1.12E-2</c:v>
                </c:pt>
                <c:pt idx="30">
                  <c:v>1.2199999999999999E-2</c:v>
                </c:pt>
                <c:pt idx="31">
                  <c:v>1.3100000000000001E-2</c:v>
                </c:pt>
                <c:pt idx="32">
                  <c:v>1.4000000000000002E-2</c:v>
                </c:pt>
                <c:pt idx="33">
                  <c:v>1.4799999999999999E-2</c:v>
                </c:pt>
                <c:pt idx="34">
                  <c:v>1.5699999999999999E-2</c:v>
                </c:pt>
                <c:pt idx="35">
                  <c:v>1.66E-2</c:v>
                </c:pt>
                <c:pt idx="36">
                  <c:v>1.7399999999999999E-2</c:v>
                </c:pt>
                <c:pt idx="37">
                  <c:v>1.8200000000000001E-2</c:v>
                </c:pt>
                <c:pt idx="38">
                  <c:v>1.9099999999999999E-2</c:v>
                </c:pt>
                <c:pt idx="39">
                  <c:v>1.9900000000000001E-2</c:v>
                </c:pt>
                <c:pt idx="40">
                  <c:v>2.1499999999999998E-2</c:v>
                </c:pt>
                <c:pt idx="41">
                  <c:v>2.35E-2</c:v>
                </c:pt>
                <c:pt idx="42">
                  <c:v>2.5500000000000002E-2</c:v>
                </c:pt>
                <c:pt idx="43">
                  <c:v>2.7500000000000004E-2</c:v>
                </c:pt>
                <c:pt idx="44">
                  <c:v>2.9499999999999998E-2</c:v>
                </c:pt>
                <c:pt idx="45">
                  <c:v>3.1399999999999997E-2</c:v>
                </c:pt>
                <c:pt idx="46">
                  <c:v>3.3399999999999999E-2</c:v>
                </c:pt>
                <c:pt idx="47">
                  <c:v>3.5299999999999998E-2</c:v>
                </c:pt>
                <c:pt idx="48">
                  <c:v>3.73E-2</c:v>
                </c:pt>
                <c:pt idx="49">
                  <c:v>4.1099999999999998E-2</c:v>
                </c:pt>
                <c:pt idx="50">
                  <c:v>4.4999999999999998E-2</c:v>
                </c:pt>
                <c:pt idx="51">
                  <c:v>4.8799999999999996E-2</c:v>
                </c:pt>
                <c:pt idx="52">
                  <c:v>5.2700000000000004E-2</c:v>
                </c:pt>
                <c:pt idx="53">
                  <c:v>5.6499999999999995E-2</c:v>
                </c:pt>
                <c:pt idx="54">
                  <c:v>6.0399999999999995E-2</c:v>
                </c:pt>
                <c:pt idx="55">
                  <c:v>6.8100000000000008E-2</c:v>
                </c:pt>
                <c:pt idx="56">
                  <c:v>7.5899999999999995E-2</c:v>
                </c:pt>
                <c:pt idx="57">
                  <c:v>8.3799999999999999E-2</c:v>
                </c:pt>
                <c:pt idx="58">
                  <c:v>9.1700000000000004E-2</c:v>
                </c:pt>
                <c:pt idx="59">
                  <c:v>9.9500000000000005E-2</c:v>
                </c:pt>
                <c:pt idx="60">
                  <c:v>0.10729999999999999</c:v>
                </c:pt>
                <c:pt idx="61">
                  <c:v>0.11510000000000001</c:v>
                </c:pt>
                <c:pt idx="62">
                  <c:v>0.12279999999999999</c:v>
                </c:pt>
                <c:pt idx="63">
                  <c:v>0.13059999999999999</c:v>
                </c:pt>
                <c:pt idx="64">
                  <c:v>0.1384</c:v>
                </c:pt>
                <c:pt idx="65">
                  <c:v>0.1462</c:v>
                </c:pt>
                <c:pt idx="66">
                  <c:v>0.16209999999999999</c:v>
                </c:pt>
                <c:pt idx="67">
                  <c:v>0.18240000000000001</c:v>
                </c:pt>
                <c:pt idx="68">
                  <c:v>0.2031</c:v>
                </c:pt>
                <c:pt idx="69">
                  <c:v>0.22410000000000002</c:v>
                </c:pt>
                <c:pt idx="70">
                  <c:v>0.2455</c:v>
                </c:pt>
                <c:pt idx="71">
                  <c:v>0.26719999999999999</c:v>
                </c:pt>
                <c:pt idx="72">
                  <c:v>0.28920000000000001</c:v>
                </c:pt>
                <c:pt idx="73">
                  <c:v>0.31140000000000001</c:v>
                </c:pt>
                <c:pt idx="74">
                  <c:v>0.3337</c:v>
                </c:pt>
                <c:pt idx="75">
                  <c:v>0.37879999999999997</c:v>
                </c:pt>
                <c:pt idx="76">
                  <c:v>0.42420000000000002</c:v>
                </c:pt>
                <c:pt idx="77">
                  <c:v>0.46970000000000001</c:v>
                </c:pt>
                <c:pt idx="78">
                  <c:v>0.51529999999999998</c:v>
                </c:pt>
                <c:pt idx="79">
                  <c:v>0.56059999999999999</c:v>
                </c:pt>
                <c:pt idx="80">
                  <c:v>0.60570000000000002</c:v>
                </c:pt>
                <c:pt idx="81">
                  <c:v>0.69489999999999996</c:v>
                </c:pt>
                <c:pt idx="82">
                  <c:v>0.78220000000000001</c:v>
                </c:pt>
                <c:pt idx="83">
                  <c:v>0.86750000000000005</c:v>
                </c:pt>
                <c:pt idx="84">
                  <c:v>0.95050000000000012</c:v>
                </c:pt>
                <c:pt idx="85">
                  <c:v>1.03</c:v>
                </c:pt>
                <c:pt idx="86">
                  <c:v>1.1100000000000001</c:v>
                </c:pt>
                <c:pt idx="87">
                  <c:v>1.19</c:v>
                </c:pt>
                <c:pt idx="88" formatCode="0.00">
                  <c:v>1.26</c:v>
                </c:pt>
                <c:pt idx="89" formatCode="0.00">
                  <c:v>1.33</c:v>
                </c:pt>
                <c:pt idx="90" formatCode="0.00">
                  <c:v>1.4</c:v>
                </c:pt>
                <c:pt idx="91" formatCode="0.00">
                  <c:v>1.47</c:v>
                </c:pt>
                <c:pt idx="92" formatCode="0.00">
                  <c:v>1.6</c:v>
                </c:pt>
                <c:pt idx="93" formatCode="0.00">
                  <c:v>1.75</c:v>
                </c:pt>
                <c:pt idx="94" formatCode="0.00">
                  <c:v>1.9</c:v>
                </c:pt>
                <c:pt idx="95" formatCode="0.00">
                  <c:v>2.0299999999999998</c:v>
                </c:pt>
                <c:pt idx="96" formatCode="0.00">
                  <c:v>2.16</c:v>
                </c:pt>
                <c:pt idx="97" formatCode="0.00">
                  <c:v>2.2799999999999998</c:v>
                </c:pt>
                <c:pt idx="98" formatCode="0.00">
                  <c:v>2.4</c:v>
                </c:pt>
                <c:pt idx="99" formatCode="0.00">
                  <c:v>2.5099999999999998</c:v>
                </c:pt>
                <c:pt idx="100" formatCode="0.00">
                  <c:v>2.61</c:v>
                </c:pt>
                <c:pt idx="101" formatCode="0.00">
                  <c:v>2.81</c:v>
                </c:pt>
                <c:pt idx="102" formatCode="0.00">
                  <c:v>3</c:v>
                </c:pt>
                <c:pt idx="103" formatCode="0.00">
                  <c:v>3.18</c:v>
                </c:pt>
                <c:pt idx="104" formatCode="0.00">
                  <c:v>3.34</c:v>
                </c:pt>
                <c:pt idx="105" formatCode="0.00">
                  <c:v>3.5</c:v>
                </c:pt>
                <c:pt idx="106" formatCode="0.00">
                  <c:v>3.65</c:v>
                </c:pt>
                <c:pt idx="107" formatCode="0.00">
                  <c:v>3.94</c:v>
                </c:pt>
                <c:pt idx="108" formatCode="0.00">
                  <c:v>4.21</c:v>
                </c:pt>
                <c:pt idx="109" formatCode="0.00">
                  <c:v>4.47</c:v>
                </c:pt>
                <c:pt idx="110" formatCode="0.00">
                  <c:v>4.71</c:v>
                </c:pt>
                <c:pt idx="111" formatCode="0.00">
                  <c:v>4.95</c:v>
                </c:pt>
                <c:pt idx="112" formatCode="0.00">
                  <c:v>5.17</c:v>
                </c:pt>
                <c:pt idx="113" formatCode="0.00">
                  <c:v>5.39</c:v>
                </c:pt>
                <c:pt idx="114" formatCode="0.00">
                  <c:v>5.61</c:v>
                </c:pt>
                <c:pt idx="115" formatCode="0.00">
                  <c:v>5.82</c:v>
                </c:pt>
                <c:pt idx="116" formatCode="0.00">
                  <c:v>6.03</c:v>
                </c:pt>
                <c:pt idx="117" formatCode="0.00">
                  <c:v>6.23</c:v>
                </c:pt>
                <c:pt idx="118" formatCode="0.00">
                  <c:v>6.63</c:v>
                </c:pt>
                <c:pt idx="119" formatCode="0.00">
                  <c:v>7.1</c:v>
                </c:pt>
                <c:pt idx="120" formatCode="0.00">
                  <c:v>7.57</c:v>
                </c:pt>
                <c:pt idx="121" formatCode="0.00">
                  <c:v>8.02</c:v>
                </c:pt>
                <c:pt idx="122" formatCode="0.00">
                  <c:v>8.4700000000000006</c:v>
                </c:pt>
                <c:pt idx="123" formatCode="0.00">
                  <c:v>8.9</c:v>
                </c:pt>
                <c:pt idx="124" formatCode="0.00">
                  <c:v>9.33</c:v>
                </c:pt>
                <c:pt idx="125" formatCode="0.00">
                  <c:v>9.75</c:v>
                </c:pt>
                <c:pt idx="126" formatCode="0.00">
                  <c:v>10.17</c:v>
                </c:pt>
                <c:pt idx="127" formatCode="0.00">
                  <c:v>10.98</c:v>
                </c:pt>
                <c:pt idx="128" formatCode="0.00">
                  <c:v>11.78</c:v>
                </c:pt>
                <c:pt idx="129" formatCode="0.00">
                  <c:v>12.57</c:v>
                </c:pt>
                <c:pt idx="130" formatCode="0.00">
                  <c:v>13.35</c:v>
                </c:pt>
                <c:pt idx="131" formatCode="0.00">
                  <c:v>14.11</c:v>
                </c:pt>
                <c:pt idx="132" formatCode="0.00">
                  <c:v>14.87</c:v>
                </c:pt>
                <c:pt idx="133" formatCode="0.00">
                  <c:v>16.37</c:v>
                </c:pt>
                <c:pt idx="134" formatCode="0.00">
                  <c:v>17.86</c:v>
                </c:pt>
                <c:pt idx="135" formatCode="0.00">
                  <c:v>19.329999999999998</c:v>
                </c:pt>
                <c:pt idx="136" formatCode="0.00">
                  <c:v>20.8</c:v>
                </c:pt>
                <c:pt idx="137" formatCode="0.00">
                  <c:v>22.26</c:v>
                </c:pt>
                <c:pt idx="138" formatCode="0.00">
                  <c:v>23.74</c:v>
                </c:pt>
                <c:pt idx="139" formatCode="0.00">
                  <c:v>25.23</c:v>
                </c:pt>
                <c:pt idx="140" formatCode="0.00">
                  <c:v>26.73</c:v>
                </c:pt>
                <c:pt idx="141" formatCode="0.00">
                  <c:v>28.25</c:v>
                </c:pt>
                <c:pt idx="142" formatCode="0.00">
                  <c:v>29.78</c:v>
                </c:pt>
                <c:pt idx="143" formatCode="0.00">
                  <c:v>31.33</c:v>
                </c:pt>
                <c:pt idx="144" formatCode="0.00">
                  <c:v>34.479999999999997</c:v>
                </c:pt>
                <c:pt idx="145" formatCode="0.00">
                  <c:v>38.520000000000003</c:v>
                </c:pt>
                <c:pt idx="146" formatCode="0.00">
                  <c:v>42.69</c:v>
                </c:pt>
                <c:pt idx="147" formatCode="0.00">
                  <c:v>46.99</c:v>
                </c:pt>
                <c:pt idx="148" formatCode="0.00">
                  <c:v>51.43</c:v>
                </c:pt>
                <c:pt idx="149" formatCode="0.00">
                  <c:v>56.01</c:v>
                </c:pt>
                <c:pt idx="150" formatCode="0.00">
                  <c:v>60.74</c:v>
                </c:pt>
                <c:pt idx="151" formatCode="0.00">
                  <c:v>65.61</c:v>
                </c:pt>
                <c:pt idx="152" formatCode="0.00">
                  <c:v>70.63</c:v>
                </c:pt>
                <c:pt idx="153" formatCode="0.00">
                  <c:v>81.099999999999994</c:v>
                </c:pt>
                <c:pt idx="154" formatCode="0.00">
                  <c:v>92.15</c:v>
                </c:pt>
                <c:pt idx="155" formatCode="0.00">
                  <c:v>103.8</c:v>
                </c:pt>
                <c:pt idx="156" formatCode="0.00">
                  <c:v>116.01</c:v>
                </c:pt>
                <c:pt idx="157" formatCode="0.00">
                  <c:v>128.80000000000001</c:v>
                </c:pt>
                <c:pt idx="158" formatCode="0.00">
                  <c:v>142.16</c:v>
                </c:pt>
                <c:pt idx="159" formatCode="0.00">
                  <c:v>170.52</c:v>
                </c:pt>
                <c:pt idx="160" formatCode="0.00">
                  <c:v>201.05</c:v>
                </c:pt>
                <c:pt idx="161" formatCode="0.00">
                  <c:v>233.7</c:v>
                </c:pt>
                <c:pt idx="162" formatCode="0.00">
                  <c:v>268.42</c:v>
                </c:pt>
                <c:pt idx="163" formatCode="0.00">
                  <c:v>305.18</c:v>
                </c:pt>
                <c:pt idx="164" formatCode="0.00">
                  <c:v>343.94</c:v>
                </c:pt>
                <c:pt idx="165" formatCode="0.00">
                  <c:v>384.68</c:v>
                </c:pt>
                <c:pt idx="166" formatCode="0.00">
                  <c:v>427.38</c:v>
                </c:pt>
                <c:pt idx="167" formatCode="0.00">
                  <c:v>472.04</c:v>
                </c:pt>
                <c:pt idx="168" formatCode="0.00">
                  <c:v>518.64</c:v>
                </c:pt>
                <c:pt idx="169" formatCode="0.00">
                  <c:v>567.17999999999995</c:v>
                </c:pt>
                <c:pt idx="170" formatCode="0.00">
                  <c:v>669.95</c:v>
                </c:pt>
                <c:pt idx="171" formatCode="0.0">
                  <c:v>808.91</c:v>
                </c:pt>
                <c:pt idx="172" formatCode="0.0">
                  <c:v>959.32</c:v>
                </c:pt>
                <c:pt idx="173" formatCode="0.0">
                  <c:v>1120</c:v>
                </c:pt>
                <c:pt idx="174" formatCode="0.0">
                  <c:v>1290</c:v>
                </c:pt>
                <c:pt idx="175" formatCode="0.0">
                  <c:v>1480</c:v>
                </c:pt>
                <c:pt idx="176" formatCode="0.0">
                  <c:v>1670</c:v>
                </c:pt>
                <c:pt idx="177" formatCode="0.0">
                  <c:v>1870</c:v>
                </c:pt>
                <c:pt idx="178" formatCode="0.0">
                  <c:v>2090</c:v>
                </c:pt>
                <c:pt idx="179" formatCode="0.0">
                  <c:v>2540</c:v>
                </c:pt>
                <c:pt idx="180" formatCode="0.0">
                  <c:v>3040</c:v>
                </c:pt>
                <c:pt idx="181" formatCode="0.0">
                  <c:v>3570</c:v>
                </c:pt>
                <c:pt idx="182" formatCode="0.0">
                  <c:v>4140</c:v>
                </c:pt>
                <c:pt idx="183" formatCode="0.0">
                  <c:v>4750</c:v>
                </c:pt>
                <c:pt idx="184" formatCode="0.0">
                  <c:v>5390</c:v>
                </c:pt>
                <c:pt idx="185" formatCode="0.0">
                  <c:v>6760</c:v>
                </c:pt>
                <c:pt idx="186" formatCode="0.0">
                  <c:v>8260</c:v>
                </c:pt>
                <c:pt idx="187" formatCode="0.0">
                  <c:v>9870</c:v>
                </c:pt>
                <c:pt idx="188" formatCode="0.0">
                  <c:v>11590</c:v>
                </c:pt>
                <c:pt idx="189" formatCode="0.0">
                  <c:v>13420</c:v>
                </c:pt>
                <c:pt idx="190" formatCode="0.0">
                  <c:v>15340</c:v>
                </c:pt>
                <c:pt idx="191" formatCode="0.0">
                  <c:v>17360</c:v>
                </c:pt>
                <c:pt idx="192" formatCode="0.0">
                  <c:v>19460</c:v>
                </c:pt>
                <c:pt idx="193" formatCode="0.0">
                  <c:v>21640</c:v>
                </c:pt>
                <c:pt idx="194" formatCode="0.0">
                  <c:v>23900</c:v>
                </c:pt>
                <c:pt idx="195" formatCode="0.0">
                  <c:v>26240</c:v>
                </c:pt>
                <c:pt idx="196" formatCode="0.0">
                  <c:v>31110</c:v>
                </c:pt>
                <c:pt idx="197" formatCode="0.0">
                  <c:v>37560</c:v>
                </c:pt>
                <c:pt idx="198" formatCode="0.0">
                  <c:v>44360</c:v>
                </c:pt>
                <c:pt idx="199" formatCode="0.0">
                  <c:v>51470</c:v>
                </c:pt>
                <c:pt idx="200" formatCode="0.0">
                  <c:v>58850</c:v>
                </c:pt>
                <c:pt idx="201" formatCode="0.0">
                  <c:v>66490</c:v>
                </c:pt>
                <c:pt idx="202" formatCode="0.0">
                  <c:v>74340</c:v>
                </c:pt>
                <c:pt idx="203" formatCode="0.0">
                  <c:v>82390</c:v>
                </c:pt>
                <c:pt idx="204" formatCode="0.0">
                  <c:v>90620</c:v>
                </c:pt>
                <c:pt idx="205" formatCode="0.0">
                  <c:v>107530</c:v>
                </c:pt>
                <c:pt idx="206" formatCode="0.0">
                  <c:v>124960</c:v>
                </c:pt>
                <c:pt idx="207" formatCode="0.0">
                  <c:v>142820</c:v>
                </c:pt>
                <c:pt idx="208" formatCode="0.0">
                  <c:v>146440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srim56Fe_Si!$D$20:$D$228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srim56Fe_Si!$M$20:$M$228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1.4E-3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1.8E-3</c:v>
                </c:pt>
                <c:pt idx="8">
                  <c:v>1.9E-3</c:v>
                </c:pt>
                <c:pt idx="9">
                  <c:v>2E-3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2.9000000000000002E-3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3.5000000000000005E-3</c:v>
                </c:pt>
                <c:pt idx="24">
                  <c:v>3.6999999999999997E-3</c:v>
                </c:pt>
                <c:pt idx="25">
                  <c:v>3.8999999999999998E-3</c:v>
                </c:pt>
                <c:pt idx="26">
                  <c:v>4.1000000000000003E-3</c:v>
                </c:pt>
                <c:pt idx="27">
                  <c:v>4.2000000000000006E-3</c:v>
                </c:pt>
                <c:pt idx="28">
                  <c:v>4.3999999999999994E-3</c:v>
                </c:pt>
                <c:pt idx="29">
                  <c:v>4.8000000000000004E-3</c:v>
                </c:pt>
                <c:pt idx="30">
                  <c:v>5.0999999999999995E-3</c:v>
                </c:pt>
                <c:pt idx="31">
                  <c:v>5.4000000000000003E-3</c:v>
                </c:pt>
                <c:pt idx="32">
                  <c:v>5.7000000000000002E-3</c:v>
                </c:pt>
                <c:pt idx="33">
                  <c:v>6.0000000000000001E-3</c:v>
                </c:pt>
                <c:pt idx="34">
                  <c:v>6.3E-3</c:v>
                </c:pt>
                <c:pt idx="35">
                  <c:v>6.6E-3</c:v>
                </c:pt>
                <c:pt idx="36">
                  <c:v>6.9000000000000008E-3</c:v>
                </c:pt>
                <c:pt idx="37">
                  <c:v>7.1999999999999998E-3</c:v>
                </c:pt>
                <c:pt idx="38">
                  <c:v>7.4999999999999997E-3</c:v>
                </c:pt>
                <c:pt idx="39">
                  <c:v>7.7999999999999996E-3</c:v>
                </c:pt>
                <c:pt idx="40">
                  <c:v>8.3000000000000001E-3</c:v>
                </c:pt>
                <c:pt idx="41">
                  <c:v>8.9999999999999993E-3</c:v>
                </c:pt>
                <c:pt idx="42">
                  <c:v>9.7000000000000003E-3</c:v>
                </c:pt>
                <c:pt idx="43">
                  <c:v>1.03E-2</c:v>
                </c:pt>
                <c:pt idx="44">
                  <c:v>1.09E-2</c:v>
                </c:pt>
                <c:pt idx="45">
                  <c:v>1.1600000000000001E-2</c:v>
                </c:pt>
                <c:pt idx="46">
                  <c:v>1.2199999999999999E-2</c:v>
                </c:pt>
                <c:pt idx="47">
                  <c:v>1.2800000000000001E-2</c:v>
                </c:pt>
                <c:pt idx="48">
                  <c:v>1.34E-2</c:v>
                </c:pt>
                <c:pt idx="49">
                  <c:v>1.4599999999999998E-2</c:v>
                </c:pt>
                <c:pt idx="50">
                  <c:v>1.5800000000000002E-2</c:v>
                </c:pt>
                <c:pt idx="51">
                  <c:v>1.7000000000000001E-2</c:v>
                </c:pt>
                <c:pt idx="52">
                  <c:v>1.8200000000000001E-2</c:v>
                </c:pt>
                <c:pt idx="53">
                  <c:v>1.9300000000000001E-2</c:v>
                </c:pt>
                <c:pt idx="54">
                  <c:v>2.0499999999999997E-2</c:v>
                </c:pt>
                <c:pt idx="55">
                  <c:v>2.2700000000000001E-2</c:v>
                </c:pt>
                <c:pt idx="56">
                  <c:v>2.5000000000000001E-2</c:v>
                </c:pt>
                <c:pt idx="57">
                  <c:v>2.7200000000000002E-2</c:v>
                </c:pt>
                <c:pt idx="58">
                  <c:v>2.9399999999999999E-2</c:v>
                </c:pt>
                <c:pt idx="59">
                  <c:v>3.15E-2</c:v>
                </c:pt>
                <c:pt idx="60">
                  <c:v>3.3600000000000005E-2</c:v>
                </c:pt>
                <c:pt idx="61">
                  <c:v>3.56E-2</c:v>
                </c:pt>
                <c:pt idx="62">
                  <c:v>3.7600000000000001E-2</c:v>
                </c:pt>
                <c:pt idx="63">
                  <c:v>3.95E-2</c:v>
                </c:pt>
                <c:pt idx="64">
                  <c:v>4.1499999999999995E-2</c:v>
                </c:pt>
                <c:pt idx="65">
                  <c:v>4.3400000000000001E-2</c:v>
                </c:pt>
                <c:pt idx="66">
                  <c:v>4.7199999999999999E-2</c:v>
                </c:pt>
                <c:pt idx="67">
                  <c:v>5.2000000000000005E-2</c:v>
                </c:pt>
                <c:pt idx="68">
                  <c:v>5.6799999999999996E-2</c:v>
                </c:pt>
                <c:pt idx="69">
                  <c:v>6.1499999999999999E-2</c:v>
                </c:pt>
                <c:pt idx="70">
                  <c:v>6.6200000000000009E-2</c:v>
                </c:pt>
                <c:pt idx="71">
                  <c:v>7.0899999999999991E-2</c:v>
                </c:pt>
                <c:pt idx="72">
                  <c:v>7.5499999999999998E-2</c:v>
                </c:pt>
                <c:pt idx="73">
                  <c:v>8.0100000000000005E-2</c:v>
                </c:pt>
                <c:pt idx="74">
                  <c:v>8.4599999999999995E-2</c:v>
                </c:pt>
                <c:pt idx="75">
                  <c:v>9.3400000000000011E-2</c:v>
                </c:pt>
                <c:pt idx="76">
                  <c:v>0.10200000000000001</c:v>
                </c:pt>
                <c:pt idx="77">
                  <c:v>0.11020000000000001</c:v>
                </c:pt>
                <c:pt idx="78">
                  <c:v>0.11810000000000001</c:v>
                </c:pt>
                <c:pt idx="79">
                  <c:v>0.12569999999999998</c:v>
                </c:pt>
                <c:pt idx="80">
                  <c:v>0.13289999999999999</c:v>
                </c:pt>
                <c:pt idx="81">
                  <c:v>0.1467</c:v>
                </c:pt>
                <c:pt idx="82">
                  <c:v>0.15920000000000001</c:v>
                </c:pt>
                <c:pt idx="83">
                  <c:v>0.1706</c:v>
                </c:pt>
                <c:pt idx="84">
                  <c:v>0.18109999999999998</c:v>
                </c:pt>
                <c:pt idx="85">
                  <c:v>0.19059999999999999</c:v>
                </c:pt>
                <c:pt idx="86">
                  <c:v>0.1993</c:v>
                </c:pt>
                <c:pt idx="87">
                  <c:v>0.20739999999999997</c:v>
                </c:pt>
                <c:pt idx="88">
                  <c:v>0.21469999999999997</c:v>
                </c:pt>
                <c:pt idx="89">
                  <c:v>0.22149999999999997</c:v>
                </c:pt>
                <c:pt idx="90">
                  <c:v>0.2278</c:v>
                </c:pt>
                <c:pt idx="91">
                  <c:v>0.23359999999999997</c:v>
                </c:pt>
                <c:pt idx="92">
                  <c:v>0.24430000000000002</c:v>
                </c:pt>
                <c:pt idx="93">
                  <c:v>0.25579999999999997</c:v>
                </c:pt>
                <c:pt idx="94">
                  <c:v>0.26549999999999996</c:v>
                </c:pt>
                <c:pt idx="95">
                  <c:v>0.27389999999999998</c:v>
                </c:pt>
                <c:pt idx="96">
                  <c:v>0.28110000000000002</c:v>
                </c:pt>
                <c:pt idx="97">
                  <c:v>0.28749999999999998</c:v>
                </c:pt>
                <c:pt idx="98">
                  <c:v>0.29300000000000004</c:v>
                </c:pt>
                <c:pt idx="99">
                  <c:v>0.29799999999999999</c:v>
                </c:pt>
                <c:pt idx="100">
                  <c:v>0.3024</c:v>
                </c:pt>
                <c:pt idx="101">
                  <c:v>0.31070000000000003</c:v>
                </c:pt>
                <c:pt idx="102">
                  <c:v>0.3175</c:v>
                </c:pt>
                <c:pt idx="103">
                  <c:v>0.32330000000000003</c:v>
                </c:pt>
                <c:pt idx="104">
                  <c:v>0.32829999999999998</c:v>
                </c:pt>
                <c:pt idx="105">
                  <c:v>0.3327</c:v>
                </c:pt>
                <c:pt idx="106">
                  <c:v>0.33660000000000001</c:v>
                </c:pt>
                <c:pt idx="107">
                  <c:v>0.34439999999999998</c:v>
                </c:pt>
                <c:pt idx="108">
                  <c:v>0.35089999999999999</c:v>
                </c:pt>
                <c:pt idx="109">
                  <c:v>0.35649999999999998</c:v>
                </c:pt>
                <c:pt idx="110">
                  <c:v>0.36130000000000001</c:v>
                </c:pt>
                <c:pt idx="111">
                  <c:v>0.36570000000000003</c:v>
                </c:pt>
                <c:pt idx="112">
                  <c:v>0.36960000000000004</c:v>
                </c:pt>
                <c:pt idx="113">
                  <c:v>0.37309999999999999</c:v>
                </c:pt>
                <c:pt idx="114">
                  <c:v>0.37639999999999996</c:v>
                </c:pt>
                <c:pt idx="115">
                  <c:v>0.37940000000000002</c:v>
                </c:pt>
                <c:pt idx="116">
                  <c:v>0.38219999999999998</c:v>
                </c:pt>
                <c:pt idx="117">
                  <c:v>0.38490000000000002</c:v>
                </c:pt>
                <c:pt idx="118">
                  <c:v>0.39180000000000004</c:v>
                </c:pt>
                <c:pt idx="119">
                  <c:v>0.40069999999999995</c:v>
                </c:pt>
                <c:pt idx="120">
                  <c:v>0.40869999999999995</c:v>
                </c:pt>
                <c:pt idx="121">
                  <c:v>0.41609999999999997</c:v>
                </c:pt>
                <c:pt idx="122">
                  <c:v>0.4229</c:v>
                </c:pt>
                <c:pt idx="123">
                  <c:v>0.42930000000000001</c:v>
                </c:pt>
                <c:pt idx="124">
                  <c:v>0.43529999999999996</c:v>
                </c:pt>
                <c:pt idx="125">
                  <c:v>0.44109999999999994</c:v>
                </c:pt>
                <c:pt idx="126">
                  <c:v>0.44650000000000001</c:v>
                </c:pt>
                <c:pt idx="127">
                  <c:v>0.46390000000000003</c:v>
                </c:pt>
                <c:pt idx="128">
                  <c:v>0.47990000000000005</c:v>
                </c:pt>
                <c:pt idx="129">
                  <c:v>0.49480000000000002</c:v>
                </c:pt>
                <c:pt idx="130">
                  <c:v>0.50880000000000003</c:v>
                </c:pt>
                <c:pt idx="131">
                  <c:v>0.52200000000000002</c:v>
                </c:pt>
                <c:pt idx="132">
                  <c:v>0.53459999999999996</c:v>
                </c:pt>
                <c:pt idx="133">
                  <c:v>0.57809999999999995</c:v>
                </c:pt>
                <c:pt idx="134">
                  <c:v>0.61749999999999994</c:v>
                </c:pt>
                <c:pt idx="135">
                  <c:v>0.65400000000000003</c:v>
                </c:pt>
                <c:pt idx="136">
                  <c:v>0.68819999999999992</c:v>
                </c:pt>
                <c:pt idx="137">
                  <c:v>0.72070000000000001</c:v>
                </c:pt>
                <c:pt idx="138">
                  <c:v>0.752</c:v>
                </c:pt>
                <c:pt idx="139">
                  <c:v>0.78269999999999995</c:v>
                </c:pt>
                <c:pt idx="140">
                  <c:v>0.81259999999999999</c:v>
                </c:pt>
                <c:pt idx="141" formatCode="0.00">
                  <c:v>0.84209999999999996</c:v>
                </c:pt>
                <c:pt idx="142" formatCode="0.00">
                  <c:v>0.87100000000000011</c:v>
                </c:pt>
                <c:pt idx="143" formatCode="0.00">
                  <c:v>0.89960000000000007</c:v>
                </c:pt>
                <c:pt idx="144" formatCode="0.00">
                  <c:v>1.01</c:v>
                </c:pt>
                <c:pt idx="145" formatCode="0.00">
                  <c:v>1.1599999999999999</c:v>
                </c:pt>
                <c:pt idx="146" formatCode="0.00">
                  <c:v>1.3</c:v>
                </c:pt>
                <c:pt idx="147" formatCode="0.00">
                  <c:v>1.44</c:v>
                </c:pt>
                <c:pt idx="148" formatCode="0.00">
                  <c:v>1.58</c:v>
                </c:pt>
                <c:pt idx="149" formatCode="0.00">
                  <c:v>1.71</c:v>
                </c:pt>
                <c:pt idx="150" formatCode="0.00">
                  <c:v>1.83</c:v>
                </c:pt>
                <c:pt idx="151" formatCode="0.00">
                  <c:v>1.96</c:v>
                </c:pt>
                <c:pt idx="152" formatCode="0.00">
                  <c:v>2.09</c:v>
                </c:pt>
                <c:pt idx="153" formatCode="0.00">
                  <c:v>2.57</c:v>
                </c:pt>
                <c:pt idx="154" formatCode="0.00">
                  <c:v>3.01</c:v>
                </c:pt>
                <c:pt idx="155" formatCode="0.00">
                  <c:v>3.43</c:v>
                </c:pt>
                <c:pt idx="156" formatCode="0.00">
                  <c:v>3.85</c:v>
                </c:pt>
                <c:pt idx="157" formatCode="0.00">
                  <c:v>4.26</c:v>
                </c:pt>
                <c:pt idx="158" formatCode="0.00">
                  <c:v>4.66</c:v>
                </c:pt>
                <c:pt idx="159" formatCode="0.00">
                  <c:v>6.16</c:v>
                </c:pt>
                <c:pt idx="160" formatCode="0.00">
                  <c:v>7.53</c:v>
                </c:pt>
                <c:pt idx="161" formatCode="0.00">
                  <c:v>8.84</c:v>
                </c:pt>
                <c:pt idx="162" formatCode="0.00">
                  <c:v>10.119999999999999</c:v>
                </c:pt>
                <c:pt idx="163" formatCode="0.00">
                  <c:v>11.38</c:v>
                </c:pt>
                <c:pt idx="164" formatCode="0.00">
                  <c:v>12.64</c:v>
                </c:pt>
                <c:pt idx="165" formatCode="0.00">
                  <c:v>13.9</c:v>
                </c:pt>
                <c:pt idx="166" formatCode="0.00">
                  <c:v>15.17</c:v>
                </c:pt>
                <c:pt idx="167" formatCode="0.00">
                  <c:v>16.440000000000001</c:v>
                </c:pt>
                <c:pt idx="168" formatCode="0.00">
                  <c:v>17.72</c:v>
                </c:pt>
                <c:pt idx="169" formatCode="0.00">
                  <c:v>19.010000000000002</c:v>
                </c:pt>
                <c:pt idx="170" formatCode="0.00">
                  <c:v>23.95</c:v>
                </c:pt>
                <c:pt idx="171" formatCode="0.00">
                  <c:v>31.01</c:v>
                </c:pt>
                <c:pt idx="172" formatCode="0.00">
                  <c:v>37.630000000000003</c:v>
                </c:pt>
                <c:pt idx="173" formatCode="0.00">
                  <c:v>44.05</c:v>
                </c:pt>
                <c:pt idx="174" formatCode="0.00">
                  <c:v>50.37</c:v>
                </c:pt>
                <c:pt idx="175" formatCode="0.00">
                  <c:v>56.66</c:v>
                </c:pt>
                <c:pt idx="176" formatCode="0.00">
                  <c:v>62.95</c:v>
                </c:pt>
                <c:pt idx="177" formatCode="0.00">
                  <c:v>69.25</c:v>
                </c:pt>
                <c:pt idx="178" formatCode="0.00">
                  <c:v>75.58</c:v>
                </c:pt>
                <c:pt idx="179" formatCode="0.00">
                  <c:v>99.5</c:v>
                </c:pt>
                <c:pt idx="180" formatCode="0.00">
                  <c:v>121.8</c:v>
                </c:pt>
                <c:pt idx="181" formatCode="0.00">
                  <c:v>143.35</c:v>
                </c:pt>
                <c:pt idx="182" formatCode="0.00">
                  <c:v>164.52</c:v>
                </c:pt>
                <c:pt idx="183" formatCode="0.00">
                  <c:v>185.52</c:v>
                </c:pt>
                <c:pt idx="184" formatCode="0.00">
                  <c:v>206.43</c:v>
                </c:pt>
                <c:pt idx="185" formatCode="0.00">
                  <c:v>283.68</c:v>
                </c:pt>
                <c:pt idx="186" formatCode="0.00">
                  <c:v>354.19</c:v>
                </c:pt>
                <c:pt idx="187" formatCode="0.00">
                  <c:v>421.49</c:v>
                </c:pt>
                <c:pt idx="188" formatCode="0.00">
                  <c:v>487.01</c:v>
                </c:pt>
                <c:pt idx="189" formatCode="0.00">
                  <c:v>551.38</c:v>
                </c:pt>
                <c:pt idx="190" formatCode="0.00">
                  <c:v>614.96</c:v>
                </c:pt>
                <c:pt idx="191" formatCode="0.0">
                  <c:v>677.93</c:v>
                </c:pt>
                <c:pt idx="192" formatCode="0.0">
                  <c:v>740.39</c:v>
                </c:pt>
                <c:pt idx="193" formatCode="0.0">
                  <c:v>802.4</c:v>
                </c:pt>
                <c:pt idx="194" formatCode="0.0">
                  <c:v>863.99</c:v>
                </c:pt>
                <c:pt idx="195" formatCode="0.0">
                  <c:v>925.18</c:v>
                </c:pt>
                <c:pt idx="196" formatCode="0.0">
                  <c:v>1150</c:v>
                </c:pt>
                <c:pt idx="197" formatCode="0.0">
                  <c:v>1470</c:v>
                </c:pt>
                <c:pt idx="198" formatCode="0.0">
                  <c:v>1760</c:v>
                </c:pt>
                <c:pt idx="199" formatCode="0.0">
                  <c:v>2029.9999999999998</c:v>
                </c:pt>
                <c:pt idx="200" formatCode="0.0">
                  <c:v>2280</c:v>
                </c:pt>
                <c:pt idx="201" formatCode="0.0">
                  <c:v>2520</c:v>
                </c:pt>
                <c:pt idx="202" formatCode="0.0">
                  <c:v>2760</c:v>
                </c:pt>
                <c:pt idx="203" formatCode="0.0">
                  <c:v>2980</c:v>
                </c:pt>
                <c:pt idx="204" formatCode="0.0">
                  <c:v>3200</c:v>
                </c:pt>
                <c:pt idx="205" formatCode="0.0">
                  <c:v>4000</c:v>
                </c:pt>
                <c:pt idx="206" formatCode="0.0">
                  <c:v>4700</c:v>
                </c:pt>
                <c:pt idx="207" formatCode="0.0">
                  <c:v>5330</c:v>
                </c:pt>
                <c:pt idx="208" formatCode="0.0">
                  <c:v>5360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srim56Fe_Si!$D$20:$D$228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srim56Fe_Si!$P$20:$P$228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3.2000000000000002E-3</c:v>
                </c:pt>
                <c:pt idx="28">
                  <c:v>3.3E-3</c:v>
                </c:pt>
                <c:pt idx="29">
                  <c:v>3.5999999999999999E-3</c:v>
                </c:pt>
                <c:pt idx="30">
                  <c:v>3.8E-3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4.4999999999999997E-3</c:v>
                </c:pt>
                <c:pt idx="34">
                  <c:v>4.8000000000000004E-3</c:v>
                </c:pt>
                <c:pt idx="35">
                  <c:v>5.0000000000000001E-3</c:v>
                </c:pt>
                <c:pt idx="36">
                  <c:v>5.1999999999999998E-3</c:v>
                </c:pt>
                <c:pt idx="37">
                  <c:v>5.4000000000000003E-3</c:v>
                </c:pt>
                <c:pt idx="38">
                  <c:v>5.7000000000000002E-3</c:v>
                </c:pt>
                <c:pt idx="39">
                  <c:v>5.8999999999999999E-3</c:v>
                </c:pt>
                <c:pt idx="40">
                  <c:v>6.3E-3</c:v>
                </c:pt>
                <c:pt idx="41">
                  <c:v>6.8000000000000005E-3</c:v>
                </c:pt>
                <c:pt idx="42">
                  <c:v>7.2999999999999992E-3</c:v>
                </c:pt>
                <c:pt idx="43">
                  <c:v>7.7999999999999996E-3</c:v>
                </c:pt>
                <c:pt idx="44">
                  <c:v>8.2000000000000007E-3</c:v>
                </c:pt>
                <c:pt idx="45">
                  <c:v>8.6999999999999994E-3</c:v>
                </c:pt>
                <c:pt idx="46">
                  <c:v>9.1999999999999998E-3</c:v>
                </c:pt>
                <c:pt idx="47">
                  <c:v>9.6000000000000009E-3</c:v>
                </c:pt>
                <c:pt idx="48">
                  <c:v>1.0100000000000001E-2</c:v>
                </c:pt>
                <c:pt idx="49">
                  <c:v>1.0999999999999999E-2</c:v>
                </c:pt>
                <c:pt idx="50">
                  <c:v>1.18E-2</c:v>
                </c:pt>
                <c:pt idx="51">
                  <c:v>1.2699999999999999E-2</c:v>
                </c:pt>
                <c:pt idx="52">
                  <c:v>1.3500000000000002E-2</c:v>
                </c:pt>
                <c:pt idx="53">
                  <c:v>1.44E-2</c:v>
                </c:pt>
                <c:pt idx="54">
                  <c:v>1.52E-2</c:v>
                </c:pt>
                <c:pt idx="55">
                  <c:v>1.6900000000000002E-2</c:v>
                </c:pt>
                <c:pt idx="56">
                  <c:v>1.8499999999999999E-2</c:v>
                </c:pt>
                <c:pt idx="57">
                  <c:v>2.01E-2</c:v>
                </c:pt>
                <c:pt idx="58">
                  <c:v>2.1700000000000001E-2</c:v>
                </c:pt>
                <c:pt idx="59">
                  <c:v>2.3300000000000001E-2</c:v>
                </c:pt>
                <c:pt idx="60">
                  <c:v>2.4899999999999999E-2</c:v>
                </c:pt>
                <c:pt idx="61">
                  <c:v>2.6500000000000003E-2</c:v>
                </c:pt>
                <c:pt idx="62">
                  <c:v>2.8000000000000004E-2</c:v>
                </c:pt>
                <c:pt idx="63">
                  <c:v>2.9599999999999998E-2</c:v>
                </c:pt>
                <c:pt idx="64">
                  <c:v>3.1099999999999999E-2</c:v>
                </c:pt>
                <c:pt idx="65">
                  <c:v>3.2600000000000004E-2</c:v>
                </c:pt>
                <c:pt idx="66">
                  <c:v>3.56E-2</c:v>
                </c:pt>
                <c:pt idx="67">
                  <c:v>3.9300000000000002E-2</c:v>
                </c:pt>
                <c:pt idx="68">
                  <c:v>4.3099999999999999E-2</c:v>
                </c:pt>
                <c:pt idx="69">
                  <c:v>4.6800000000000001E-2</c:v>
                </c:pt>
                <c:pt idx="70">
                  <c:v>5.0500000000000003E-2</c:v>
                </c:pt>
                <c:pt idx="71">
                  <c:v>5.4300000000000001E-2</c:v>
                </c:pt>
                <c:pt idx="72">
                  <c:v>5.7999999999999996E-2</c:v>
                </c:pt>
                <c:pt idx="73">
                  <c:v>6.1800000000000001E-2</c:v>
                </c:pt>
                <c:pt idx="74">
                  <c:v>6.5600000000000006E-2</c:v>
                </c:pt>
                <c:pt idx="75">
                  <c:v>7.3300000000000004E-2</c:v>
                </c:pt>
                <c:pt idx="76">
                  <c:v>8.09E-2</c:v>
                </c:pt>
                <c:pt idx="77">
                  <c:v>8.8499999999999995E-2</c:v>
                </c:pt>
                <c:pt idx="78">
                  <c:v>9.6000000000000002E-2</c:v>
                </c:pt>
                <c:pt idx="79">
                  <c:v>0.10349999999999999</c:v>
                </c:pt>
                <c:pt idx="80">
                  <c:v>0.11080000000000001</c:v>
                </c:pt>
                <c:pt idx="81">
                  <c:v>0.12509999999999999</c:v>
                </c:pt>
                <c:pt idx="82">
                  <c:v>0.13879999999999998</c:v>
                </c:pt>
                <c:pt idx="83">
                  <c:v>0.15179999999999999</c:v>
                </c:pt>
                <c:pt idx="84">
                  <c:v>0.16419999999999998</c:v>
                </c:pt>
                <c:pt idx="85">
                  <c:v>0.1759</c:v>
                </c:pt>
                <c:pt idx="86">
                  <c:v>0.187</c:v>
                </c:pt>
                <c:pt idx="87">
                  <c:v>0.19750000000000001</c:v>
                </c:pt>
                <c:pt idx="88">
                  <c:v>0.20750000000000002</c:v>
                </c:pt>
                <c:pt idx="89">
                  <c:v>0.21690000000000001</c:v>
                </c:pt>
                <c:pt idx="90">
                  <c:v>0.22570000000000001</c:v>
                </c:pt>
                <c:pt idx="91">
                  <c:v>0.23410000000000003</c:v>
                </c:pt>
                <c:pt idx="92">
                  <c:v>0.24959999999999999</c:v>
                </c:pt>
                <c:pt idx="93">
                  <c:v>0.26690000000000003</c:v>
                </c:pt>
                <c:pt idx="94">
                  <c:v>0.28210000000000002</c:v>
                </c:pt>
                <c:pt idx="95">
                  <c:v>0.29559999999999997</c:v>
                </c:pt>
                <c:pt idx="96">
                  <c:v>0.30769999999999997</c:v>
                </c:pt>
                <c:pt idx="97">
                  <c:v>0.31859999999999999</c:v>
                </c:pt>
                <c:pt idx="98">
                  <c:v>0.32839999999999997</c:v>
                </c:pt>
                <c:pt idx="99">
                  <c:v>0.33740000000000003</c:v>
                </c:pt>
                <c:pt idx="100">
                  <c:v>0.34560000000000002</c:v>
                </c:pt>
                <c:pt idx="101">
                  <c:v>0.36009999999999998</c:v>
                </c:pt>
                <c:pt idx="102">
                  <c:v>0.37259999999999999</c:v>
                </c:pt>
                <c:pt idx="103">
                  <c:v>0.38340000000000002</c:v>
                </c:pt>
                <c:pt idx="104">
                  <c:v>0.39300000000000002</c:v>
                </c:pt>
                <c:pt idx="105">
                  <c:v>0.40149999999999997</c:v>
                </c:pt>
                <c:pt idx="106">
                  <c:v>0.40919999999999995</c:v>
                </c:pt>
                <c:pt idx="107">
                  <c:v>0.42259999999999998</c:v>
                </c:pt>
                <c:pt idx="108">
                  <c:v>0.43390000000000006</c:v>
                </c:pt>
                <c:pt idx="109">
                  <c:v>0.44370000000000004</c:v>
                </c:pt>
                <c:pt idx="110">
                  <c:v>0.45229999999999998</c:v>
                </c:pt>
                <c:pt idx="111">
                  <c:v>0.45999999999999996</c:v>
                </c:pt>
                <c:pt idx="112">
                  <c:v>0.46689999999999998</c:v>
                </c:pt>
                <c:pt idx="113">
                  <c:v>0.47329999999999994</c:v>
                </c:pt>
                <c:pt idx="114">
                  <c:v>0.47910000000000003</c:v>
                </c:pt>
                <c:pt idx="115">
                  <c:v>0.48449999999999999</c:v>
                </c:pt>
                <c:pt idx="116">
                  <c:v>0.48959999999999998</c:v>
                </c:pt>
                <c:pt idx="117">
                  <c:v>0.49429999999999996</c:v>
                </c:pt>
                <c:pt idx="118">
                  <c:v>0.50290000000000001</c:v>
                </c:pt>
                <c:pt idx="119">
                  <c:v>0.51249999999999996</c:v>
                </c:pt>
                <c:pt idx="120">
                  <c:v>0.52110000000000001</c:v>
                </c:pt>
                <c:pt idx="121">
                  <c:v>0.52880000000000005</c:v>
                </c:pt>
                <c:pt idx="122">
                  <c:v>0.53590000000000004</c:v>
                </c:pt>
                <c:pt idx="123">
                  <c:v>0.54249999999999998</c:v>
                </c:pt>
                <c:pt idx="124">
                  <c:v>0.54859999999999998</c:v>
                </c:pt>
                <c:pt idx="125">
                  <c:v>0.55430000000000001</c:v>
                </c:pt>
                <c:pt idx="126">
                  <c:v>0.55970000000000009</c:v>
                </c:pt>
                <c:pt idx="127">
                  <c:v>0.56969999999999998</c:v>
                </c:pt>
                <c:pt idx="128">
                  <c:v>0.57879999999999998</c:v>
                </c:pt>
                <c:pt idx="129">
                  <c:v>0.58719999999999994</c:v>
                </c:pt>
                <c:pt idx="130">
                  <c:v>0.59509999999999996</c:v>
                </c:pt>
                <c:pt idx="131">
                  <c:v>0.60240000000000005</c:v>
                </c:pt>
                <c:pt idx="132">
                  <c:v>0.60940000000000005</c:v>
                </c:pt>
                <c:pt idx="133">
                  <c:v>0.62240000000000006</c:v>
                </c:pt>
                <c:pt idx="134">
                  <c:v>0.63440000000000007</c:v>
                </c:pt>
                <c:pt idx="135">
                  <c:v>0.64560000000000006</c:v>
                </c:pt>
                <c:pt idx="136">
                  <c:v>0.65629999999999999</c:v>
                </c:pt>
                <c:pt idx="137">
                  <c:v>0.66649999999999998</c:v>
                </c:pt>
                <c:pt idx="138">
                  <c:v>0.67630000000000001</c:v>
                </c:pt>
                <c:pt idx="139">
                  <c:v>0.68589999999999995</c:v>
                </c:pt>
                <c:pt idx="140">
                  <c:v>0.69530000000000003</c:v>
                </c:pt>
                <c:pt idx="141">
                  <c:v>0.7046</c:v>
                </c:pt>
                <c:pt idx="142">
                  <c:v>0.71379999999999999</c:v>
                </c:pt>
                <c:pt idx="143">
                  <c:v>0.72289999999999999</c:v>
                </c:pt>
                <c:pt idx="144">
                  <c:v>0.7409</c:v>
                </c:pt>
                <c:pt idx="145">
                  <c:v>0.76329999999999998</c:v>
                </c:pt>
                <c:pt idx="146">
                  <c:v>0.78579999999999994</c:v>
                </c:pt>
                <c:pt idx="147">
                  <c:v>0.80859999999999999</c:v>
                </c:pt>
                <c:pt idx="148">
                  <c:v>0.83179999999999998</c:v>
                </c:pt>
                <c:pt idx="149">
                  <c:v>0.85549999999999993</c:v>
                </c:pt>
                <c:pt idx="150">
                  <c:v>0.87970000000000004</c:v>
                </c:pt>
                <c:pt idx="151">
                  <c:v>0.90449999999999997</c:v>
                </c:pt>
                <c:pt idx="152" formatCode="0.00">
                  <c:v>0.93</c:v>
                </c:pt>
                <c:pt idx="153" formatCode="0.00">
                  <c:v>0.98299999999999998</c:v>
                </c:pt>
                <c:pt idx="154" formatCode="0.00">
                  <c:v>1.04</c:v>
                </c:pt>
                <c:pt idx="155" formatCode="0.00">
                  <c:v>1.1000000000000001</c:v>
                </c:pt>
                <c:pt idx="156" formatCode="0.00">
                  <c:v>1.1599999999999999</c:v>
                </c:pt>
                <c:pt idx="157" formatCode="0.00">
                  <c:v>1.22</c:v>
                </c:pt>
                <c:pt idx="158" formatCode="0.00">
                  <c:v>1.29</c:v>
                </c:pt>
                <c:pt idx="159" formatCode="0.00">
                  <c:v>1.44</c:v>
                </c:pt>
                <c:pt idx="160" formatCode="0.00">
                  <c:v>1.59</c:v>
                </c:pt>
                <c:pt idx="161" formatCode="0.00">
                  <c:v>1.76</c:v>
                </c:pt>
                <c:pt idx="162" formatCode="0.00">
                  <c:v>1.94</c:v>
                </c:pt>
                <c:pt idx="163" formatCode="0.00">
                  <c:v>2.13</c:v>
                </c:pt>
                <c:pt idx="164" formatCode="0.00">
                  <c:v>2.33</c:v>
                </c:pt>
                <c:pt idx="165" formatCode="0.00">
                  <c:v>2.54</c:v>
                </c:pt>
                <c:pt idx="166" formatCode="0.00">
                  <c:v>2.75</c:v>
                </c:pt>
                <c:pt idx="167" formatCode="0.00">
                  <c:v>2.98</c:v>
                </c:pt>
                <c:pt idx="168" formatCode="0.00">
                  <c:v>3.22</c:v>
                </c:pt>
                <c:pt idx="169" formatCode="0.00">
                  <c:v>3.46</c:v>
                </c:pt>
                <c:pt idx="170" formatCode="0.00">
                  <c:v>3.98</c:v>
                </c:pt>
                <c:pt idx="171" formatCode="0.00">
                  <c:v>4.68</c:v>
                </c:pt>
                <c:pt idx="172" formatCode="0.00">
                  <c:v>5.42</c:v>
                </c:pt>
                <c:pt idx="173" formatCode="0.00">
                  <c:v>6.22</c:v>
                </c:pt>
                <c:pt idx="174" formatCode="0.00">
                  <c:v>7.07</c:v>
                </c:pt>
                <c:pt idx="175" formatCode="0.00">
                  <c:v>7.96</c:v>
                </c:pt>
                <c:pt idx="176" formatCode="0.00">
                  <c:v>8.89</c:v>
                </c:pt>
                <c:pt idx="177" formatCode="0.00">
                  <c:v>9.8800000000000008</c:v>
                </c:pt>
                <c:pt idx="178" formatCode="0.00">
                  <c:v>10.9</c:v>
                </c:pt>
                <c:pt idx="179" formatCode="0.00">
                  <c:v>13.07</c:v>
                </c:pt>
                <c:pt idx="180" formatCode="0.00">
                  <c:v>15.41</c:v>
                </c:pt>
                <c:pt idx="181" formatCode="0.00">
                  <c:v>17.91</c:v>
                </c:pt>
                <c:pt idx="182" formatCode="0.00">
                  <c:v>20.56</c:v>
                </c:pt>
                <c:pt idx="183" formatCode="0.00">
                  <c:v>23.36</c:v>
                </c:pt>
                <c:pt idx="184" formatCode="0.00">
                  <c:v>26.29</c:v>
                </c:pt>
                <c:pt idx="185" formatCode="0.00">
                  <c:v>32.54</c:v>
                </c:pt>
                <c:pt idx="186" formatCode="0.00">
                  <c:v>39.28</c:v>
                </c:pt>
                <c:pt idx="187" formatCode="0.00">
                  <c:v>46.47</c:v>
                </c:pt>
                <c:pt idx="188" formatCode="0.00">
                  <c:v>54.06</c:v>
                </c:pt>
                <c:pt idx="189" formatCode="0.00">
                  <c:v>62.02</c:v>
                </c:pt>
                <c:pt idx="190" formatCode="0.00">
                  <c:v>70.33</c:v>
                </c:pt>
                <c:pt idx="191" formatCode="0.00">
                  <c:v>78.95</c:v>
                </c:pt>
                <c:pt idx="192" formatCode="0.00">
                  <c:v>87.87</c:v>
                </c:pt>
                <c:pt idx="193" formatCode="0.00">
                  <c:v>97.04</c:v>
                </c:pt>
                <c:pt idx="194" formatCode="0.00">
                  <c:v>106.47</c:v>
                </c:pt>
                <c:pt idx="195" formatCode="0.00">
                  <c:v>116.11</c:v>
                </c:pt>
                <c:pt idx="196" formatCode="0.00">
                  <c:v>136.02000000000001</c:v>
                </c:pt>
                <c:pt idx="197" formatCode="0.00">
                  <c:v>161.86000000000001</c:v>
                </c:pt>
                <c:pt idx="198" formatCode="0.00">
                  <c:v>188.59</c:v>
                </c:pt>
                <c:pt idx="199" formatCode="0.00">
                  <c:v>216</c:v>
                </c:pt>
                <c:pt idx="200" formatCode="0.00">
                  <c:v>243.95</c:v>
                </c:pt>
                <c:pt idx="201" formatCode="0.00">
                  <c:v>272.33</c:v>
                </c:pt>
                <c:pt idx="202" formatCode="0.00">
                  <c:v>301.02</c:v>
                </c:pt>
                <c:pt idx="203" formatCode="0.00">
                  <c:v>329.93</c:v>
                </c:pt>
                <c:pt idx="204" formatCode="0.00">
                  <c:v>358.99</c:v>
                </c:pt>
                <c:pt idx="205" formatCode="0.00">
                  <c:v>417.34</c:v>
                </c:pt>
                <c:pt idx="206" formatCode="0.00">
                  <c:v>475.67</c:v>
                </c:pt>
                <c:pt idx="207" formatCode="0.00">
                  <c:v>533.67999999999995</c:v>
                </c:pt>
                <c:pt idx="208" formatCode="0.00">
                  <c:v>545.22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8104"/>
        <c:axId val="534618696"/>
      </c:scatterChart>
      <c:valAx>
        <c:axId val="5346281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18696"/>
        <c:crosses val="autoZero"/>
        <c:crossBetween val="midCat"/>
        <c:majorUnit val="10"/>
      </c:valAx>
      <c:valAx>
        <c:axId val="5346186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81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srim56Fe_Al!$P$5</c:f>
          <c:strCache>
            <c:ptCount val="1"/>
            <c:pt idx="0">
              <c:v>srim56Fe_Al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srim56Fe_Al!$D$20:$D$228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srim56Fe_Al!$E$20:$E$228</c:f>
              <c:numCache>
                <c:formatCode>0.000E+00</c:formatCode>
                <c:ptCount val="209"/>
                <c:pt idx="0">
                  <c:v>7.7359999999999998E-2</c:v>
                </c:pt>
                <c:pt idx="1">
                  <c:v>8.0519999999999994E-2</c:v>
                </c:pt>
                <c:pt idx="2">
                  <c:v>8.3559999999999995E-2</c:v>
                </c:pt>
                <c:pt idx="3">
                  <c:v>8.9330000000000007E-2</c:v>
                </c:pt>
                <c:pt idx="4">
                  <c:v>9.4750000000000001E-2</c:v>
                </c:pt>
                <c:pt idx="5">
                  <c:v>9.9879999999999997E-2</c:v>
                </c:pt>
                <c:pt idx="6">
                  <c:v>0.1047</c:v>
                </c:pt>
                <c:pt idx="7">
                  <c:v>0.1094</c:v>
                </c:pt>
                <c:pt idx="8">
                  <c:v>0.1139</c:v>
                </c:pt>
                <c:pt idx="9">
                  <c:v>0.1182</c:v>
                </c:pt>
                <c:pt idx="10">
                  <c:v>0.12230000000000001</c:v>
                </c:pt>
                <c:pt idx="11">
                  <c:v>0.1263</c:v>
                </c:pt>
                <c:pt idx="12">
                  <c:v>0.13020000000000001</c:v>
                </c:pt>
                <c:pt idx="13">
                  <c:v>0.13400000000000001</c:v>
                </c:pt>
                <c:pt idx="14">
                  <c:v>0.14119999999999999</c:v>
                </c:pt>
                <c:pt idx="15">
                  <c:v>0.14979999999999999</c:v>
                </c:pt>
                <c:pt idx="16">
                  <c:v>0.15790000000000001</c:v>
                </c:pt>
                <c:pt idx="17">
                  <c:v>0.1656</c:v>
                </c:pt>
                <c:pt idx="18">
                  <c:v>0.17299999999999999</c:v>
                </c:pt>
                <c:pt idx="19">
                  <c:v>0.18010000000000001</c:v>
                </c:pt>
                <c:pt idx="20">
                  <c:v>0.18679999999999999</c:v>
                </c:pt>
                <c:pt idx="21">
                  <c:v>0.19339999999999999</c:v>
                </c:pt>
                <c:pt idx="22">
                  <c:v>0.19980000000000001</c:v>
                </c:pt>
                <c:pt idx="23">
                  <c:v>0.21190000000000001</c:v>
                </c:pt>
                <c:pt idx="24">
                  <c:v>0.2233</c:v>
                </c:pt>
                <c:pt idx="25">
                  <c:v>0.23419999999999999</c:v>
                </c:pt>
                <c:pt idx="26">
                  <c:v>0.24460000000000001</c:v>
                </c:pt>
                <c:pt idx="27">
                  <c:v>0.25459999999999999</c:v>
                </c:pt>
                <c:pt idx="28">
                  <c:v>0.26419999999999999</c:v>
                </c:pt>
                <c:pt idx="29">
                  <c:v>0.28249999999999997</c:v>
                </c:pt>
                <c:pt idx="30">
                  <c:v>0.29959999999999998</c:v>
                </c:pt>
                <c:pt idx="31">
                  <c:v>0.31580000000000003</c:v>
                </c:pt>
                <c:pt idx="32">
                  <c:v>0.33119999999999999</c:v>
                </c:pt>
                <c:pt idx="33">
                  <c:v>0.34599999999999997</c:v>
                </c:pt>
                <c:pt idx="34">
                  <c:v>0.36009999999999998</c:v>
                </c:pt>
                <c:pt idx="35">
                  <c:v>0.37369999999999998</c:v>
                </c:pt>
                <c:pt idx="36">
                  <c:v>0.38679999999999998</c:v>
                </c:pt>
                <c:pt idx="37">
                  <c:v>0.39950000000000002</c:v>
                </c:pt>
                <c:pt idx="38">
                  <c:v>0.4118</c:v>
                </c:pt>
                <c:pt idx="39">
                  <c:v>0.42370000000000002</c:v>
                </c:pt>
                <c:pt idx="40">
                  <c:v>0.44669999999999999</c:v>
                </c:pt>
                <c:pt idx="41">
                  <c:v>0.47370000000000001</c:v>
                </c:pt>
                <c:pt idx="42">
                  <c:v>0.49940000000000001</c:v>
                </c:pt>
                <c:pt idx="43">
                  <c:v>0.52370000000000005</c:v>
                </c:pt>
                <c:pt idx="44">
                  <c:v>0.54700000000000004</c:v>
                </c:pt>
                <c:pt idx="45">
                  <c:v>0.56940000000000002</c:v>
                </c:pt>
                <c:pt idx="46">
                  <c:v>0.59089999999999998</c:v>
                </c:pt>
                <c:pt idx="47">
                  <c:v>0.61160000000000003</c:v>
                </c:pt>
                <c:pt idx="48">
                  <c:v>0.63170000000000004</c:v>
                </c:pt>
                <c:pt idx="49">
                  <c:v>0.67</c:v>
                </c:pt>
                <c:pt idx="50">
                  <c:v>0.70620000000000005</c:v>
                </c:pt>
                <c:pt idx="51">
                  <c:v>0.74070000000000003</c:v>
                </c:pt>
                <c:pt idx="52">
                  <c:v>0.77359999999999995</c:v>
                </c:pt>
                <c:pt idx="53">
                  <c:v>0.80520000000000003</c:v>
                </c:pt>
                <c:pt idx="54">
                  <c:v>0.83560000000000001</c:v>
                </c:pt>
                <c:pt idx="55">
                  <c:v>0.89329999999999998</c:v>
                </c:pt>
                <c:pt idx="56">
                  <c:v>0.94750000000000001</c:v>
                </c:pt>
                <c:pt idx="57">
                  <c:v>0.99880000000000002</c:v>
                </c:pt>
                <c:pt idx="58">
                  <c:v>1.0469999999999999</c:v>
                </c:pt>
                <c:pt idx="59">
                  <c:v>1.1910000000000001</c:v>
                </c:pt>
                <c:pt idx="60">
                  <c:v>1.3240000000000001</c:v>
                </c:pt>
                <c:pt idx="61">
                  <c:v>1.4279999999999999</c:v>
                </c:pt>
                <c:pt idx="62">
                  <c:v>1.508</c:v>
                </c:pt>
                <c:pt idx="63">
                  <c:v>1.571</c:v>
                </c:pt>
                <c:pt idx="64">
                  <c:v>1.621</c:v>
                </c:pt>
                <c:pt idx="65">
                  <c:v>1.661</c:v>
                </c:pt>
                <c:pt idx="66">
                  <c:v>1.72</c:v>
                </c:pt>
                <c:pt idx="67">
                  <c:v>1.7709999999999999</c:v>
                </c:pt>
                <c:pt idx="68">
                  <c:v>1.8109999999999999</c:v>
                </c:pt>
                <c:pt idx="69">
                  <c:v>1.847</c:v>
                </c:pt>
                <c:pt idx="70">
                  <c:v>1.8819999999999999</c:v>
                </c:pt>
                <c:pt idx="71">
                  <c:v>1.9179999999999999</c:v>
                </c:pt>
                <c:pt idx="72">
                  <c:v>1.9550000000000001</c:v>
                </c:pt>
                <c:pt idx="73">
                  <c:v>1.9950000000000001</c:v>
                </c:pt>
                <c:pt idx="74">
                  <c:v>2.036</c:v>
                </c:pt>
                <c:pt idx="75">
                  <c:v>2.1240000000000001</c:v>
                </c:pt>
                <c:pt idx="76">
                  <c:v>2.2160000000000002</c:v>
                </c:pt>
                <c:pt idx="77">
                  <c:v>2.3109999999999999</c:v>
                </c:pt>
                <c:pt idx="78">
                  <c:v>2.4079999999999999</c:v>
                </c:pt>
                <c:pt idx="79">
                  <c:v>2.5070000000000001</c:v>
                </c:pt>
                <c:pt idx="80">
                  <c:v>2.6070000000000002</c:v>
                </c:pt>
                <c:pt idx="81">
                  <c:v>2.8079999999999998</c:v>
                </c:pt>
                <c:pt idx="82">
                  <c:v>3.0089999999999999</c:v>
                </c:pt>
                <c:pt idx="83">
                  <c:v>3.2109999999999999</c:v>
                </c:pt>
                <c:pt idx="84">
                  <c:v>3.4119999999999999</c:v>
                </c:pt>
                <c:pt idx="85">
                  <c:v>3.6120000000000001</c:v>
                </c:pt>
                <c:pt idx="86">
                  <c:v>3.8109999999999999</c:v>
                </c:pt>
                <c:pt idx="87">
                  <c:v>4.0090000000000003</c:v>
                </c:pt>
                <c:pt idx="88">
                  <c:v>4.2069999999999999</c:v>
                </c:pt>
                <c:pt idx="89">
                  <c:v>4.4029999999999996</c:v>
                </c:pt>
                <c:pt idx="90">
                  <c:v>4.5979999999999999</c:v>
                </c:pt>
                <c:pt idx="91">
                  <c:v>4.7919999999999998</c:v>
                </c:pt>
                <c:pt idx="92">
                  <c:v>5.1760000000000002</c:v>
                </c:pt>
                <c:pt idx="93">
                  <c:v>5.649</c:v>
                </c:pt>
                <c:pt idx="94">
                  <c:v>6.1130000000000004</c:v>
                </c:pt>
                <c:pt idx="95">
                  <c:v>6.5679999999999996</c:v>
                </c:pt>
                <c:pt idx="96">
                  <c:v>7.0129999999999999</c:v>
                </c:pt>
                <c:pt idx="97">
                  <c:v>7.4489999999999998</c:v>
                </c:pt>
                <c:pt idx="98">
                  <c:v>7.875</c:v>
                </c:pt>
                <c:pt idx="99">
                  <c:v>8.2899999999999991</c:v>
                </c:pt>
                <c:pt idx="100">
                  <c:v>8.6950000000000003</c:v>
                </c:pt>
                <c:pt idx="101">
                  <c:v>9.4749999999999996</c:v>
                </c:pt>
                <c:pt idx="102">
                  <c:v>10.210000000000001</c:v>
                </c:pt>
                <c:pt idx="103">
                  <c:v>10.91</c:v>
                </c:pt>
                <c:pt idx="104">
                  <c:v>11.57</c:v>
                </c:pt>
                <c:pt idx="105">
                  <c:v>12.2</c:v>
                </c:pt>
                <c:pt idx="106">
                  <c:v>12.78</c:v>
                </c:pt>
                <c:pt idx="107">
                  <c:v>13.87</c:v>
                </c:pt>
                <c:pt idx="108">
                  <c:v>14.83</c:v>
                </c:pt>
                <c:pt idx="109">
                  <c:v>15.7</c:v>
                </c:pt>
                <c:pt idx="110">
                  <c:v>16.489999999999998</c:v>
                </c:pt>
                <c:pt idx="111">
                  <c:v>17.190000000000001</c:v>
                </c:pt>
                <c:pt idx="112">
                  <c:v>17.84</c:v>
                </c:pt>
                <c:pt idx="113">
                  <c:v>18.43</c:v>
                </c:pt>
                <c:pt idx="114">
                  <c:v>18.97</c:v>
                </c:pt>
                <c:pt idx="115">
                  <c:v>19.46</c:v>
                </c:pt>
                <c:pt idx="116">
                  <c:v>19.920000000000002</c:v>
                </c:pt>
                <c:pt idx="117">
                  <c:v>20.350000000000001</c:v>
                </c:pt>
                <c:pt idx="118">
                  <c:v>21.12</c:v>
                </c:pt>
                <c:pt idx="119">
                  <c:v>21.95</c:v>
                </c:pt>
                <c:pt idx="120">
                  <c:v>22.67</c:v>
                </c:pt>
                <c:pt idx="121">
                  <c:v>23.3</c:v>
                </c:pt>
                <c:pt idx="122">
                  <c:v>23.86</c:v>
                </c:pt>
                <c:pt idx="123">
                  <c:v>24.36</c:v>
                </c:pt>
                <c:pt idx="124">
                  <c:v>24.81</c:v>
                </c:pt>
                <c:pt idx="125">
                  <c:v>25.21</c:v>
                </c:pt>
                <c:pt idx="126">
                  <c:v>25.58</c:v>
                </c:pt>
                <c:pt idx="127">
                  <c:v>26.22</c:v>
                </c:pt>
                <c:pt idx="128">
                  <c:v>26.75</c:v>
                </c:pt>
                <c:pt idx="129">
                  <c:v>27.2</c:v>
                </c:pt>
                <c:pt idx="130">
                  <c:v>27.57</c:v>
                </c:pt>
                <c:pt idx="131">
                  <c:v>27.88</c:v>
                </c:pt>
                <c:pt idx="132">
                  <c:v>28.14</c:v>
                </c:pt>
                <c:pt idx="133">
                  <c:v>28.52</c:v>
                </c:pt>
                <c:pt idx="134">
                  <c:v>28.76</c:v>
                </c:pt>
                <c:pt idx="135">
                  <c:v>28.88</c:v>
                </c:pt>
                <c:pt idx="136">
                  <c:v>28.91</c:v>
                </c:pt>
                <c:pt idx="137">
                  <c:v>28.88</c:v>
                </c:pt>
                <c:pt idx="138">
                  <c:v>28.6</c:v>
                </c:pt>
                <c:pt idx="139">
                  <c:v>28.27</c:v>
                </c:pt>
                <c:pt idx="140">
                  <c:v>28.01</c:v>
                </c:pt>
                <c:pt idx="141">
                  <c:v>27.74</c:v>
                </c:pt>
                <c:pt idx="142">
                  <c:v>27.44</c:v>
                </c:pt>
                <c:pt idx="143">
                  <c:v>27.14</c:v>
                </c:pt>
                <c:pt idx="144">
                  <c:v>26.5</c:v>
                </c:pt>
                <c:pt idx="145">
                  <c:v>25.7</c:v>
                </c:pt>
                <c:pt idx="146">
                  <c:v>24.89</c:v>
                </c:pt>
                <c:pt idx="147">
                  <c:v>24.11</c:v>
                </c:pt>
                <c:pt idx="148">
                  <c:v>23.35</c:v>
                </c:pt>
                <c:pt idx="149">
                  <c:v>22.63</c:v>
                </c:pt>
                <c:pt idx="150">
                  <c:v>21.94</c:v>
                </c:pt>
                <c:pt idx="151">
                  <c:v>21.29</c:v>
                </c:pt>
                <c:pt idx="152">
                  <c:v>20.67</c:v>
                </c:pt>
                <c:pt idx="153">
                  <c:v>19.54</c:v>
                </c:pt>
                <c:pt idx="154">
                  <c:v>18.52</c:v>
                </c:pt>
                <c:pt idx="155">
                  <c:v>17.61</c:v>
                </c:pt>
                <c:pt idx="156">
                  <c:v>16.8</c:v>
                </c:pt>
                <c:pt idx="157">
                  <c:v>16.059999999999999</c:v>
                </c:pt>
                <c:pt idx="158">
                  <c:v>15.4</c:v>
                </c:pt>
                <c:pt idx="159">
                  <c:v>14.24</c:v>
                </c:pt>
                <c:pt idx="160">
                  <c:v>13.27</c:v>
                </c:pt>
                <c:pt idx="161">
                  <c:v>12.45</c:v>
                </c:pt>
                <c:pt idx="162">
                  <c:v>11.73</c:v>
                </c:pt>
                <c:pt idx="163">
                  <c:v>11.1</c:v>
                </c:pt>
                <c:pt idx="164">
                  <c:v>10.54</c:v>
                </c:pt>
                <c:pt idx="165">
                  <c:v>10.039999999999999</c:v>
                </c:pt>
                <c:pt idx="166">
                  <c:v>9.593</c:v>
                </c:pt>
                <c:pt idx="167">
                  <c:v>9.1829999999999998</c:v>
                </c:pt>
                <c:pt idx="168">
                  <c:v>8.8070000000000004</c:v>
                </c:pt>
                <c:pt idx="169">
                  <c:v>8.4619999999999997</c:v>
                </c:pt>
                <c:pt idx="170">
                  <c:v>7.8579999999999997</c:v>
                </c:pt>
                <c:pt idx="171">
                  <c:v>7.2290000000000001</c:v>
                </c:pt>
                <c:pt idx="172">
                  <c:v>6.7060000000000004</c:v>
                </c:pt>
                <c:pt idx="173">
                  <c:v>6.2640000000000002</c:v>
                </c:pt>
                <c:pt idx="174">
                  <c:v>5.8849999999999998</c:v>
                </c:pt>
                <c:pt idx="175">
                  <c:v>5.5570000000000004</c:v>
                </c:pt>
                <c:pt idx="176">
                  <c:v>5.27</c:v>
                </c:pt>
                <c:pt idx="177">
                  <c:v>5.0170000000000003</c:v>
                </c:pt>
                <c:pt idx="178">
                  <c:v>4.7859999999999996</c:v>
                </c:pt>
                <c:pt idx="179">
                  <c:v>4.3869999999999996</c:v>
                </c:pt>
                <c:pt idx="180">
                  <c:v>4.0599999999999996</c:v>
                </c:pt>
                <c:pt idx="181">
                  <c:v>3.7879999999999998</c:v>
                </c:pt>
                <c:pt idx="182">
                  <c:v>3.5579999999999998</c:v>
                </c:pt>
                <c:pt idx="183">
                  <c:v>3.3610000000000002</c:v>
                </c:pt>
                <c:pt idx="184">
                  <c:v>3.19</c:v>
                </c:pt>
                <c:pt idx="185">
                  <c:v>2.9079999999999999</c:v>
                </c:pt>
                <c:pt idx="186">
                  <c:v>2.6850000000000001</c:v>
                </c:pt>
                <c:pt idx="187">
                  <c:v>2.504</c:v>
                </c:pt>
                <c:pt idx="188">
                  <c:v>2.355</c:v>
                </c:pt>
                <c:pt idx="189">
                  <c:v>2.23</c:v>
                </c:pt>
                <c:pt idx="190">
                  <c:v>2.1230000000000002</c:v>
                </c:pt>
                <c:pt idx="191">
                  <c:v>2.0310000000000001</c:v>
                </c:pt>
                <c:pt idx="192">
                  <c:v>1.9510000000000001</c:v>
                </c:pt>
                <c:pt idx="193">
                  <c:v>1.881</c:v>
                </c:pt>
                <c:pt idx="194">
                  <c:v>1.819</c:v>
                </c:pt>
                <c:pt idx="195">
                  <c:v>1.7629999999999999</c:v>
                </c:pt>
                <c:pt idx="196">
                  <c:v>1.669</c:v>
                </c:pt>
                <c:pt idx="197">
                  <c:v>1.5760000000000001</c:v>
                </c:pt>
                <c:pt idx="198">
                  <c:v>1.5009999999999999</c:v>
                </c:pt>
                <c:pt idx="199">
                  <c:v>1.44</c:v>
                </c:pt>
                <c:pt idx="200">
                  <c:v>1.39</c:v>
                </c:pt>
                <c:pt idx="201">
                  <c:v>1.349</c:v>
                </c:pt>
                <c:pt idx="202">
                  <c:v>1.3129999999999999</c:v>
                </c:pt>
                <c:pt idx="203">
                  <c:v>1.2829999999999999</c:v>
                </c:pt>
                <c:pt idx="204">
                  <c:v>1.2569999999999999</c:v>
                </c:pt>
                <c:pt idx="205">
                  <c:v>1.2150000000000001</c:v>
                </c:pt>
                <c:pt idx="206">
                  <c:v>1.1830000000000001</c:v>
                </c:pt>
                <c:pt idx="207">
                  <c:v>1.1579999999999999</c:v>
                </c:pt>
                <c:pt idx="208">
                  <c:v>1.1539999999999999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srim56Fe_Al!$D$20:$D$228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srim56Fe_Al!$F$20:$F$228</c:f>
              <c:numCache>
                <c:formatCode>0.000E+00</c:formatCode>
                <c:ptCount val="209"/>
                <c:pt idx="0">
                  <c:v>1.325</c:v>
                </c:pt>
                <c:pt idx="1">
                  <c:v>1.373</c:v>
                </c:pt>
                <c:pt idx="2">
                  <c:v>1.4179999999999999</c:v>
                </c:pt>
                <c:pt idx="3">
                  <c:v>1.502</c:v>
                </c:pt>
                <c:pt idx="4">
                  <c:v>1.5780000000000001</c:v>
                </c:pt>
                <c:pt idx="5">
                  <c:v>1.6479999999999999</c:v>
                </c:pt>
                <c:pt idx="6">
                  <c:v>1.7130000000000001</c:v>
                </c:pt>
                <c:pt idx="7">
                  <c:v>1.7729999999999999</c:v>
                </c:pt>
                <c:pt idx="8">
                  <c:v>1.83</c:v>
                </c:pt>
                <c:pt idx="9">
                  <c:v>1.883</c:v>
                </c:pt>
                <c:pt idx="10">
                  <c:v>1.9330000000000001</c:v>
                </c:pt>
                <c:pt idx="11">
                  <c:v>1.98</c:v>
                </c:pt>
                <c:pt idx="12">
                  <c:v>2.024</c:v>
                </c:pt>
                <c:pt idx="13">
                  <c:v>2.0670000000000002</c:v>
                </c:pt>
                <c:pt idx="14">
                  <c:v>2.1459999999999999</c:v>
                </c:pt>
                <c:pt idx="15">
                  <c:v>2.2360000000000002</c:v>
                </c:pt>
                <c:pt idx="16">
                  <c:v>2.3170000000000002</c:v>
                </c:pt>
                <c:pt idx="17">
                  <c:v>2.391</c:v>
                </c:pt>
                <c:pt idx="18">
                  <c:v>2.4580000000000002</c:v>
                </c:pt>
                <c:pt idx="19">
                  <c:v>2.52</c:v>
                </c:pt>
                <c:pt idx="20">
                  <c:v>2.5779999999999998</c:v>
                </c:pt>
                <c:pt idx="21">
                  <c:v>2.6320000000000001</c:v>
                </c:pt>
                <c:pt idx="22">
                  <c:v>2.6819999999999999</c:v>
                </c:pt>
                <c:pt idx="23">
                  <c:v>2.7730000000000001</c:v>
                </c:pt>
                <c:pt idx="24">
                  <c:v>2.8540000000000001</c:v>
                </c:pt>
                <c:pt idx="25">
                  <c:v>2.927</c:v>
                </c:pt>
                <c:pt idx="26">
                  <c:v>2.992</c:v>
                </c:pt>
                <c:pt idx="27">
                  <c:v>3.0510000000000002</c:v>
                </c:pt>
                <c:pt idx="28">
                  <c:v>3.105</c:v>
                </c:pt>
                <c:pt idx="29">
                  <c:v>3.2</c:v>
                </c:pt>
                <c:pt idx="30">
                  <c:v>3.2810000000000001</c:v>
                </c:pt>
                <c:pt idx="31">
                  <c:v>3.351</c:v>
                </c:pt>
                <c:pt idx="32">
                  <c:v>3.4119999999999999</c:v>
                </c:pt>
                <c:pt idx="33">
                  <c:v>3.4649999999999999</c:v>
                </c:pt>
                <c:pt idx="34">
                  <c:v>3.512</c:v>
                </c:pt>
                <c:pt idx="35">
                  <c:v>3.5539999999999998</c:v>
                </c:pt>
                <c:pt idx="36">
                  <c:v>3.5910000000000002</c:v>
                </c:pt>
                <c:pt idx="37">
                  <c:v>3.6240000000000001</c:v>
                </c:pt>
                <c:pt idx="38">
                  <c:v>3.653</c:v>
                </c:pt>
                <c:pt idx="39">
                  <c:v>3.6789999999999998</c:v>
                </c:pt>
                <c:pt idx="40">
                  <c:v>3.7240000000000002</c:v>
                </c:pt>
                <c:pt idx="41">
                  <c:v>3.7679999999999998</c:v>
                </c:pt>
                <c:pt idx="42">
                  <c:v>3.802</c:v>
                </c:pt>
                <c:pt idx="43">
                  <c:v>3.827</c:v>
                </c:pt>
                <c:pt idx="44">
                  <c:v>3.8460000000000001</c:v>
                </c:pt>
                <c:pt idx="45">
                  <c:v>3.86</c:v>
                </c:pt>
                <c:pt idx="46">
                  <c:v>3.8690000000000002</c:v>
                </c:pt>
                <c:pt idx="47">
                  <c:v>3.8740000000000001</c:v>
                </c:pt>
                <c:pt idx="48">
                  <c:v>3.8759999999999999</c:v>
                </c:pt>
                <c:pt idx="49">
                  <c:v>3.8740000000000001</c:v>
                </c:pt>
                <c:pt idx="50">
                  <c:v>3.8639999999999999</c:v>
                </c:pt>
                <c:pt idx="51">
                  <c:v>3.8479999999999999</c:v>
                </c:pt>
                <c:pt idx="52">
                  <c:v>3.8279999999999998</c:v>
                </c:pt>
                <c:pt idx="53">
                  <c:v>3.806</c:v>
                </c:pt>
                <c:pt idx="54">
                  <c:v>3.7810000000000001</c:v>
                </c:pt>
                <c:pt idx="55">
                  <c:v>3.7269999999999999</c:v>
                </c:pt>
                <c:pt idx="56">
                  <c:v>3.669</c:v>
                </c:pt>
                <c:pt idx="57">
                  <c:v>3.61</c:v>
                </c:pt>
                <c:pt idx="58">
                  <c:v>3.5510000000000002</c:v>
                </c:pt>
                <c:pt idx="59">
                  <c:v>3.492</c:v>
                </c:pt>
                <c:pt idx="60">
                  <c:v>3.4340000000000002</c:v>
                </c:pt>
                <c:pt idx="61">
                  <c:v>3.3769999999999998</c:v>
                </c:pt>
                <c:pt idx="62">
                  <c:v>3.3210000000000002</c:v>
                </c:pt>
                <c:pt idx="63">
                  <c:v>3.2679999999999998</c:v>
                </c:pt>
                <c:pt idx="64">
                  <c:v>3.2149999999999999</c:v>
                </c:pt>
                <c:pt idx="65">
                  <c:v>3.165</c:v>
                </c:pt>
                <c:pt idx="66">
                  <c:v>3.0680000000000001</c:v>
                </c:pt>
                <c:pt idx="67">
                  <c:v>2.956</c:v>
                </c:pt>
                <c:pt idx="68">
                  <c:v>2.8530000000000002</c:v>
                </c:pt>
                <c:pt idx="69">
                  <c:v>2.7570000000000001</c:v>
                </c:pt>
                <c:pt idx="70">
                  <c:v>2.6680000000000001</c:v>
                </c:pt>
                <c:pt idx="71">
                  <c:v>2.5859999999999999</c:v>
                </c:pt>
                <c:pt idx="72">
                  <c:v>2.5099999999999998</c:v>
                </c:pt>
                <c:pt idx="73">
                  <c:v>2.4380000000000002</c:v>
                </c:pt>
                <c:pt idx="74">
                  <c:v>2.3719999999999999</c:v>
                </c:pt>
                <c:pt idx="75">
                  <c:v>2.25</c:v>
                </c:pt>
                <c:pt idx="76">
                  <c:v>2.1429999999999998</c:v>
                </c:pt>
                <c:pt idx="77">
                  <c:v>2.0470000000000002</c:v>
                </c:pt>
                <c:pt idx="78">
                  <c:v>1.96</c:v>
                </c:pt>
                <c:pt idx="79">
                  <c:v>1.8819999999999999</c:v>
                </c:pt>
                <c:pt idx="80">
                  <c:v>1.81</c:v>
                </c:pt>
                <c:pt idx="81">
                  <c:v>1.6850000000000001</c:v>
                </c:pt>
                <c:pt idx="82">
                  <c:v>1.579</c:v>
                </c:pt>
                <c:pt idx="83">
                  <c:v>1.4870000000000001</c:v>
                </c:pt>
                <c:pt idx="84">
                  <c:v>1.407</c:v>
                </c:pt>
                <c:pt idx="85">
                  <c:v>1.3360000000000001</c:v>
                </c:pt>
                <c:pt idx="86">
                  <c:v>1.2729999999999999</c:v>
                </c:pt>
                <c:pt idx="87">
                  <c:v>1.216</c:v>
                </c:pt>
                <c:pt idx="88">
                  <c:v>1.165</c:v>
                </c:pt>
                <c:pt idx="89">
                  <c:v>1.119</c:v>
                </c:pt>
                <c:pt idx="90">
                  <c:v>1.077</c:v>
                </c:pt>
                <c:pt idx="91">
                  <c:v>1.038</c:v>
                </c:pt>
                <c:pt idx="92">
                  <c:v>0.96950000000000003</c:v>
                </c:pt>
                <c:pt idx="93">
                  <c:v>0.89690000000000003</c:v>
                </c:pt>
                <c:pt idx="94">
                  <c:v>0.8357</c:v>
                </c:pt>
                <c:pt idx="95">
                  <c:v>0.7833</c:v>
                </c:pt>
                <c:pt idx="96">
                  <c:v>0.73780000000000001</c:v>
                </c:pt>
                <c:pt idx="97">
                  <c:v>0.69789999999999996</c:v>
                </c:pt>
                <c:pt idx="98">
                  <c:v>0.66259999999999997</c:v>
                </c:pt>
                <c:pt idx="99">
                  <c:v>0.63109999999999999</c:v>
                </c:pt>
                <c:pt idx="100">
                  <c:v>0.60270000000000001</c:v>
                </c:pt>
                <c:pt idx="101">
                  <c:v>0.55389999999999995</c:v>
                </c:pt>
                <c:pt idx="102">
                  <c:v>0.5131</c:v>
                </c:pt>
                <c:pt idx="103">
                  <c:v>0.47849999999999998</c:v>
                </c:pt>
                <c:pt idx="104">
                  <c:v>0.44869999999999999</c:v>
                </c:pt>
                <c:pt idx="105">
                  <c:v>0.42280000000000001</c:v>
                </c:pt>
                <c:pt idx="106">
                  <c:v>0.4</c:v>
                </c:pt>
                <c:pt idx="107">
                  <c:v>0.36159999999999998</c:v>
                </c:pt>
                <c:pt idx="108">
                  <c:v>0.3306</c:v>
                </c:pt>
                <c:pt idx="109">
                  <c:v>0.3049</c:v>
                </c:pt>
                <c:pt idx="110">
                  <c:v>0.2833</c:v>
                </c:pt>
                <c:pt idx="111">
                  <c:v>0.26479999999999998</c:v>
                </c:pt>
                <c:pt idx="112">
                  <c:v>0.2487</c:v>
                </c:pt>
                <c:pt idx="113">
                  <c:v>0.23469999999999999</c:v>
                </c:pt>
                <c:pt idx="114">
                  <c:v>0.22220000000000001</c:v>
                </c:pt>
                <c:pt idx="115">
                  <c:v>0.2112</c:v>
                </c:pt>
                <c:pt idx="116">
                  <c:v>0.20130000000000001</c:v>
                </c:pt>
                <c:pt idx="117">
                  <c:v>0.1923</c:v>
                </c:pt>
                <c:pt idx="118">
                  <c:v>0.17680000000000001</c:v>
                </c:pt>
                <c:pt idx="119">
                  <c:v>0.1608</c:v>
                </c:pt>
                <c:pt idx="120">
                  <c:v>0.1477</c:v>
                </c:pt>
                <c:pt idx="121">
                  <c:v>0.13669999999999999</c:v>
                </c:pt>
                <c:pt idx="122">
                  <c:v>0.12740000000000001</c:v>
                </c:pt>
                <c:pt idx="123">
                  <c:v>0.1193</c:v>
                </c:pt>
                <c:pt idx="124">
                  <c:v>0.1123</c:v>
                </c:pt>
                <c:pt idx="125">
                  <c:v>0.1061</c:v>
                </c:pt>
                <c:pt idx="126">
                  <c:v>0.10059999999999999</c:v>
                </c:pt>
                <c:pt idx="127">
                  <c:v>9.1240000000000002E-2</c:v>
                </c:pt>
                <c:pt idx="128">
                  <c:v>8.3589999999999998E-2</c:v>
                </c:pt>
                <c:pt idx="129">
                  <c:v>7.7210000000000001E-2</c:v>
                </c:pt>
                <c:pt idx="130">
                  <c:v>7.1790000000000007E-2</c:v>
                </c:pt>
                <c:pt idx="131">
                  <c:v>6.7129999999999995E-2</c:v>
                </c:pt>
                <c:pt idx="132">
                  <c:v>6.3079999999999997E-2</c:v>
                </c:pt>
                <c:pt idx="133">
                  <c:v>5.6370000000000003E-2</c:v>
                </c:pt>
                <c:pt idx="134">
                  <c:v>5.1020000000000003E-2</c:v>
                </c:pt>
                <c:pt idx="135">
                  <c:v>4.666E-2</c:v>
                </c:pt>
                <c:pt idx="136">
                  <c:v>4.3020000000000003E-2</c:v>
                </c:pt>
                <c:pt idx="137">
                  <c:v>3.9940000000000003E-2</c:v>
                </c:pt>
                <c:pt idx="138">
                  <c:v>3.73E-2</c:v>
                </c:pt>
                <c:pt idx="139">
                  <c:v>3.5009999999999999E-2</c:v>
                </c:pt>
                <c:pt idx="140">
                  <c:v>3.3000000000000002E-2</c:v>
                </c:pt>
                <c:pt idx="141">
                  <c:v>3.1220000000000001E-2</c:v>
                </c:pt>
                <c:pt idx="142">
                  <c:v>2.963E-2</c:v>
                </c:pt>
                <c:pt idx="143">
                  <c:v>2.8209999999999999E-2</c:v>
                </c:pt>
                <c:pt idx="144">
                  <c:v>2.5749999999999999E-2</c:v>
                </c:pt>
                <c:pt idx="145">
                  <c:v>2.3259999999999999E-2</c:v>
                </c:pt>
                <c:pt idx="146">
                  <c:v>2.1229999999999999E-2</c:v>
                </c:pt>
                <c:pt idx="147">
                  <c:v>1.9539999999999998E-2</c:v>
                </c:pt>
                <c:pt idx="148">
                  <c:v>1.8110000000000001E-2</c:v>
                </c:pt>
                <c:pt idx="149">
                  <c:v>1.6889999999999999E-2</c:v>
                </c:pt>
                <c:pt idx="150">
                  <c:v>1.583E-2</c:v>
                </c:pt>
                <c:pt idx="151">
                  <c:v>1.49E-2</c:v>
                </c:pt>
                <c:pt idx="152">
                  <c:v>1.409E-2</c:v>
                </c:pt>
                <c:pt idx="153">
                  <c:v>1.2699999999999999E-2</c:v>
                </c:pt>
                <c:pt idx="154">
                  <c:v>1.158E-2</c:v>
                </c:pt>
                <c:pt idx="155">
                  <c:v>1.065E-2</c:v>
                </c:pt>
                <c:pt idx="156">
                  <c:v>9.861E-3</c:v>
                </c:pt>
                <c:pt idx="157">
                  <c:v>9.188E-3</c:v>
                </c:pt>
                <c:pt idx="158">
                  <c:v>8.6049999999999998E-3</c:v>
                </c:pt>
                <c:pt idx="159">
                  <c:v>7.646E-3</c:v>
                </c:pt>
                <c:pt idx="160">
                  <c:v>6.8869999999999999E-3</c:v>
                </c:pt>
                <c:pt idx="161">
                  <c:v>6.2719999999999998E-3</c:v>
                </c:pt>
                <c:pt idx="162">
                  <c:v>5.7619999999999998E-3</c:v>
                </c:pt>
                <c:pt idx="163">
                  <c:v>5.3319999999999999E-3</c:v>
                </c:pt>
                <c:pt idx="164">
                  <c:v>4.9649999999999998E-3</c:v>
                </c:pt>
                <c:pt idx="165">
                  <c:v>4.6470000000000001E-3</c:v>
                </c:pt>
                <c:pt idx="166">
                  <c:v>4.3689999999999996E-3</c:v>
                </c:pt>
                <c:pt idx="167">
                  <c:v>4.1240000000000001E-3</c:v>
                </c:pt>
                <c:pt idx="168">
                  <c:v>3.9060000000000002E-3</c:v>
                </c:pt>
                <c:pt idx="169">
                  <c:v>3.7109999999999999E-3</c:v>
                </c:pt>
                <c:pt idx="170">
                  <c:v>3.3760000000000001E-3</c:v>
                </c:pt>
                <c:pt idx="171">
                  <c:v>3.0379999999999999E-3</c:v>
                </c:pt>
                <c:pt idx="172">
                  <c:v>2.7629999999999998E-3</c:v>
                </c:pt>
                <c:pt idx="173">
                  <c:v>2.5360000000000001E-3</c:v>
                </c:pt>
                <c:pt idx="174">
                  <c:v>2.3449999999999999E-3</c:v>
                </c:pt>
                <c:pt idx="175">
                  <c:v>2.1810000000000002E-3</c:v>
                </c:pt>
                <c:pt idx="176">
                  <c:v>2.0400000000000001E-3</c:v>
                </c:pt>
                <c:pt idx="177">
                  <c:v>1.9170000000000001E-3</c:v>
                </c:pt>
                <c:pt idx="178">
                  <c:v>1.8079999999999999E-3</c:v>
                </c:pt>
                <c:pt idx="179">
                  <c:v>1.6260000000000001E-3</c:v>
                </c:pt>
                <c:pt idx="180">
                  <c:v>1.4779999999999999E-3</c:v>
                </c:pt>
                <c:pt idx="181">
                  <c:v>1.3550000000000001E-3</c:v>
                </c:pt>
                <c:pt idx="182">
                  <c:v>1.2520000000000001E-3</c:v>
                </c:pt>
                <c:pt idx="183">
                  <c:v>1.165E-3</c:v>
                </c:pt>
                <c:pt idx="184">
                  <c:v>1.0889999999999999E-3</c:v>
                </c:pt>
                <c:pt idx="185">
                  <c:v>9.6420000000000002E-4</c:v>
                </c:pt>
                <c:pt idx="186">
                  <c:v>8.6609999999999996E-4</c:v>
                </c:pt>
                <c:pt idx="187">
                  <c:v>7.8680000000000004E-4</c:v>
                </c:pt>
                <c:pt idx="188">
                  <c:v>7.2119999999999997E-4</c:v>
                </c:pt>
                <c:pt idx="189">
                  <c:v>6.6620000000000004E-4</c:v>
                </c:pt>
                <c:pt idx="190">
                  <c:v>6.1919999999999998E-4</c:v>
                </c:pt>
                <c:pt idx="191">
                  <c:v>5.7859999999999997E-4</c:v>
                </c:pt>
                <c:pt idx="192">
                  <c:v>5.4319999999999998E-4</c:v>
                </c:pt>
                <c:pt idx="193">
                  <c:v>5.1210000000000003E-4</c:v>
                </c:pt>
                <c:pt idx="194">
                  <c:v>4.8440000000000001E-4</c:v>
                </c:pt>
                <c:pt idx="195">
                  <c:v>4.5970000000000001E-4</c:v>
                </c:pt>
                <c:pt idx="196">
                  <c:v>4.1740000000000001E-4</c:v>
                </c:pt>
                <c:pt idx="197">
                  <c:v>3.746E-4</c:v>
                </c:pt>
                <c:pt idx="198">
                  <c:v>3.4010000000000003E-4</c:v>
                </c:pt>
                <c:pt idx="199">
                  <c:v>3.1149999999999998E-4</c:v>
                </c:pt>
                <c:pt idx="200">
                  <c:v>2.876E-4</c:v>
                </c:pt>
                <c:pt idx="201">
                  <c:v>2.6719999999999999E-4</c:v>
                </c:pt>
                <c:pt idx="202">
                  <c:v>2.4949999999999999E-4</c:v>
                </c:pt>
                <c:pt idx="203">
                  <c:v>2.342E-4</c:v>
                </c:pt>
                <c:pt idx="204">
                  <c:v>2.207E-4</c:v>
                </c:pt>
                <c:pt idx="205">
                  <c:v>1.9790000000000001E-4</c:v>
                </c:pt>
                <c:pt idx="206">
                  <c:v>1.796E-4</c:v>
                </c:pt>
                <c:pt idx="207">
                  <c:v>1.6449999999999999E-4</c:v>
                </c:pt>
                <c:pt idx="208">
                  <c:v>1.618E-4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srim56Fe_Al!$D$20:$D$228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srim56Fe_Al!$G$20:$G$228</c:f>
              <c:numCache>
                <c:formatCode>0.000E+00</c:formatCode>
                <c:ptCount val="209"/>
                <c:pt idx="0">
                  <c:v>1.4023600000000001</c:v>
                </c:pt>
                <c:pt idx="1">
                  <c:v>1.4535199999999999</c:v>
                </c:pt>
                <c:pt idx="2">
                  <c:v>1.50156</c:v>
                </c:pt>
                <c:pt idx="3">
                  <c:v>1.5913299999999999</c:v>
                </c:pt>
                <c:pt idx="4">
                  <c:v>1.6727500000000002</c:v>
                </c:pt>
                <c:pt idx="5">
                  <c:v>1.7478799999999999</c:v>
                </c:pt>
                <c:pt idx="6">
                  <c:v>1.8177000000000001</c:v>
                </c:pt>
                <c:pt idx="7">
                  <c:v>1.8823999999999999</c:v>
                </c:pt>
                <c:pt idx="8">
                  <c:v>1.9439000000000002</c:v>
                </c:pt>
                <c:pt idx="9">
                  <c:v>2.0011999999999999</c:v>
                </c:pt>
                <c:pt idx="10">
                  <c:v>2.0552999999999999</c:v>
                </c:pt>
                <c:pt idx="11">
                  <c:v>2.1063000000000001</c:v>
                </c:pt>
                <c:pt idx="12">
                  <c:v>2.1541999999999999</c:v>
                </c:pt>
                <c:pt idx="13">
                  <c:v>2.2010000000000001</c:v>
                </c:pt>
                <c:pt idx="14">
                  <c:v>2.2871999999999999</c:v>
                </c:pt>
                <c:pt idx="15">
                  <c:v>2.3858000000000001</c:v>
                </c:pt>
                <c:pt idx="16">
                  <c:v>2.4749000000000003</c:v>
                </c:pt>
                <c:pt idx="17">
                  <c:v>2.5566</c:v>
                </c:pt>
                <c:pt idx="18">
                  <c:v>2.6310000000000002</c:v>
                </c:pt>
                <c:pt idx="19">
                  <c:v>2.7000999999999999</c:v>
                </c:pt>
                <c:pt idx="20">
                  <c:v>2.7647999999999997</c:v>
                </c:pt>
                <c:pt idx="21">
                  <c:v>2.8254000000000001</c:v>
                </c:pt>
                <c:pt idx="22">
                  <c:v>2.8818000000000001</c:v>
                </c:pt>
                <c:pt idx="23">
                  <c:v>2.9849000000000001</c:v>
                </c:pt>
                <c:pt idx="24">
                  <c:v>3.0773000000000001</c:v>
                </c:pt>
                <c:pt idx="25">
                  <c:v>3.1612</c:v>
                </c:pt>
                <c:pt idx="26">
                  <c:v>3.2366000000000001</c:v>
                </c:pt>
                <c:pt idx="27">
                  <c:v>3.3056000000000001</c:v>
                </c:pt>
                <c:pt idx="28">
                  <c:v>3.3692000000000002</c:v>
                </c:pt>
                <c:pt idx="29">
                  <c:v>3.4824999999999999</c:v>
                </c:pt>
                <c:pt idx="30">
                  <c:v>3.5806</c:v>
                </c:pt>
                <c:pt idx="31">
                  <c:v>3.6667999999999998</c:v>
                </c:pt>
                <c:pt idx="32">
                  <c:v>3.7431999999999999</c:v>
                </c:pt>
                <c:pt idx="33">
                  <c:v>3.8109999999999999</c:v>
                </c:pt>
                <c:pt idx="34">
                  <c:v>3.8721000000000001</c:v>
                </c:pt>
                <c:pt idx="35">
                  <c:v>3.9276999999999997</c:v>
                </c:pt>
                <c:pt idx="36">
                  <c:v>3.9778000000000002</c:v>
                </c:pt>
                <c:pt idx="37">
                  <c:v>4.0235000000000003</c:v>
                </c:pt>
                <c:pt idx="38">
                  <c:v>4.0648</c:v>
                </c:pt>
                <c:pt idx="39">
                  <c:v>4.1026999999999996</c:v>
                </c:pt>
                <c:pt idx="40">
                  <c:v>4.1707000000000001</c:v>
                </c:pt>
                <c:pt idx="41">
                  <c:v>4.2416999999999998</c:v>
                </c:pt>
                <c:pt idx="42">
                  <c:v>4.3014000000000001</c:v>
                </c:pt>
                <c:pt idx="43">
                  <c:v>4.3506999999999998</c:v>
                </c:pt>
                <c:pt idx="44">
                  <c:v>4.3929999999999998</c:v>
                </c:pt>
                <c:pt idx="45">
                  <c:v>4.4294000000000002</c:v>
                </c:pt>
                <c:pt idx="46">
                  <c:v>4.4599000000000002</c:v>
                </c:pt>
                <c:pt idx="47">
                  <c:v>4.4855999999999998</c:v>
                </c:pt>
                <c:pt idx="48">
                  <c:v>4.5076999999999998</c:v>
                </c:pt>
                <c:pt idx="49">
                  <c:v>4.5440000000000005</c:v>
                </c:pt>
                <c:pt idx="50">
                  <c:v>4.5701999999999998</c:v>
                </c:pt>
                <c:pt idx="51">
                  <c:v>4.5887000000000002</c:v>
                </c:pt>
                <c:pt idx="52">
                  <c:v>4.6015999999999995</c:v>
                </c:pt>
                <c:pt idx="53">
                  <c:v>4.6112000000000002</c:v>
                </c:pt>
                <c:pt idx="54">
                  <c:v>4.6166</c:v>
                </c:pt>
                <c:pt idx="55">
                  <c:v>4.6203000000000003</c:v>
                </c:pt>
                <c:pt idx="56">
                  <c:v>4.6165000000000003</c:v>
                </c:pt>
                <c:pt idx="57">
                  <c:v>4.6087999999999996</c:v>
                </c:pt>
                <c:pt idx="58">
                  <c:v>4.5979999999999999</c:v>
                </c:pt>
                <c:pt idx="59">
                  <c:v>4.6829999999999998</c:v>
                </c:pt>
                <c:pt idx="60">
                  <c:v>4.758</c:v>
                </c:pt>
                <c:pt idx="61">
                  <c:v>4.8049999999999997</c:v>
                </c:pt>
                <c:pt idx="62">
                  <c:v>4.8290000000000006</c:v>
                </c:pt>
                <c:pt idx="63">
                  <c:v>4.8389999999999995</c:v>
                </c:pt>
                <c:pt idx="64">
                  <c:v>4.8360000000000003</c:v>
                </c:pt>
                <c:pt idx="65">
                  <c:v>4.8260000000000005</c:v>
                </c:pt>
                <c:pt idx="66">
                  <c:v>4.7880000000000003</c:v>
                </c:pt>
                <c:pt idx="67">
                  <c:v>4.7270000000000003</c:v>
                </c:pt>
                <c:pt idx="68">
                  <c:v>4.6639999999999997</c:v>
                </c:pt>
                <c:pt idx="69">
                  <c:v>4.6040000000000001</c:v>
                </c:pt>
                <c:pt idx="70">
                  <c:v>4.55</c:v>
                </c:pt>
                <c:pt idx="71">
                  <c:v>4.5039999999999996</c:v>
                </c:pt>
                <c:pt idx="72">
                  <c:v>4.4649999999999999</c:v>
                </c:pt>
                <c:pt idx="73">
                  <c:v>4.4329999999999998</c:v>
                </c:pt>
                <c:pt idx="74">
                  <c:v>4.4079999999999995</c:v>
                </c:pt>
                <c:pt idx="75">
                  <c:v>4.3740000000000006</c:v>
                </c:pt>
                <c:pt idx="76">
                  <c:v>4.359</c:v>
                </c:pt>
                <c:pt idx="77">
                  <c:v>4.3580000000000005</c:v>
                </c:pt>
                <c:pt idx="78">
                  <c:v>4.3680000000000003</c:v>
                </c:pt>
                <c:pt idx="79">
                  <c:v>4.3890000000000002</c:v>
                </c:pt>
                <c:pt idx="80">
                  <c:v>4.4169999999999998</c:v>
                </c:pt>
                <c:pt idx="81">
                  <c:v>4.4930000000000003</c:v>
                </c:pt>
                <c:pt idx="82">
                  <c:v>4.5880000000000001</c:v>
                </c:pt>
                <c:pt idx="83">
                  <c:v>4.6980000000000004</c:v>
                </c:pt>
                <c:pt idx="84">
                  <c:v>4.819</c:v>
                </c:pt>
                <c:pt idx="85">
                  <c:v>4.9480000000000004</c:v>
                </c:pt>
                <c:pt idx="86">
                  <c:v>5.0839999999999996</c:v>
                </c:pt>
                <c:pt idx="87">
                  <c:v>5.2250000000000005</c:v>
                </c:pt>
                <c:pt idx="88">
                  <c:v>5.3719999999999999</c:v>
                </c:pt>
                <c:pt idx="89">
                  <c:v>5.5219999999999994</c:v>
                </c:pt>
                <c:pt idx="90">
                  <c:v>5.6749999999999998</c:v>
                </c:pt>
                <c:pt idx="91">
                  <c:v>5.83</c:v>
                </c:pt>
                <c:pt idx="92">
                  <c:v>6.1455000000000002</c:v>
                </c:pt>
                <c:pt idx="93">
                  <c:v>6.5458999999999996</c:v>
                </c:pt>
                <c:pt idx="94">
                  <c:v>6.9487000000000005</c:v>
                </c:pt>
                <c:pt idx="95">
                  <c:v>7.3512999999999993</c:v>
                </c:pt>
                <c:pt idx="96">
                  <c:v>7.7507999999999999</c:v>
                </c:pt>
                <c:pt idx="97">
                  <c:v>8.1469000000000005</c:v>
                </c:pt>
                <c:pt idx="98">
                  <c:v>8.5375999999999994</c:v>
                </c:pt>
                <c:pt idx="99">
                  <c:v>8.9210999999999991</c:v>
                </c:pt>
                <c:pt idx="100">
                  <c:v>9.2977000000000007</c:v>
                </c:pt>
                <c:pt idx="101">
                  <c:v>10.0289</c:v>
                </c:pt>
                <c:pt idx="102">
                  <c:v>10.723100000000001</c:v>
                </c:pt>
                <c:pt idx="103">
                  <c:v>11.388500000000001</c:v>
                </c:pt>
                <c:pt idx="104">
                  <c:v>12.018700000000001</c:v>
                </c:pt>
                <c:pt idx="105">
                  <c:v>12.6228</c:v>
                </c:pt>
                <c:pt idx="106">
                  <c:v>13.18</c:v>
                </c:pt>
                <c:pt idx="107">
                  <c:v>14.231599999999998</c:v>
                </c:pt>
                <c:pt idx="108">
                  <c:v>15.160600000000001</c:v>
                </c:pt>
                <c:pt idx="109">
                  <c:v>16.004899999999999</c:v>
                </c:pt>
                <c:pt idx="110">
                  <c:v>16.773299999999999</c:v>
                </c:pt>
                <c:pt idx="111">
                  <c:v>17.454800000000002</c:v>
                </c:pt>
                <c:pt idx="112">
                  <c:v>18.088699999999999</c:v>
                </c:pt>
                <c:pt idx="113">
                  <c:v>18.6647</c:v>
                </c:pt>
                <c:pt idx="114">
                  <c:v>19.1922</c:v>
                </c:pt>
                <c:pt idx="115">
                  <c:v>19.671200000000002</c:v>
                </c:pt>
                <c:pt idx="116">
                  <c:v>20.121300000000002</c:v>
                </c:pt>
                <c:pt idx="117">
                  <c:v>20.542300000000001</c:v>
                </c:pt>
                <c:pt idx="118">
                  <c:v>21.296800000000001</c:v>
                </c:pt>
                <c:pt idx="119">
                  <c:v>22.110799999999998</c:v>
                </c:pt>
                <c:pt idx="120">
                  <c:v>22.817700000000002</c:v>
                </c:pt>
                <c:pt idx="121">
                  <c:v>23.436700000000002</c:v>
                </c:pt>
                <c:pt idx="122">
                  <c:v>23.987400000000001</c:v>
                </c:pt>
                <c:pt idx="123">
                  <c:v>24.479299999999999</c:v>
                </c:pt>
                <c:pt idx="124">
                  <c:v>24.9223</c:v>
                </c:pt>
                <c:pt idx="125">
                  <c:v>25.316100000000002</c:v>
                </c:pt>
                <c:pt idx="126">
                  <c:v>25.680599999999998</c:v>
                </c:pt>
                <c:pt idx="127">
                  <c:v>26.311239999999998</c:v>
                </c:pt>
                <c:pt idx="128">
                  <c:v>26.833590000000001</c:v>
                </c:pt>
                <c:pt idx="129">
                  <c:v>27.27721</c:v>
                </c:pt>
                <c:pt idx="130">
                  <c:v>27.64179</c:v>
                </c:pt>
                <c:pt idx="131">
                  <c:v>27.947129999999998</c:v>
                </c:pt>
                <c:pt idx="132">
                  <c:v>28.20308</c:v>
                </c:pt>
                <c:pt idx="133">
                  <c:v>28.576370000000001</c:v>
                </c:pt>
                <c:pt idx="134">
                  <c:v>28.811020000000003</c:v>
                </c:pt>
                <c:pt idx="135">
                  <c:v>28.926659999999998</c:v>
                </c:pt>
                <c:pt idx="136">
                  <c:v>28.953019999999999</c:v>
                </c:pt>
                <c:pt idx="137">
                  <c:v>28.91994</c:v>
                </c:pt>
                <c:pt idx="138">
                  <c:v>28.6373</c:v>
                </c:pt>
                <c:pt idx="139">
                  <c:v>28.305009999999999</c:v>
                </c:pt>
                <c:pt idx="140">
                  <c:v>28.043000000000003</c:v>
                </c:pt>
                <c:pt idx="141">
                  <c:v>27.77122</c:v>
                </c:pt>
                <c:pt idx="142">
                  <c:v>27.469630000000002</c:v>
                </c:pt>
                <c:pt idx="143">
                  <c:v>27.168210000000002</c:v>
                </c:pt>
                <c:pt idx="144">
                  <c:v>26.525749999999999</c:v>
                </c:pt>
                <c:pt idx="145">
                  <c:v>25.72326</c:v>
                </c:pt>
                <c:pt idx="146">
                  <c:v>24.91123</c:v>
                </c:pt>
                <c:pt idx="147">
                  <c:v>24.129539999999999</c:v>
                </c:pt>
                <c:pt idx="148">
                  <c:v>23.368110000000001</c:v>
                </c:pt>
                <c:pt idx="149">
                  <c:v>22.646889999999999</c:v>
                </c:pt>
                <c:pt idx="150">
                  <c:v>21.955830000000002</c:v>
                </c:pt>
                <c:pt idx="151">
                  <c:v>21.3049</c:v>
                </c:pt>
                <c:pt idx="152">
                  <c:v>20.684090000000001</c:v>
                </c:pt>
                <c:pt idx="153">
                  <c:v>19.552699999999998</c:v>
                </c:pt>
                <c:pt idx="154">
                  <c:v>18.531579999999998</c:v>
                </c:pt>
                <c:pt idx="155">
                  <c:v>17.620649999999998</c:v>
                </c:pt>
                <c:pt idx="156">
                  <c:v>16.809861000000001</c:v>
                </c:pt>
                <c:pt idx="157">
                  <c:v>16.069188</c:v>
                </c:pt>
                <c:pt idx="158">
                  <c:v>15.408605</c:v>
                </c:pt>
                <c:pt idx="159">
                  <c:v>14.247646</c:v>
                </c:pt>
                <c:pt idx="160">
                  <c:v>13.276887</c:v>
                </c:pt>
                <c:pt idx="161">
                  <c:v>12.456271999999998</c:v>
                </c:pt>
                <c:pt idx="162">
                  <c:v>11.735762000000001</c:v>
                </c:pt>
                <c:pt idx="163">
                  <c:v>11.105331999999999</c:v>
                </c:pt>
                <c:pt idx="164">
                  <c:v>10.544964999999999</c:v>
                </c:pt>
                <c:pt idx="165">
                  <c:v>10.044646999999999</c:v>
                </c:pt>
                <c:pt idx="166">
                  <c:v>9.5973690000000005</c:v>
                </c:pt>
                <c:pt idx="167">
                  <c:v>9.187123999999999</c:v>
                </c:pt>
                <c:pt idx="168">
                  <c:v>8.810906000000001</c:v>
                </c:pt>
                <c:pt idx="169">
                  <c:v>8.4657109999999989</c:v>
                </c:pt>
                <c:pt idx="170">
                  <c:v>7.8613759999999999</c:v>
                </c:pt>
                <c:pt idx="171">
                  <c:v>7.2320380000000002</c:v>
                </c:pt>
                <c:pt idx="172">
                  <c:v>6.7087630000000003</c:v>
                </c:pt>
                <c:pt idx="173">
                  <c:v>6.2665360000000003</c:v>
                </c:pt>
                <c:pt idx="174">
                  <c:v>5.8873449999999998</c:v>
                </c:pt>
                <c:pt idx="175">
                  <c:v>5.5591810000000006</c:v>
                </c:pt>
                <c:pt idx="176">
                  <c:v>5.2720399999999996</c:v>
                </c:pt>
                <c:pt idx="177">
                  <c:v>5.0189170000000001</c:v>
                </c:pt>
                <c:pt idx="178">
                  <c:v>4.7878079999999992</c:v>
                </c:pt>
                <c:pt idx="179">
                  <c:v>4.3886259999999995</c:v>
                </c:pt>
                <c:pt idx="180">
                  <c:v>4.0614779999999993</c:v>
                </c:pt>
                <c:pt idx="181">
                  <c:v>3.789355</c:v>
                </c:pt>
                <c:pt idx="182">
                  <c:v>3.5592519999999999</c:v>
                </c:pt>
                <c:pt idx="183">
                  <c:v>3.3621650000000001</c:v>
                </c:pt>
                <c:pt idx="184">
                  <c:v>3.1910889999999998</c:v>
                </c:pt>
                <c:pt idx="185">
                  <c:v>2.9089641999999998</c:v>
                </c:pt>
                <c:pt idx="186">
                  <c:v>2.6858661000000001</c:v>
                </c:pt>
                <c:pt idx="187">
                  <c:v>2.5047868000000002</c:v>
                </c:pt>
                <c:pt idx="188">
                  <c:v>2.3557212000000001</c:v>
                </c:pt>
                <c:pt idx="189">
                  <c:v>2.2306661999999999</c:v>
                </c:pt>
                <c:pt idx="190">
                  <c:v>2.1236192000000003</c:v>
                </c:pt>
                <c:pt idx="191">
                  <c:v>2.0315786</c:v>
                </c:pt>
                <c:pt idx="192">
                  <c:v>1.9515432000000001</c:v>
                </c:pt>
                <c:pt idx="193">
                  <c:v>1.8815120999999999</c:v>
                </c:pt>
                <c:pt idx="194">
                  <c:v>1.8194843999999999</c:v>
                </c:pt>
                <c:pt idx="195">
                  <c:v>1.7634596999999999</c:v>
                </c:pt>
                <c:pt idx="196">
                  <c:v>1.6694173999999999</c:v>
                </c:pt>
                <c:pt idx="197">
                  <c:v>1.5763746000000001</c:v>
                </c:pt>
                <c:pt idx="198">
                  <c:v>1.5013401</c:v>
                </c:pt>
                <c:pt idx="199">
                  <c:v>1.4403115</c:v>
                </c:pt>
                <c:pt idx="200">
                  <c:v>1.3902876</c:v>
                </c:pt>
                <c:pt idx="201">
                  <c:v>1.3492671999999999</c:v>
                </c:pt>
                <c:pt idx="202">
                  <c:v>1.3132495</c:v>
                </c:pt>
                <c:pt idx="203">
                  <c:v>1.2832341999999999</c:v>
                </c:pt>
                <c:pt idx="204">
                  <c:v>1.2572207</c:v>
                </c:pt>
                <c:pt idx="205">
                  <c:v>1.2151979000000002</c:v>
                </c:pt>
                <c:pt idx="206">
                  <c:v>1.1831796000000001</c:v>
                </c:pt>
                <c:pt idx="207">
                  <c:v>1.1581644999999998</c:v>
                </c:pt>
                <c:pt idx="208">
                  <c:v>1.1541618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8888"/>
        <c:axId val="534628496"/>
      </c:scatterChart>
      <c:valAx>
        <c:axId val="534628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28496"/>
        <c:crosses val="autoZero"/>
        <c:crossBetween val="midCat"/>
        <c:majorUnit val="10"/>
      </c:valAx>
      <c:valAx>
        <c:axId val="53462849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8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9635045020304"/>
          <c:y val="0.56853223057534197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srim56Fe_Al!$P$5</c:f>
          <c:strCache>
            <c:ptCount val="1"/>
            <c:pt idx="0">
              <c:v>srim56Fe_Al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srim56Fe_Al!$D$20:$D$228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srim56Fe_Al!$J$20:$J$228</c:f>
              <c:numCache>
                <c:formatCode>0.000</c:formatCode>
                <c:ptCount val="209"/>
                <c:pt idx="0">
                  <c:v>2.1999999999999997E-3</c:v>
                </c:pt>
                <c:pt idx="1">
                  <c:v>2.3E-3</c:v>
                </c:pt>
                <c:pt idx="2">
                  <c:v>2.4000000000000002E-3</c:v>
                </c:pt>
                <c:pt idx="3">
                  <c:v>2.5999999999999999E-3</c:v>
                </c:pt>
                <c:pt idx="4">
                  <c:v>2.7000000000000001E-3</c:v>
                </c:pt>
                <c:pt idx="5">
                  <c:v>2.9000000000000002E-3</c:v>
                </c:pt>
                <c:pt idx="6">
                  <c:v>3.0000000000000001E-3</c:v>
                </c:pt>
                <c:pt idx="7">
                  <c:v>3.0999999999999999E-3</c:v>
                </c:pt>
                <c:pt idx="8">
                  <c:v>3.3E-3</c:v>
                </c:pt>
                <c:pt idx="9">
                  <c:v>3.4000000000000002E-3</c:v>
                </c:pt>
                <c:pt idx="10">
                  <c:v>3.5000000000000005E-3</c:v>
                </c:pt>
                <c:pt idx="11">
                  <c:v>3.6999999999999997E-3</c:v>
                </c:pt>
                <c:pt idx="12">
                  <c:v>3.8E-3</c:v>
                </c:pt>
                <c:pt idx="13">
                  <c:v>3.8999999999999998E-3</c:v>
                </c:pt>
                <c:pt idx="14">
                  <c:v>4.1000000000000003E-3</c:v>
                </c:pt>
                <c:pt idx="15">
                  <c:v>4.3999999999999994E-3</c:v>
                </c:pt>
                <c:pt idx="16">
                  <c:v>4.7000000000000002E-3</c:v>
                </c:pt>
                <c:pt idx="17">
                  <c:v>5.0000000000000001E-3</c:v>
                </c:pt>
                <c:pt idx="18">
                  <c:v>5.1999999999999998E-3</c:v>
                </c:pt>
                <c:pt idx="19">
                  <c:v>5.4999999999999997E-3</c:v>
                </c:pt>
                <c:pt idx="20">
                  <c:v>5.7000000000000002E-3</c:v>
                </c:pt>
                <c:pt idx="21">
                  <c:v>6.0000000000000001E-3</c:v>
                </c:pt>
                <c:pt idx="22">
                  <c:v>6.1999999999999998E-3</c:v>
                </c:pt>
                <c:pt idx="23">
                  <c:v>6.7000000000000002E-3</c:v>
                </c:pt>
                <c:pt idx="24">
                  <c:v>7.0999999999999995E-3</c:v>
                </c:pt>
                <c:pt idx="25">
                  <c:v>7.6E-3</c:v>
                </c:pt>
                <c:pt idx="26">
                  <c:v>8.0000000000000002E-3</c:v>
                </c:pt>
                <c:pt idx="27">
                  <c:v>8.4000000000000012E-3</c:v>
                </c:pt>
                <c:pt idx="28">
                  <c:v>8.8999999999999999E-3</c:v>
                </c:pt>
                <c:pt idx="29">
                  <c:v>9.7000000000000003E-3</c:v>
                </c:pt>
                <c:pt idx="30">
                  <c:v>1.0499999999999999E-2</c:v>
                </c:pt>
                <c:pt idx="31">
                  <c:v>1.1300000000000001E-2</c:v>
                </c:pt>
                <c:pt idx="32">
                  <c:v>1.2E-2</c:v>
                </c:pt>
                <c:pt idx="33">
                  <c:v>1.2800000000000001E-2</c:v>
                </c:pt>
                <c:pt idx="34">
                  <c:v>1.3500000000000002E-2</c:v>
                </c:pt>
                <c:pt idx="35">
                  <c:v>1.4299999999999998E-2</c:v>
                </c:pt>
                <c:pt idx="36">
                  <c:v>1.4999999999999999E-2</c:v>
                </c:pt>
                <c:pt idx="37">
                  <c:v>1.5699999999999999E-2</c:v>
                </c:pt>
                <c:pt idx="38">
                  <c:v>1.6500000000000001E-2</c:v>
                </c:pt>
                <c:pt idx="39">
                  <c:v>1.72E-2</c:v>
                </c:pt>
                <c:pt idx="40">
                  <c:v>1.8599999999999998E-2</c:v>
                </c:pt>
                <c:pt idx="41">
                  <c:v>2.0300000000000002E-2</c:v>
                </c:pt>
                <c:pt idx="42">
                  <c:v>2.2100000000000002E-2</c:v>
                </c:pt>
                <c:pt idx="43">
                  <c:v>2.3799999999999998E-2</c:v>
                </c:pt>
                <c:pt idx="44">
                  <c:v>2.5500000000000002E-2</c:v>
                </c:pt>
                <c:pt idx="45">
                  <c:v>2.7200000000000002E-2</c:v>
                </c:pt>
                <c:pt idx="46">
                  <c:v>2.8899999999999999E-2</c:v>
                </c:pt>
                <c:pt idx="47">
                  <c:v>3.0499999999999999E-2</c:v>
                </c:pt>
                <c:pt idx="48">
                  <c:v>3.2199999999999999E-2</c:v>
                </c:pt>
                <c:pt idx="49">
                  <c:v>3.56E-2</c:v>
                </c:pt>
                <c:pt idx="50">
                  <c:v>3.8900000000000004E-2</c:v>
                </c:pt>
                <c:pt idx="51">
                  <c:v>4.2200000000000001E-2</c:v>
                </c:pt>
                <c:pt idx="52">
                  <c:v>4.5600000000000002E-2</c:v>
                </c:pt>
                <c:pt idx="53">
                  <c:v>4.8899999999999999E-2</c:v>
                </c:pt>
                <c:pt idx="54">
                  <c:v>5.2299999999999999E-2</c:v>
                </c:pt>
                <c:pt idx="55">
                  <c:v>5.8999999999999997E-2</c:v>
                </c:pt>
                <c:pt idx="56">
                  <c:v>6.5799999999999997E-2</c:v>
                </c:pt>
                <c:pt idx="57">
                  <c:v>7.2599999999999998E-2</c:v>
                </c:pt>
                <c:pt idx="58">
                  <c:v>7.9399999999999998E-2</c:v>
                </c:pt>
                <c:pt idx="59">
                  <c:v>8.6199999999999999E-2</c:v>
                </c:pt>
                <c:pt idx="60">
                  <c:v>9.290000000000001E-2</c:v>
                </c:pt>
                <c:pt idx="61">
                  <c:v>9.9599999999999994E-2</c:v>
                </c:pt>
                <c:pt idx="62">
                  <c:v>0.1062</c:v>
                </c:pt>
                <c:pt idx="63">
                  <c:v>0.11279999999999998</c:v>
                </c:pt>
                <c:pt idx="64">
                  <c:v>0.11950000000000001</c:v>
                </c:pt>
                <c:pt idx="65">
                  <c:v>0.12609999999999999</c:v>
                </c:pt>
                <c:pt idx="66">
                  <c:v>0.1396</c:v>
                </c:pt>
                <c:pt idx="67">
                  <c:v>0.15670000000000001</c:v>
                </c:pt>
                <c:pt idx="68">
                  <c:v>0.17419999999999999</c:v>
                </c:pt>
                <c:pt idx="69">
                  <c:v>0.19190000000000002</c:v>
                </c:pt>
                <c:pt idx="70">
                  <c:v>0.20990000000000003</c:v>
                </c:pt>
                <c:pt idx="71">
                  <c:v>0.22820000000000001</c:v>
                </c:pt>
                <c:pt idx="72">
                  <c:v>0.2467</c:v>
                </c:pt>
                <c:pt idx="73">
                  <c:v>0.26549999999999996</c:v>
                </c:pt>
                <c:pt idx="74">
                  <c:v>0.28439999999999999</c:v>
                </c:pt>
                <c:pt idx="75">
                  <c:v>0.3226</c:v>
                </c:pt>
                <c:pt idx="76">
                  <c:v>0.36110000000000003</c:v>
                </c:pt>
                <c:pt idx="77">
                  <c:v>0.39990000000000003</c:v>
                </c:pt>
                <c:pt idx="78">
                  <c:v>0.43869999999999998</c:v>
                </c:pt>
                <c:pt idx="79">
                  <c:v>0.47750000000000004</c:v>
                </c:pt>
                <c:pt idx="80">
                  <c:v>0.51619999999999999</c:v>
                </c:pt>
                <c:pt idx="81">
                  <c:v>0.59309999999999996</c:v>
                </c:pt>
                <c:pt idx="82">
                  <c:v>0.66879999999999995</c:v>
                </c:pt>
                <c:pt idx="83">
                  <c:v>0.74309999999999998</c:v>
                </c:pt>
                <c:pt idx="84">
                  <c:v>0.81590000000000007</c:v>
                </c:pt>
                <c:pt idx="85">
                  <c:v>0.8871</c:v>
                </c:pt>
                <c:pt idx="86">
                  <c:v>0.95660000000000012</c:v>
                </c:pt>
                <c:pt idx="87">
                  <c:v>1.02</c:v>
                </c:pt>
                <c:pt idx="88">
                  <c:v>1.0900000000000001</c:v>
                </c:pt>
                <c:pt idx="89">
                  <c:v>1.1599999999999999</c:v>
                </c:pt>
                <c:pt idx="90" formatCode="0.00">
                  <c:v>1.22</c:v>
                </c:pt>
                <c:pt idx="91" formatCode="0.00">
                  <c:v>1.28</c:v>
                </c:pt>
                <c:pt idx="92" formatCode="0.00">
                  <c:v>1.4</c:v>
                </c:pt>
                <c:pt idx="93" formatCode="0.00">
                  <c:v>1.54</c:v>
                </c:pt>
                <c:pt idx="94" formatCode="0.00">
                  <c:v>1.67</c:v>
                </c:pt>
                <c:pt idx="95" formatCode="0.00">
                  <c:v>1.79</c:v>
                </c:pt>
                <c:pt idx="96" formatCode="0.00">
                  <c:v>1.91</c:v>
                </c:pt>
                <c:pt idx="97" formatCode="0.00">
                  <c:v>2.0299999999999998</c:v>
                </c:pt>
                <c:pt idx="98" formatCode="0.00">
                  <c:v>2.13</c:v>
                </c:pt>
                <c:pt idx="99" formatCode="0.00">
                  <c:v>2.2400000000000002</c:v>
                </c:pt>
                <c:pt idx="100" formatCode="0.00">
                  <c:v>2.34</c:v>
                </c:pt>
                <c:pt idx="101" formatCode="0.00">
                  <c:v>2.52</c:v>
                </c:pt>
                <c:pt idx="102" formatCode="0.00">
                  <c:v>2.7</c:v>
                </c:pt>
                <c:pt idx="103" formatCode="0.00">
                  <c:v>2.86</c:v>
                </c:pt>
                <c:pt idx="104" formatCode="0.00">
                  <c:v>3.02</c:v>
                </c:pt>
                <c:pt idx="105" formatCode="0.00">
                  <c:v>3.17</c:v>
                </c:pt>
                <c:pt idx="106" formatCode="0.00">
                  <c:v>3.31</c:v>
                </c:pt>
                <c:pt idx="107" formatCode="0.00">
                  <c:v>3.58</c:v>
                </c:pt>
                <c:pt idx="108" formatCode="0.00">
                  <c:v>3.83</c:v>
                </c:pt>
                <c:pt idx="109" formatCode="0.00">
                  <c:v>4.0599999999999996</c:v>
                </c:pt>
                <c:pt idx="110" formatCode="0.00">
                  <c:v>4.28</c:v>
                </c:pt>
                <c:pt idx="111" formatCode="0.00">
                  <c:v>4.5</c:v>
                </c:pt>
                <c:pt idx="112" formatCode="0.00">
                  <c:v>4.71</c:v>
                </c:pt>
                <c:pt idx="113" formatCode="0.00">
                  <c:v>4.91</c:v>
                </c:pt>
                <c:pt idx="114" formatCode="0.00">
                  <c:v>5.0999999999999996</c:v>
                </c:pt>
                <c:pt idx="115" formatCode="0.00">
                  <c:v>5.29</c:v>
                </c:pt>
                <c:pt idx="116" formatCode="0.00">
                  <c:v>5.48</c:v>
                </c:pt>
                <c:pt idx="117" formatCode="0.00">
                  <c:v>5.66</c:v>
                </c:pt>
                <c:pt idx="118" formatCode="0.00">
                  <c:v>6.01</c:v>
                </c:pt>
                <c:pt idx="119" formatCode="0.00">
                  <c:v>6.43</c:v>
                </c:pt>
                <c:pt idx="120" formatCode="0.00">
                  <c:v>6.84</c:v>
                </c:pt>
                <c:pt idx="121" formatCode="0.00">
                  <c:v>7.24</c:v>
                </c:pt>
                <c:pt idx="122" formatCode="0.00">
                  <c:v>7.63</c:v>
                </c:pt>
                <c:pt idx="123" formatCode="0.00">
                  <c:v>8.01</c:v>
                </c:pt>
                <c:pt idx="124" formatCode="0.00">
                  <c:v>8.39</c:v>
                </c:pt>
                <c:pt idx="125" formatCode="0.00">
                  <c:v>8.76</c:v>
                </c:pt>
                <c:pt idx="126" formatCode="0.00">
                  <c:v>9.1199999999999992</c:v>
                </c:pt>
                <c:pt idx="127" formatCode="0.00">
                  <c:v>9.83</c:v>
                </c:pt>
                <c:pt idx="128" formatCode="0.00">
                  <c:v>10.52</c:v>
                </c:pt>
                <c:pt idx="129" formatCode="0.00">
                  <c:v>11.21</c:v>
                </c:pt>
                <c:pt idx="130" formatCode="0.00">
                  <c:v>11.88</c:v>
                </c:pt>
                <c:pt idx="131" formatCode="0.00">
                  <c:v>12.54</c:v>
                </c:pt>
                <c:pt idx="132" formatCode="0.00">
                  <c:v>13.2</c:v>
                </c:pt>
                <c:pt idx="133" formatCode="0.00">
                  <c:v>14.51</c:v>
                </c:pt>
                <c:pt idx="134" formatCode="0.00">
                  <c:v>15.79</c:v>
                </c:pt>
                <c:pt idx="135" formatCode="0.00">
                  <c:v>17.079999999999998</c:v>
                </c:pt>
                <c:pt idx="136" formatCode="0.00">
                  <c:v>18.350000000000001</c:v>
                </c:pt>
                <c:pt idx="137" formatCode="0.00">
                  <c:v>19.63</c:v>
                </c:pt>
                <c:pt idx="138" formatCode="0.00">
                  <c:v>20.92</c:v>
                </c:pt>
                <c:pt idx="139" formatCode="0.00">
                  <c:v>22.22</c:v>
                </c:pt>
                <c:pt idx="140" formatCode="0.00">
                  <c:v>23.53</c:v>
                </c:pt>
                <c:pt idx="141" formatCode="0.00">
                  <c:v>24.86</c:v>
                </c:pt>
                <c:pt idx="142" formatCode="0.00">
                  <c:v>26.2</c:v>
                </c:pt>
                <c:pt idx="143" formatCode="0.00">
                  <c:v>27.55</c:v>
                </c:pt>
                <c:pt idx="144" formatCode="0.00">
                  <c:v>30.31</c:v>
                </c:pt>
                <c:pt idx="145" formatCode="0.00">
                  <c:v>33.85</c:v>
                </c:pt>
                <c:pt idx="146" formatCode="0.00">
                  <c:v>37.51</c:v>
                </c:pt>
                <c:pt idx="147" formatCode="0.00">
                  <c:v>41.28</c:v>
                </c:pt>
                <c:pt idx="148" formatCode="0.00">
                  <c:v>45.18</c:v>
                </c:pt>
                <c:pt idx="149" formatCode="0.00">
                  <c:v>49.2</c:v>
                </c:pt>
                <c:pt idx="150" formatCode="0.00">
                  <c:v>53.35</c:v>
                </c:pt>
                <c:pt idx="151" formatCode="0.00">
                  <c:v>57.63</c:v>
                </c:pt>
                <c:pt idx="152" formatCode="0.00">
                  <c:v>62.03</c:v>
                </c:pt>
                <c:pt idx="153" formatCode="0.00">
                  <c:v>71.239999999999995</c:v>
                </c:pt>
                <c:pt idx="154" formatCode="0.00">
                  <c:v>80.97</c:v>
                </c:pt>
                <c:pt idx="155" formatCode="0.00">
                  <c:v>91.21</c:v>
                </c:pt>
                <c:pt idx="156" formatCode="0.00">
                  <c:v>101.96</c:v>
                </c:pt>
                <c:pt idx="157" formatCode="0.00">
                  <c:v>113.22</c:v>
                </c:pt>
                <c:pt idx="158" formatCode="0.00">
                  <c:v>124.99</c:v>
                </c:pt>
                <c:pt idx="159" formatCode="0.00">
                  <c:v>149.97</c:v>
                </c:pt>
                <c:pt idx="160" formatCode="0.00">
                  <c:v>176.88</c:v>
                </c:pt>
                <c:pt idx="161" formatCode="0.00">
                  <c:v>205.67</c:v>
                </c:pt>
                <c:pt idx="162" formatCode="0.00">
                  <c:v>236.29</c:v>
                </c:pt>
                <c:pt idx="163" formatCode="0.00">
                  <c:v>268.72000000000003</c:v>
                </c:pt>
                <c:pt idx="164" formatCode="0.00">
                  <c:v>302.92</c:v>
                </c:pt>
                <c:pt idx="165" formatCode="0.00">
                  <c:v>338.88</c:v>
                </c:pt>
                <c:pt idx="166" formatCode="0.00">
                  <c:v>376.57</c:v>
                </c:pt>
                <c:pt idx="167" formatCode="0.00">
                  <c:v>416</c:v>
                </c:pt>
                <c:pt idx="168" formatCode="0.00">
                  <c:v>457.15</c:v>
                </c:pt>
                <c:pt idx="169" formatCode="0.00">
                  <c:v>500.01</c:v>
                </c:pt>
                <c:pt idx="170" formatCode="0.00">
                  <c:v>590.78</c:v>
                </c:pt>
                <c:pt idx="171" formatCode="0.00">
                  <c:v>713.54</c:v>
                </c:pt>
                <c:pt idx="172" formatCode="0.0">
                  <c:v>846.43</c:v>
                </c:pt>
                <c:pt idx="173" formatCode="0.0">
                  <c:v>989.2</c:v>
                </c:pt>
                <c:pt idx="174" formatCode="0.0">
                  <c:v>1140</c:v>
                </c:pt>
                <c:pt idx="175" formatCode="0.0">
                  <c:v>1300</c:v>
                </c:pt>
                <c:pt idx="176" formatCode="0.0">
                  <c:v>1470</c:v>
                </c:pt>
                <c:pt idx="177" formatCode="0.0">
                  <c:v>1650</c:v>
                </c:pt>
                <c:pt idx="178" formatCode="0.0">
                  <c:v>1840</c:v>
                </c:pt>
                <c:pt idx="179" formatCode="0.0">
                  <c:v>2250</c:v>
                </c:pt>
                <c:pt idx="180" formatCode="0.0">
                  <c:v>2690</c:v>
                </c:pt>
                <c:pt idx="181" formatCode="0.0">
                  <c:v>3160</c:v>
                </c:pt>
                <c:pt idx="182" formatCode="0.0">
                  <c:v>3660</c:v>
                </c:pt>
                <c:pt idx="183" formatCode="0.0">
                  <c:v>4200</c:v>
                </c:pt>
                <c:pt idx="184" formatCode="0.0">
                  <c:v>4760</c:v>
                </c:pt>
                <c:pt idx="185" formatCode="0.0">
                  <c:v>5980</c:v>
                </c:pt>
                <c:pt idx="186" formatCode="0.0">
                  <c:v>7300</c:v>
                </c:pt>
                <c:pt idx="187" formatCode="0.0">
                  <c:v>8730</c:v>
                </c:pt>
                <c:pt idx="188" formatCode="0.0">
                  <c:v>10250</c:v>
                </c:pt>
                <c:pt idx="189" formatCode="0.0">
                  <c:v>11870</c:v>
                </c:pt>
                <c:pt idx="190" formatCode="0.0">
                  <c:v>13570</c:v>
                </c:pt>
                <c:pt idx="191" formatCode="0.0">
                  <c:v>15350</c:v>
                </c:pt>
                <c:pt idx="192" formatCode="0.0">
                  <c:v>17210</c:v>
                </c:pt>
                <c:pt idx="193" formatCode="0.0">
                  <c:v>19140</c:v>
                </c:pt>
                <c:pt idx="194" formatCode="0.0">
                  <c:v>21140</c:v>
                </c:pt>
                <c:pt idx="195" formatCode="0.0">
                  <c:v>23210</c:v>
                </c:pt>
                <c:pt idx="196" formatCode="0.0">
                  <c:v>27530</c:v>
                </c:pt>
                <c:pt idx="197" formatCode="0.0">
                  <c:v>33230</c:v>
                </c:pt>
                <c:pt idx="198" formatCode="0.0">
                  <c:v>39250</c:v>
                </c:pt>
                <c:pt idx="199" formatCode="0.0">
                  <c:v>45540</c:v>
                </c:pt>
                <c:pt idx="200" formatCode="0.0">
                  <c:v>52080</c:v>
                </c:pt>
                <c:pt idx="201" formatCode="0.0">
                  <c:v>58840</c:v>
                </c:pt>
                <c:pt idx="202" formatCode="0.0">
                  <c:v>65790</c:v>
                </c:pt>
                <c:pt idx="203" formatCode="0.0">
                  <c:v>72920</c:v>
                </c:pt>
                <c:pt idx="204" formatCode="0.0">
                  <c:v>80200</c:v>
                </c:pt>
                <c:pt idx="205" formatCode="0.0">
                  <c:v>95180</c:v>
                </c:pt>
                <c:pt idx="206" formatCode="0.0">
                  <c:v>110610</c:v>
                </c:pt>
                <c:pt idx="207" formatCode="0.0">
                  <c:v>126430</c:v>
                </c:pt>
                <c:pt idx="208" formatCode="0.0">
                  <c:v>129630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srim56Fe_Al!$D$20:$D$228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srim56Fe_Al!$M$20:$M$228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4.3E-3</c:v>
                </c:pt>
                <c:pt idx="31">
                  <c:v>4.4999999999999997E-3</c:v>
                </c:pt>
                <c:pt idx="32">
                  <c:v>4.8000000000000004E-3</c:v>
                </c:pt>
                <c:pt idx="33">
                  <c:v>5.0999999999999995E-3</c:v>
                </c:pt>
                <c:pt idx="34">
                  <c:v>5.3E-3</c:v>
                </c:pt>
                <c:pt idx="35">
                  <c:v>5.5999999999999999E-3</c:v>
                </c:pt>
                <c:pt idx="36">
                  <c:v>5.8000000000000005E-3</c:v>
                </c:pt>
                <c:pt idx="37">
                  <c:v>6.0000000000000001E-3</c:v>
                </c:pt>
                <c:pt idx="38">
                  <c:v>6.3E-3</c:v>
                </c:pt>
                <c:pt idx="39">
                  <c:v>6.5000000000000006E-3</c:v>
                </c:pt>
                <c:pt idx="40">
                  <c:v>7.000000000000001E-3</c:v>
                </c:pt>
                <c:pt idx="41">
                  <c:v>7.4999999999999997E-3</c:v>
                </c:pt>
                <c:pt idx="42">
                  <c:v>8.0999999999999996E-3</c:v>
                </c:pt>
                <c:pt idx="43">
                  <c:v>8.6E-3</c:v>
                </c:pt>
                <c:pt idx="44">
                  <c:v>9.1999999999999998E-3</c:v>
                </c:pt>
                <c:pt idx="45">
                  <c:v>9.7000000000000003E-3</c:v>
                </c:pt>
                <c:pt idx="46">
                  <c:v>1.0199999999999999E-2</c:v>
                </c:pt>
                <c:pt idx="47">
                  <c:v>1.0800000000000001E-2</c:v>
                </c:pt>
                <c:pt idx="48">
                  <c:v>1.1300000000000001E-2</c:v>
                </c:pt>
                <c:pt idx="49">
                  <c:v>1.23E-2</c:v>
                </c:pt>
                <c:pt idx="50">
                  <c:v>1.3300000000000001E-2</c:v>
                </c:pt>
                <c:pt idx="51">
                  <c:v>1.4299999999999998E-2</c:v>
                </c:pt>
                <c:pt idx="52">
                  <c:v>1.52E-2</c:v>
                </c:pt>
                <c:pt idx="53">
                  <c:v>1.6199999999999999E-2</c:v>
                </c:pt>
                <c:pt idx="54">
                  <c:v>1.72E-2</c:v>
                </c:pt>
                <c:pt idx="55">
                  <c:v>1.9099999999999999E-2</c:v>
                </c:pt>
                <c:pt idx="56">
                  <c:v>2.0999999999999998E-2</c:v>
                </c:pt>
                <c:pt idx="57">
                  <c:v>2.2800000000000001E-2</c:v>
                </c:pt>
                <c:pt idx="58">
                  <c:v>2.46E-2</c:v>
                </c:pt>
                <c:pt idx="59">
                  <c:v>2.64E-2</c:v>
                </c:pt>
                <c:pt idx="60">
                  <c:v>2.8100000000000003E-2</c:v>
                </c:pt>
                <c:pt idx="61">
                  <c:v>2.98E-2</c:v>
                </c:pt>
                <c:pt idx="62">
                  <c:v>3.1399999999999997E-2</c:v>
                </c:pt>
                <c:pt idx="63">
                  <c:v>3.3000000000000002E-2</c:v>
                </c:pt>
                <c:pt idx="64">
                  <c:v>3.4499999999999996E-2</c:v>
                </c:pt>
                <c:pt idx="65">
                  <c:v>3.61E-2</c:v>
                </c:pt>
                <c:pt idx="66">
                  <c:v>3.9100000000000003E-2</c:v>
                </c:pt>
                <c:pt idx="67">
                  <c:v>4.2999999999999997E-2</c:v>
                </c:pt>
                <c:pt idx="68">
                  <c:v>4.6700000000000005E-2</c:v>
                </c:pt>
                <c:pt idx="69">
                  <c:v>5.0500000000000003E-2</c:v>
                </c:pt>
                <c:pt idx="70">
                  <c:v>5.4200000000000005E-2</c:v>
                </c:pt>
                <c:pt idx="71">
                  <c:v>5.7899999999999993E-2</c:v>
                </c:pt>
                <c:pt idx="72">
                  <c:v>6.1600000000000002E-2</c:v>
                </c:pt>
                <c:pt idx="73">
                  <c:v>6.5200000000000008E-2</c:v>
                </c:pt>
                <c:pt idx="74">
                  <c:v>6.88E-2</c:v>
                </c:pt>
                <c:pt idx="75">
                  <c:v>7.5899999999999995E-2</c:v>
                </c:pt>
                <c:pt idx="76">
                  <c:v>8.2699999999999996E-2</c:v>
                </c:pt>
                <c:pt idx="77">
                  <c:v>8.9300000000000004E-2</c:v>
                </c:pt>
                <c:pt idx="78">
                  <c:v>9.5699999999999993E-2</c:v>
                </c:pt>
                <c:pt idx="79">
                  <c:v>0.1018</c:v>
                </c:pt>
                <c:pt idx="80">
                  <c:v>0.10769999999999999</c:v>
                </c:pt>
                <c:pt idx="81">
                  <c:v>0.11890000000000001</c:v>
                </c:pt>
                <c:pt idx="82">
                  <c:v>0.1293</c:v>
                </c:pt>
                <c:pt idx="83">
                  <c:v>0.13879999999999998</c:v>
                </c:pt>
                <c:pt idx="84">
                  <c:v>0.14760000000000001</c:v>
                </c:pt>
                <c:pt idx="85">
                  <c:v>0.15570000000000001</c:v>
                </c:pt>
                <c:pt idx="86">
                  <c:v>0.16309999999999999</c:v>
                </c:pt>
                <c:pt idx="87">
                  <c:v>0.16999999999999998</c:v>
                </c:pt>
                <c:pt idx="88">
                  <c:v>0.1764</c:v>
                </c:pt>
                <c:pt idx="89">
                  <c:v>0.18229999999999999</c:v>
                </c:pt>
                <c:pt idx="90">
                  <c:v>0.18779999999999999</c:v>
                </c:pt>
                <c:pt idx="91">
                  <c:v>0.19290000000000002</c:v>
                </c:pt>
                <c:pt idx="92">
                  <c:v>0.20249999999999999</c:v>
                </c:pt>
                <c:pt idx="93">
                  <c:v>0.21290000000000001</c:v>
                </c:pt>
                <c:pt idx="94">
                  <c:v>0.2218</c:v>
                </c:pt>
                <c:pt idx="95">
                  <c:v>0.22949999999999998</c:v>
                </c:pt>
                <c:pt idx="96">
                  <c:v>0.23620000000000002</c:v>
                </c:pt>
                <c:pt idx="97">
                  <c:v>0.24209999999999998</c:v>
                </c:pt>
                <c:pt idx="98">
                  <c:v>0.24729999999999999</c:v>
                </c:pt>
                <c:pt idx="99">
                  <c:v>0.252</c:v>
                </c:pt>
                <c:pt idx="100">
                  <c:v>0.25609999999999999</c:v>
                </c:pt>
                <c:pt idx="101">
                  <c:v>0.26400000000000001</c:v>
                </c:pt>
                <c:pt idx="102">
                  <c:v>0.27050000000000002</c:v>
                </c:pt>
                <c:pt idx="103">
                  <c:v>0.27610000000000001</c:v>
                </c:pt>
                <c:pt idx="104">
                  <c:v>0.28079999999999999</c:v>
                </c:pt>
                <c:pt idx="105">
                  <c:v>0.28500000000000003</c:v>
                </c:pt>
                <c:pt idx="106">
                  <c:v>0.28870000000000001</c:v>
                </c:pt>
                <c:pt idx="107">
                  <c:v>0.29609999999999997</c:v>
                </c:pt>
                <c:pt idx="108">
                  <c:v>0.30230000000000001</c:v>
                </c:pt>
                <c:pt idx="109">
                  <c:v>0.3075</c:v>
                </c:pt>
                <c:pt idx="110">
                  <c:v>0.31209999999999999</c:v>
                </c:pt>
                <c:pt idx="111">
                  <c:v>0.31609999999999999</c:v>
                </c:pt>
                <c:pt idx="112">
                  <c:v>0.31969999999999998</c:v>
                </c:pt>
                <c:pt idx="113">
                  <c:v>0.32290000000000002</c:v>
                </c:pt>
                <c:pt idx="114">
                  <c:v>0.32589999999999997</c:v>
                </c:pt>
                <c:pt idx="115">
                  <c:v>0.32869999999999999</c:v>
                </c:pt>
                <c:pt idx="116">
                  <c:v>0.33119999999999999</c:v>
                </c:pt>
                <c:pt idx="117">
                  <c:v>0.33360000000000001</c:v>
                </c:pt>
                <c:pt idx="118">
                  <c:v>0.33979999999999999</c:v>
                </c:pt>
                <c:pt idx="119">
                  <c:v>0.34770000000000001</c:v>
                </c:pt>
                <c:pt idx="120">
                  <c:v>0.3548</c:v>
                </c:pt>
                <c:pt idx="121">
                  <c:v>0.36130000000000001</c:v>
                </c:pt>
                <c:pt idx="122">
                  <c:v>0.36720000000000003</c:v>
                </c:pt>
                <c:pt idx="123">
                  <c:v>0.37280000000000002</c:v>
                </c:pt>
                <c:pt idx="124">
                  <c:v>0.378</c:v>
                </c:pt>
                <c:pt idx="125">
                  <c:v>0.38300000000000001</c:v>
                </c:pt>
                <c:pt idx="126">
                  <c:v>0.38769999999999999</c:v>
                </c:pt>
                <c:pt idx="127">
                  <c:v>0.4027</c:v>
                </c:pt>
                <c:pt idx="128">
                  <c:v>0.41649999999999998</c:v>
                </c:pt>
                <c:pt idx="129">
                  <c:v>0.42939999999999995</c:v>
                </c:pt>
                <c:pt idx="130">
                  <c:v>0.44139999999999996</c:v>
                </c:pt>
                <c:pt idx="131">
                  <c:v>0.45279999999999998</c:v>
                </c:pt>
                <c:pt idx="132">
                  <c:v>0.46360000000000001</c:v>
                </c:pt>
                <c:pt idx="133">
                  <c:v>0.50119999999999998</c:v>
                </c:pt>
                <c:pt idx="134">
                  <c:v>0.53539999999999999</c:v>
                </c:pt>
                <c:pt idx="135">
                  <c:v>0.56710000000000005</c:v>
                </c:pt>
                <c:pt idx="136">
                  <c:v>0.5968</c:v>
                </c:pt>
                <c:pt idx="137">
                  <c:v>0.62519999999999998</c:v>
                </c:pt>
                <c:pt idx="138">
                  <c:v>0.65250000000000008</c:v>
                </c:pt>
                <c:pt idx="139">
                  <c:v>0.67930000000000001</c:v>
                </c:pt>
                <c:pt idx="140">
                  <c:v>0.7056</c:v>
                </c:pt>
                <c:pt idx="141">
                  <c:v>0.73129999999999995</c:v>
                </c:pt>
                <c:pt idx="142">
                  <c:v>0.75670000000000004</c:v>
                </c:pt>
                <c:pt idx="143">
                  <c:v>0.78179999999999994</c:v>
                </c:pt>
                <c:pt idx="144" formatCode="0.00">
                  <c:v>0.87579999999999991</c:v>
                </c:pt>
                <c:pt idx="145" formatCode="0.00">
                  <c:v>1.01</c:v>
                </c:pt>
                <c:pt idx="146" formatCode="0.00">
                  <c:v>1.1399999999999999</c:v>
                </c:pt>
                <c:pt idx="147" formatCode="0.00">
                  <c:v>1.26</c:v>
                </c:pt>
                <c:pt idx="148" formatCode="0.00">
                  <c:v>1.38</c:v>
                </c:pt>
                <c:pt idx="149" formatCode="0.00">
                  <c:v>1.49</c:v>
                </c:pt>
                <c:pt idx="150" formatCode="0.00">
                  <c:v>1.6</c:v>
                </c:pt>
                <c:pt idx="151" formatCode="0.00">
                  <c:v>1.72</c:v>
                </c:pt>
                <c:pt idx="152" formatCode="0.00">
                  <c:v>1.83</c:v>
                </c:pt>
                <c:pt idx="153" formatCode="0.00">
                  <c:v>2.25</c:v>
                </c:pt>
                <c:pt idx="154" formatCode="0.00">
                  <c:v>2.64</c:v>
                </c:pt>
                <c:pt idx="155" formatCode="0.00">
                  <c:v>3.01</c:v>
                </c:pt>
                <c:pt idx="156" formatCode="0.00">
                  <c:v>3.38</c:v>
                </c:pt>
                <c:pt idx="157" formatCode="0.00">
                  <c:v>3.74</c:v>
                </c:pt>
                <c:pt idx="158" formatCode="0.00">
                  <c:v>4.0999999999999996</c:v>
                </c:pt>
                <c:pt idx="159" formatCode="0.00">
                  <c:v>5.42</c:v>
                </c:pt>
                <c:pt idx="160" formatCode="0.00">
                  <c:v>6.63</c:v>
                </c:pt>
                <c:pt idx="161" formatCode="0.00">
                  <c:v>7.78</c:v>
                </c:pt>
                <c:pt idx="162" formatCode="0.00">
                  <c:v>8.91</c:v>
                </c:pt>
                <c:pt idx="163" formatCode="0.00">
                  <c:v>10.029999999999999</c:v>
                </c:pt>
                <c:pt idx="164" formatCode="0.00">
                  <c:v>11.14</c:v>
                </c:pt>
                <c:pt idx="165" formatCode="0.00">
                  <c:v>12.25</c:v>
                </c:pt>
                <c:pt idx="166" formatCode="0.00">
                  <c:v>13.37</c:v>
                </c:pt>
                <c:pt idx="167" formatCode="0.00">
                  <c:v>14.49</c:v>
                </c:pt>
                <c:pt idx="168" formatCode="0.00">
                  <c:v>15.63</c:v>
                </c:pt>
                <c:pt idx="169" formatCode="0.00">
                  <c:v>16.77</c:v>
                </c:pt>
                <c:pt idx="170" formatCode="0.00">
                  <c:v>21.14</c:v>
                </c:pt>
                <c:pt idx="171" formatCode="0.00">
                  <c:v>27.37</c:v>
                </c:pt>
                <c:pt idx="172" formatCode="0.00">
                  <c:v>33.22</c:v>
                </c:pt>
                <c:pt idx="173" formatCode="0.00">
                  <c:v>38.9</c:v>
                </c:pt>
                <c:pt idx="174" formatCode="0.00">
                  <c:v>44.49</c:v>
                </c:pt>
                <c:pt idx="175" formatCode="0.00">
                  <c:v>50.05</c:v>
                </c:pt>
                <c:pt idx="176" formatCode="0.00">
                  <c:v>55.61</c:v>
                </c:pt>
                <c:pt idx="177" formatCode="0.00">
                  <c:v>61.18</c:v>
                </c:pt>
                <c:pt idx="178" formatCode="0.00">
                  <c:v>66.78</c:v>
                </c:pt>
                <c:pt idx="179" formatCode="0.00">
                  <c:v>87.93</c:v>
                </c:pt>
                <c:pt idx="180" formatCode="0.00">
                  <c:v>107.66</c:v>
                </c:pt>
                <c:pt idx="181" formatCode="0.00">
                  <c:v>126.72</c:v>
                </c:pt>
                <c:pt idx="182" formatCode="0.00">
                  <c:v>145.44999999999999</c:v>
                </c:pt>
                <c:pt idx="183" formatCode="0.00">
                  <c:v>164.02</c:v>
                </c:pt>
                <c:pt idx="184" formatCode="0.00">
                  <c:v>182.52</c:v>
                </c:pt>
                <c:pt idx="185" formatCode="0.00">
                  <c:v>250.86</c:v>
                </c:pt>
                <c:pt idx="186" formatCode="0.00">
                  <c:v>313.24</c:v>
                </c:pt>
                <c:pt idx="187" formatCode="0.00">
                  <c:v>372.79</c:v>
                </c:pt>
                <c:pt idx="188" formatCode="0.00">
                  <c:v>430.75</c:v>
                </c:pt>
                <c:pt idx="189" formatCode="0.00">
                  <c:v>487.71</c:v>
                </c:pt>
                <c:pt idx="190" formatCode="0.00">
                  <c:v>543.97</c:v>
                </c:pt>
                <c:pt idx="191" formatCode="0.00">
                  <c:v>599.69000000000005</c:v>
                </c:pt>
                <c:pt idx="192" formatCode="0.0">
                  <c:v>654.97</c:v>
                </c:pt>
                <c:pt idx="193" formatCode="0.0">
                  <c:v>709.85</c:v>
                </c:pt>
                <c:pt idx="194" formatCode="0.0">
                  <c:v>764.36</c:v>
                </c:pt>
                <c:pt idx="195" formatCode="0.0">
                  <c:v>818.51</c:v>
                </c:pt>
                <c:pt idx="196" formatCode="0.0">
                  <c:v>1020</c:v>
                </c:pt>
                <c:pt idx="197" formatCode="0.0">
                  <c:v>1300</c:v>
                </c:pt>
                <c:pt idx="198" formatCode="0.0">
                  <c:v>1560</c:v>
                </c:pt>
                <c:pt idx="199" formatCode="0.0">
                  <c:v>1790</c:v>
                </c:pt>
                <c:pt idx="200" formatCode="0.0">
                  <c:v>2020</c:v>
                </c:pt>
                <c:pt idx="201" formatCode="0.0">
                  <c:v>2230</c:v>
                </c:pt>
                <c:pt idx="202" formatCode="0.0">
                  <c:v>2440</c:v>
                </c:pt>
                <c:pt idx="203" formatCode="0.0">
                  <c:v>2640</c:v>
                </c:pt>
                <c:pt idx="204" formatCode="0.0">
                  <c:v>2830</c:v>
                </c:pt>
                <c:pt idx="205" formatCode="0.0">
                  <c:v>3540</c:v>
                </c:pt>
                <c:pt idx="206" formatCode="0.0">
                  <c:v>4160</c:v>
                </c:pt>
                <c:pt idx="207" formatCode="0.0">
                  <c:v>4720</c:v>
                </c:pt>
                <c:pt idx="208" formatCode="0.0">
                  <c:v>4740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srim56Fe_Al!$D$20:$D$228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srim56Fe_Al!$P$20:$P$228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2.5000000000000001E-3</c:v>
                </c:pt>
                <c:pt idx="27">
                  <c:v>2.7000000000000001E-3</c:v>
                </c:pt>
                <c:pt idx="28">
                  <c:v>2.8E-3</c:v>
                </c:pt>
                <c:pt idx="29">
                  <c:v>3.0000000000000001E-3</c:v>
                </c:pt>
                <c:pt idx="30">
                  <c:v>3.2000000000000002E-3</c:v>
                </c:pt>
                <c:pt idx="31">
                  <c:v>3.4000000000000002E-3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4.8999999999999998E-3</c:v>
                </c:pt>
                <c:pt idx="40">
                  <c:v>5.3E-3</c:v>
                </c:pt>
                <c:pt idx="41">
                  <c:v>5.7000000000000002E-3</c:v>
                </c:pt>
                <c:pt idx="42">
                  <c:v>6.0999999999999995E-3</c:v>
                </c:pt>
                <c:pt idx="43">
                  <c:v>6.6E-3</c:v>
                </c:pt>
                <c:pt idx="44">
                  <c:v>7.000000000000001E-3</c:v>
                </c:pt>
                <c:pt idx="45">
                  <c:v>7.2999999999999992E-3</c:v>
                </c:pt>
                <c:pt idx="46">
                  <c:v>7.7000000000000002E-3</c:v>
                </c:pt>
                <c:pt idx="47">
                  <c:v>8.0999999999999996E-3</c:v>
                </c:pt>
                <c:pt idx="48">
                  <c:v>8.5000000000000006E-3</c:v>
                </c:pt>
                <c:pt idx="49">
                  <c:v>9.2999999999999992E-3</c:v>
                </c:pt>
                <c:pt idx="50">
                  <c:v>0.01</c:v>
                </c:pt>
                <c:pt idx="51">
                  <c:v>1.0699999999999999E-2</c:v>
                </c:pt>
                <c:pt idx="52">
                  <c:v>1.14E-2</c:v>
                </c:pt>
                <c:pt idx="53">
                  <c:v>1.21E-2</c:v>
                </c:pt>
                <c:pt idx="54">
                  <c:v>1.2800000000000001E-2</c:v>
                </c:pt>
                <c:pt idx="55">
                  <c:v>1.4199999999999999E-2</c:v>
                </c:pt>
                <c:pt idx="56">
                  <c:v>1.5599999999999999E-2</c:v>
                </c:pt>
                <c:pt idx="57">
                  <c:v>1.7000000000000001E-2</c:v>
                </c:pt>
                <c:pt idx="58">
                  <c:v>1.83E-2</c:v>
                </c:pt>
                <c:pt idx="59">
                  <c:v>1.9700000000000002E-2</c:v>
                </c:pt>
                <c:pt idx="60">
                  <c:v>2.0999999999999998E-2</c:v>
                </c:pt>
                <c:pt idx="61">
                  <c:v>2.23E-2</c:v>
                </c:pt>
                <c:pt idx="62">
                  <c:v>2.3599999999999999E-2</c:v>
                </c:pt>
                <c:pt idx="63">
                  <c:v>2.4899999999999999E-2</c:v>
                </c:pt>
                <c:pt idx="64">
                  <c:v>2.6200000000000001E-2</c:v>
                </c:pt>
                <c:pt idx="65">
                  <c:v>2.7500000000000004E-2</c:v>
                </c:pt>
                <c:pt idx="66">
                  <c:v>0.03</c:v>
                </c:pt>
                <c:pt idx="67">
                  <c:v>3.3000000000000002E-2</c:v>
                </c:pt>
                <c:pt idx="68">
                  <c:v>3.61E-2</c:v>
                </c:pt>
                <c:pt idx="69">
                  <c:v>3.9100000000000003E-2</c:v>
                </c:pt>
                <c:pt idx="70">
                  <c:v>4.2200000000000001E-2</c:v>
                </c:pt>
                <c:pt idx="71">
                  <c:v>4.5200000000000004E-2</c:v>
                </c:pt>
                <c:pt idx="72">
                  <c:v>4.8299999999999996E-2</c:v>
                </c:pt>
                <c:pt idx="73">
                  <c:v>5.1400000000000001E-2</c:v>
                </c:pt>
                <c:pt idx="74">
                  <c:v>5.4400000000000004E-2</c:v>
                </c:pt>
                <c:pt idx="75">
                  <c:v>6.0600000000000001E-2</c:v>
                </c:pt>
                <c:pt idx="76">
                  <c:v>6.6799999999999998E-2</c:v>
                </c:pt>
                <c:pt idx="77">
                  <c:v>7.2899999999999993E-2</c:v>
                </c:pt>
                <c:pt idx="78">
                  <c:v>7.9000000000000001E-2</c:v>
                </c:pt>
                <c:pt idx="79">
                  <c:v>8.4999999999999992E-2</c:v>
                </c:pt>
                <c:pt idx="80">
                  <c:v>9.0999999999999998E-2</c:v>
                </c:pt>
                <c:pt idx="81">
                  <c:v>0.10269999999999999</c:v>
                </c:pt>
                <c:pt idx="82">
                  <c:v>0.11399999999999999</c:v>
                </c:pt>
                <c:pt idx="83">
                  <c:v>0.12479999999999999</c:v>
                </c:pt>
                <c:pt idx="84">
                  <c:v>0.1351</c:v>
                </c:pt>
                <c:pt idx="85">
                  <c:v>0.1449</c:v>
                </c:pt>
                <c:pt idx="86">
                  <c:v>0.15429999999999999</c:v>
                </c:pt>
                <c:pt idx="87">
                  <c:v>0.16319999999999998</c:v>
                </c:pt>
                <c:pt idx="88">
                  <c:v>0.17170000000000002</c:v>
                </c:pt>
                <c:pt idx="89">
                  <c:v>0.17980000000000002</c:v>
                </c:pt>
                <c:pt idx="90">
                  <c:v>0.1875</c:v>
                </c:pt>
                <c:pt idx="91">
                  <c:v>0.1948</c:v>
                </c:pt>
                <c:pt idx="92">
                  <c:v>0.2084</c:v>
                </c:pt>
                <c:pt idx="93">
                  <c:v>0.22360000000000002</c:v>
                </c:pt>
                <c:pt idx="94">
                  <c:v>0.23719999999999999</c:v>
                </c:pt>
                <c:pt idx="95">
                  <c:v>0.24940000000000001</c:v>
                </c:pt>
                <c:pt idx="96">
                  <c:v>0.26040000000000002</c:v>
                </c:pt>
                <c:pt idx="97">
                  <c:v>0.27029999999999998</c:v>
                </c:pt>
                <c:pt idx="98">
                  <c:v>0.27929999999999999</c:v>
                </c:pt>
                <c:pt idx="99">
                  <c:v>0.28759999999999997</c:v>
                </c:pt>
                <c:pt idx="100">
                  <c:v>0.29520000000000002</c:v>
                </c:pt>
                <c:pt idx="101">
                  <c:v>0.30859999999999999</c:v>
                </c:pt>
                <c:pt idx="102">
                  <c:v>0.32019999999999998</c:v>
                </c:pt>
                <c:pt idx="103">
                  <c:v>0.33039999999999997</c:v>
                </c:pt>
                <c:pt idx="104">
                  <c:v>0.33929999999999999</c:v>
                </c:pt>
                <c:pt idx="105">
                  <c:v>0.3473</c:v>
                </c:pt>
                <c:pt idx="106">
                  <c:v>0.35449999999999998</c:v>
                </c:pt>
                <c:pt idx="107">
                  <c:v>0.3669</c:v>
                </c:pt>
                <c:pt idx="108">
                  <c:v>0.37740000000000001</c:v>
                </c:pt>
                <c:pt idx="109">
                  <c:v>0.38650000000000001</c:v>
                </c:pt>
                <c:pt idx="110">
                  <c:v>0.39449999999999996</c:v>
                </c:pt>
                <c:pt idx="111">
                  <c:v>0.40149999999999997</c:v>
                </c:pt>
                <c:pt idx="112">
                  <c:v>0.40789999999999998</c:v>
                </c:pt>
                <c:pt idx="113">
                  <c:v>0.41360000000000002</c:v>
                </c:pt>
                <c:pt idx="114">
                  <c:v>0.41889999999999999</c:v>
                </c:pt>
                <c:pt idx="115">
                  <c:v>0.42380000000000007</c:v>
                </c:pt>
                <c:pt idx="116">
                  <c:v>0.42830000000000001</c:v>
                </c:pt>
                <c:pt idx="117">
                  <c:v>0.4325</c:v>
                </c:pt>
                <c:pt idx="118">
                  <c:v>0.44020000000000004</c:v>
                </c:pt>
                <c:pt idx="119">
                  <c:v>0.44869999999999999</c:v>
                </c:pt>
                <c:pt idx="120">
                  <c:v>0.45620000000000005</c:v>
                </c:pt>
                <c:pt idx="121">
                  <c:v>0.46289999999999998</c:v>
                </c:pt>
                <c:pt idx="122">
                  <c:v>0.46909999999999996</c:v>
                </c:pt>
                <c:pt idx="123">
                  <c:v>0.47470000000000001</c:v>
                </c:pt>
                <c:pt idx="124">
                  <c:v>0.48</c:v>
                </c:pt>
                <c:pt idx="125">
                  <c:v>0.48480000000000001</c:v>
                </c:pt>
                <c:pt idx="126">
                  <c:v>0.4894</c:v>
                </c:pt>
                <c:pt idx="127">
                  <c:v>0.49790000000000001</c:v>
                </c:pt>
                <c:pt idx="128">
                  <c:v>0.50560000000000005</c:v>
                </c:pt>
                <c:pt idx="129">
                  <c:v>0.51260000000000006</c:v>
                </c:pt>
                <c:pt idx="130">
                  <c:v>0.51910000000000001</c:v>
                </c:pt>
                <c:pt idx="131">
                  <c:v>0.52529999999999999</c:v>
                </c:pt>
                <c:pt idx="132">
                  <c:v>0.53110000000000002</c:v>
                </c:pt>
                <c:pt idx="133">
                  <c:v>0.54180000000000006</c:v>
                </c:pt>
                <c:pt idx="134">
                  <c:v>0.55179999999999996</c:v>
                </c:pt>
                <c:pt idx="135">
                  <c:v>0.56100000000000005</c:v>
                </c:pt>
                <c:pt idx="136">
                  <c:v>0.56980000000000008</c:v>
                </c:pt>
                <c:pt idx="137">
                  <c:v>0.57820000000000005</c:v>
                </c:pt>
                <c:pt idx="138">
                  <c:v>0.58640000000000003</c:v>
                </c:pt>
                <c:pt idx="139">
                  <c:v>0.59429999999999994</c:v>
                </c:pt>
                <c:pt idx="140">
                  <c:v>0.60209999999999997</c:v>
                </c:pt>
                <c:pt idx="141">
                  <c:v>0.60980000000000001</c:v>
                </c:pt>
                <c:pt idx="142">
                  <c:v>0.61729999999999996</c:v>
                </c:pt>
                <c:pt idx="143">
                  <c:v>0.62480000000000002</c:v>
                </c:pt>
                <c:pt idx="144">
                  <c:v>0.63970000000000005</c:v>
                </c:pt>
                <c:pt idx="145">
                  <c:v>0.6583</c:v>
                </c:pt>
                <c:pt idx="146">
                  <c:v>0.67690000000000006</c:v>
                </c:pt>
                <c:pt idx="147">
                  <c:v>0.69579999999999997</c:v>
                </c:pt>
                <c:pt idx="148">
                  <c:v>0.71509999999999996</c:v>
                </c:pt>
                <c:pt idx="149">
                  <c:v>0.73470000000000002</c:v>
                </c:pt>
                <c:pt idx="150">
                  <c:v>0.75490000000000002</c:v>
                </c:pt>
                <c:pt idx="151">
                  <c:v>0.77560000000000007</c:v>
                </c:pt>
                <c:pt idx="152">
                  <c:v>0.79679999999999995</c:v>
                </c:pt>
                <c:pt idx="153">
                  <c:v>0.84109999999999996</c:v>
                </c:pt>
                <c:pt idx="154">
                  <c:v>0.88789999999999991</c:v>
                </c:pt>
                <c:pt idx="155" formatCode="0.00">
                  <c:v>0.93729999999999991</c:v>
                </c:pt>
                <c:pt idx="156" formatCode="0.00">
                  <c:v>0.98930000000000007</c:v>
                </c:pt>
                <c:pt idx="157" formatCode="0.00">
                  <c:v>1.04</c:v>
                </c:pt>
                <c:pt idx="158" formatCode="0.00">
                  <c:v>1.1000000000000001</c:v>
                </c:pt>
                <c:pt idx="159" formatCode="0.00">
                  <c:v>1.22</c:v>
                </c:pt>
                <c:pt idx="160" formatCode="0.00">
                  <c:v>1.36</c:v>
                </c:pt>
                <c:pt idx="161" formatCode="0.00">
                  <c:v>1.5</c:v>
                </c:pt>
                <c:pt idx="162" formatCode="0.00">
                  <c:v>1.65</c:v>
                </c:pt>
                <c:pt idx="163" formatCode="0.00">
                  <c:v>1.81</c:v>
                </c:pt>
                <c:pt idx="164" formatCode="0.00">
                  <c:v>1.98</c:v>
                </c:pt>
                <c:pt idx="165" formatCode="0.00">
                  <c:v>2.15</c:v>
                </c:pt>
                <c:pt idx="166" formatCode="0.00">
                  <c:v>2.34</c:v>
                </c:pt>
                <c:pt idx="167" formatCode="0.00">
                  <c:v>2.5299999999999998</c:v>
                </c:pt>
                <c:pt idx="168" formatCode="0.00">
                  <c:v>2.73</c:v>
                </c:pt>
                <c:pt idx="169" formatCode="0.00">
                  <c:v>2.94</c:v>
                </c:pt>
                <c:pt idx="170" formatCode="0.00">
                  <c:v>3.38</c:v>
                </c:pt>
                <c:pt idx="171" formatCode="0.00">
                  <c:v>3.98</c:v>
                </c:pt>
                <c:pt idx="172" formatCode="0.00">
                  <c:v>4.6100000000000003</c:v>
                </c:pt>
                <c:pt idx="173" formatCode="0.00">
                  <c:v>5.29</c:v>
                </c:pt>
                <c:pt idx="174" formatCode="0.00">
                  <c:v>6.01</c:v>
                </c:pt>
                <c:pt idx="175" formatCode="0.00">
                  <c:v>6.77</c:v>
                </c:pt>
                <c:pt idx="176" formatCode="0.00">
                  <c:v>7.57</c:v>
                </c:pt>
                <c:pt idx="177" formatCode="0.00">
                  <c:v>8.41</c:v>
                </c:pt>
                <c:pt idx="178" formatCode="0.00">
                  <c:v>9.2799999999999994</c:v>
                </c:pt>
                <c:pt idx="179" formatCode="0.00">
                  <c:v>11.13</c:v>
                </c:pt>
                <c:pt idx="180" formatCode="0.00">
                  <c:v>13.13</c:v>
                </c:pt>
                <c:pt idx="181" formatCode="0.00">
                  <c:v>15.26</c:v>
                </c:pt>
                <c:pt idx="182" formatCode="0.00">
                  <c:v>17.52</c:v>
                </c:pt>
                <c:pt idx="183" formatCode="0.00">
                  <c:v>19.91</c:v>
                </c:pt>
                <c:pt idx="184" formatCode="0.00">
                  <c:v>22.41</c:v>
                </c:pt>
                <c:pt idx="185" formatCode="0.00">
                  <c:v>27.75</c:v>
                </c:pt>
                <c:pt idx="186" formatCode="0.00">
                  <c:v>33.5</c:v>
                </c:pt>
                <c:pt idx="187" formatCode="0.00">
                  <c:v>39.630000000000003</c:v>
                </c:pt>
                <c:pt idx="188" formatCode="0.00">
                  <c:v>46.1</c:v>
                </c:pt>
                <c:pt idx="189" formatCode="0.00">
                  <c:v>52.9</c:v>
                </c:pt>
                <c:pt idx="190" formatCode="0.00">
                  <c:v>59.99</c:v>
                </c:pt>
                <c:pt idx="191" formatCode="0.00">
                  <c:v>67.349999999999994</c:v>
                </c:pt>
                <c:pt idx="192" formatCode="0.00">
                  <c:v>74.959999999999994</c:v>
                </c:pt>
                <c:pt idx="193" formatCode="0.00">
                  <c:v>82.79</c:v>
                </c:pt>
                <c:pt idx="194" formatCode="0.00">
                  <c:v>90.83</c:v>
                </c:pt>
                <c:pt idx="195" formatCode="0.00">
                  <c:v>99.07</c:v>
                </c:pt>
                <c:pt idx="196" formatCode="0.00">
                  <c:v>116.06</c:v>
                </c:pt>
                <c:pt idx="197" formatCode="0.00">
                  <c:v>138.13</c:v>
                </c:pt>
                <c:pt idx="198" formatCode="0.00">
                  <c:v>160.94</c:v>
                </c:pt>
                <c:pt idx="199" formatCode="0.00">
                  <c:v>184.34</c:v>
                </c:pt>
                <c:pt idx="200" formatCode="0.00">
                  <c:v>208.21</c:v>
                </c:pt>
                <c:pt idx="201" formatCode="0.00">
                  <c:v>232.43</c:v>
                </c:pt>
                <c:pt idx="202" formatCode="0.00">
                  <c:v>256.93</c:v>
                </c:pt>
                <c:pt idx="203" formatCode="0.00">
                  <c:v>281.61</c:v>
                </c:pt>
                <c:pt idx="204" formatCode="0.00">
                  <c:v>306.43</c:v>
                </c:pt>
                <c:pt idx="205" formatCode="0.00">
                  <c:v>356.25</c:v>
                </c:pt>
                <c:pt idx="206" formatCode="0.00">
                  <c:v>406.06</c:v>
                </c:pt>
                <c:pt idx="207" formatCode="0.00">
                  <c:v>455.6</c:v>
                </c:pt>
                <c:pt idx="208" formatCode="0.00">
                  <c:v>465.45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0264"/>
        <c:axId val="534619872"/>
      </c:scatterChart>
      <c:valAx>
        <c:axId val="5346202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19872"/>
        <c:crosses val="autoZero"/>
        <c:crossBetween val="midCat"/>
        <c:majorUnit val="10"/>
      </c:valAx>
      <c:valAx>
        <c:axId val="53461987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02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srim56Fe_Au!$P$5</c:f>
          <c:strCache>
            <c:ptCount val="1"/>
            <c:pt idx="0">
              <c:v>srim56Fe_Au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srim56Fe_Au!$D$20:$D$228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srim56Fe_Au!$E$20:$E$228</c:f>
              <c:numCache>
                <c:formatCode>0.000E+00</c:formatCode>
                <c:ptCount val="209"/>
                <c:pt idx="0">
                  <c:v>1.0829999999999999E-2</c:v>
                </c:pt>
                <c:pt idx="1">
                  <c:v>1.1270000000000001E-2</c:v>
                </c:pt>
                <c:pt idx="2">
                  <c:v>1.1690000000000001E-2</c:v>
                </c:pt>
                <c:pt idx="3">
                  <c:v>1.2500000000000001E-2</c:v>
                </c:pt>
                <c:pt idx="4">
                  <c:v>1.3259999999999999E-2</c:v>
                </c:pt>
                <c:pt idx="5">
                  <c:v>1.3979999999999999E-2</c:v>
                </c:pt>
                <c:pt idx="6">
                  <c:v>1.4659999999999999E-2</c:v>
                </c:pt>
                <c:pt idx="7">
                  <c:v>1.5310000000000001E-2</c:v>
                </c:pt>
                <c:pt idx="8">
                  <c:v>1.5939999999999999E-2</c:v>
                </c:pt>
                <c:pt idx="9">
                  <c:v>1.6539999999999999E-2</c:v>
                </c:pt>
                <c:pt idx="10">
                  <c:v>1.712E-2</c:v>
                </c:pt>
                <c:pt idx="11">
                  <c:v>1.7680000000000001E-2</c:v>
                </c:pt>
                <c:pt idx="12">
                  <c:v>1.822E-2</c:v>
                </c:pt>
                <c:pt idx="13">
                  <c:v>1.8749999999999999E-2</c:v>
                </c:pt>
                <c:pt idx="14">
                  <c:v>1.9769999999999999E-2</c:v>
                </c:pt>
                <c:pt idx="15">
                  <c:v>2.0959999999999999E-2</c:v>
                </c:pt>
                <c:pt idx="16">
                  <c:v>2.2100000000000002E-2</c:v>
                </c:pt>
                <c:pt idx="17">
                  <c:v>2.3179999999999999E-2</c:v>
                </c:pt>
                <c:pt idx="18">
                  <c:v>2.4209999999999999E-2</c:v>
                </c:pt>
                <c:pt idx="19">
                  <c:v>2.52E-2</c:v>
                </c:pt>
                <c:pt idx="20">
                  <c:v>2.615E-2</c:v>
                </c:pt>
                <c:pt idx="21">
                  <c:v>2.7060000000000001E-2</c:v>
                </c:pt>
                <c:pt idx="22">
                  <c:v>2.7949999999999999E-2</c:v>
                </c:pt>
                <c:pt idx="23">
                  <c:v>2.9649999999999999E-2</c:v>
                </c:pt>
                <c:pt idx="24">
                  <c:v>3.125E-2</c:v>
                </c:pt>
                <c:pt idx="25">
                  <c:v>3.2779999999999997E-2</c:v>
                </c:pt>
                <c:pt idx="26">
                  <c:v>3.4229999999999997E-2</c:v>
                </c:pt>
                <c:pt idx="27">
                  <c:v>3.5630000000000002E-2</c:v>
                </c:pt>
                <c:pt idx="28">
                  <c:v>3.6979999999999999E-2</c:v>
                </c:pt>
                <c:pt idx="29">
                  <c:v>3.9530000000000003E-2</c:v>
                </c:pt>
                <c:pt idx="30">
                  <c:v>4.1930000000000002E-2</c:v>
                </c:pt>
                <c:pt idx="31">
                  <c:v>4.4200000000000003E-2</c:v>
                </c:pt>
                <c:pt idx="32">
                  <c:v>4.6350000000000002E-2</c:v>
                </c:pt>
                <c:pt idx="33">
                  <c:v>4.8410000000000002E-2</c:v>
                </c:pt>
                <c:pt idx="34">
                  <c:v>5.0389999999999997E-2</c:v>
                </c:pt>
                <c:pt idx="35">
                  <c:v>5.2290000000000003E-2</c:v>
                </c:pt>
                <c:pt idx="36">
                  <c:v>5.4129999999999998E-2</c:v>
                </c:pt>
                <c:pt idx="37">
                  <c:v>5.5899999999999998E-2</c:v>
                </c:pt>
                <c:pt idx="38">
                  <c:v>5.7619999999999998E-2</c:v>
                </c:pt>
                <c:pt idx="39">
                  <c:v>5.9299999999999999E-2</c:v>
                </c:pt>
                <c:pt idx="40">
                  <c:v>6.25E-2</c:v>
                </c:pt>
                <c:pt idx="41">
                  <c:v>6.6290000000000002E-2</c:v>
                </c:pt>
                <c:pt idx="42">
                  <c:v>6.9879999999999998E-2</c:v>
                </c:pt>
                <c:pt idx="43">
                  <c:v>7.3289999999999994E-2</c:v>
                </c:pt>
                <c:pt idx="44">
                  <c:v>7.6550000000000007E-2</c:v>
                </c:pt>
                <c:pt idx="45">
                  <c:v>7.9680000000000001E-2</c:v>
                </c:pt>
                <c:pt idx="46">
                  <c:v>8.2680000000000003E-2</c:v>
                </c:pt>
                <c:pt idx="47">
                  <c:v>8.5589999999999999E-2</c:v>
                </c:pt>
                <c:pt idx="48">
                  <c:v>8.8389999999999996E-2</c:v>
                </c:pt>
                <c:pt idx="49">
                  <c:v>9.375E-2</c:v>
                </c:pt>
                <c:pt idx="50">
                  <c:v>9.8830000000000001E-2</c:v>
                </c:pt>
                <c:pt idx="51">
                  <c:v>0.1036</c:v>
                </c:pt>
                <c:pt idx="52">
                  <c:v>0.10829999999999999</c:v>
                </c:pt>
                <c:pt idx="53">
                  <c:v>0.11269999999999999</c:v>
                </c:pt>
                <c:pt idx="54">
                  <c:v>0.1169</c:v>
                </c:pt>
                <c:pt idx="55">
                  <c:v>0.125</c:v>
                </c:pt>
                <c:pt idx="56">
                  <c:v>0.1326</c:v>
                </c:pt>
                <c:pt idx="57">
                  <c:v>0.13980000000000001</c:v>
                </c:pt>
                <c:pt idx="58">
                  <c:v>0.14660000000000001</c:v>
                </c:pt>
                <c:pt idx="59">
                  <c:v>0.16139999999999999</c:v>
                </c:pt>
                <c:pt idx="60">
                  <c:v>0.1757</c:v>
                </c:pt>
                <c:pt idx="61">
                  <c:v>0.18770000000000001</c:v>
                </c:pt>
                <c:pt idx="62">
                  <c:v>0.19789999999999999</c:v>
                </c:pt>
                <c:pt idx="63">
                  <c:v>0.20660000000000001</c:v>
                </c:pt>
                <c:pt idx="64">
                  <c:v>0.214</c:v>
                </c:pt>
                <c:pt idx="65">
                  <c:v>0.2205</c:v>
                </c:pt>
                <c:pt idx="66">
                  <c:v>0.23130000000000001</c:v>
                </c:pt>
                <c:pt idx="67">
                  <c:v>0.2422</c:v>
                </c:pt>
                <c:pt idx="68">
                  <c:v>0.2515</c:v>
                </c:pt>
                <c:pt idx="69">
                  <c:v>0.2601</c:v>
                </c:pt>
                <c:pt idx="70">
                  <c:v>0.26860000000000001</c:v>
                </c:pt>
                <c:pt idx="71">
                  <c:v>0.2772</c:v>
                </c:pt>
                <c:pt idx="72">
                  <c:v>0.28599999999999998</c:v>
                </c:pt>
                <c:pt idx="73">
                  <c:v>0.29520000000000002</c:v>
                </c:pt>
                <c:pt idx="74">
                  <c:v>0.30470000000000003</c:v>
                </c:pt>
                <c:pt idx="75">
                  <c:v>0.32469999999999999</c:v>
                </c:pt>
                <c:pt idx="76">
                  <c:v>0.34570000000000001</c:v>
                </c:pt>
                <c:pt idx="77">
                  <c:v>0.36770000000000003</c:v>
                </c:pt>
                <c:pt idx="78">
                  <c:v>0.39040000000000002</c:v>
                </c:pt>
                <c:pt idx="79">
                  <c:v>0.41370000000000001</c:v>
                </c:pt>
                <c:pt idx="80">
                  <c:v>0.43740000000000001</c:v>
                </c:pt>
                <c:pt idx="81">
                  <c:v>0.48580000000000001</c:v>
                </c:pt>
                <c:pt idx="82">
                  <c:v>0.53510000000000002</c:v>
                </c:pt>
                <c:pt idx="83">
                  <c:v>0.58479999999999999</c:v>
                </c:pt>
                <c:pt idx="84">
                  <c:v>0.63480000000000003</c:v>
                </c:pt>
                <c:pt idx="85">
                  <c:v>0.68489999999999995</c:v>
                </c:pt>
                <c:pt idx="86">
                  <c:v>0.73499999999999999</c:v>
                </c:pt>
                <c:pt idx="87">
                  <c:v>0.78490000000000004</c:v>
                </c:pt>
                <c:pt idx="88">
                  <c:v>0.83479999999999999</c:v>
                </c:pt>
                <c:pt idx="89">
                  <c:v>0.88460000000000005</c:v>
                </c:pt>
                <c:pt idx="90">
                  <c:v>0.93430000000000002</c:v>
                </c:pt>
                <c:pt idx="91">
                  <c:v>0.98380000000000001</c:v>
                </c:pt>
                <c:pt idx="92">
                  <c:v>1.083</c:v>
                </c:pt>
                <c:pt idx="93">
                  <c:v>1.2050000000000001</c:v>
                </c:pt>
                <c:pt idx="94">
                  <c:v>1.327</c:v>
                </c:pt>
                <c:pt idx="95">
                  <c:v>1.4490000000000001</c:v>
                </c:pt>
                <c:pt idx="96">
                  <c:v>1.57</c:v>
                </c:pt>
                <c:pt idx="97">
                  <c:v>1.69</c:v>
                </c:pt>
                <c:pt idx="98">
                  <c:v>1.8089999999999999</c:v>
                </c:pt>
                <c:pt idx="99">
                  <c:v>1.927</c:v>
                </c:pt>
                <c:pt idx="100">
                  <c:v>2.0449999999999999</c:v>
                </c:pt>
                <c:pt idx="101">
                  <c:v>2.2770000000000001</c:v>
                </c:pt>
                <c:pt idx="102">
                  <c:v>2.504</c:v>
                </c:pt>
                <c:pt idx="103">
                  <c:v>2.726</c:v>
                </c:pt>
                <c:pt idx="104">
                  <c:v>2.9420000000000002</c:v>
                </c:pt>
                <c:pt idx="105">
                  <c:v>3.153</c:v>
                </c:pt>
                <c:pt idx="106">
                  <c:v>3.359</c:v>
                </c:pt>
                <c:pt idx="107">
                  <c:v>3.7509999999999999</c:v>
                </c:pt>
                <c:pt idx="108">
                  <c:v>4.1210000000000004</c:v>
                </c:pt>
                <c:pt idx="109">
                  <c:v>4.468</c:v>
                </c:pt>
                <c:pt idx="110">
                  <c:v>4.7939999999999996</c:v>
                </c:pt>
                <c:pt idx="111">
                  <c:v>5.0999999999999996</c:v>
                </c:pt>
                <c:pt idx="112">
                  <c:v>5.3879999999999999</c:v>
                </c:pt>
                <c:pt idx="113">
                  <c:v>5.6589999999999998</c:v>
                </c:pt>
                <c:pt idx="114">
                  <c:v>5.9139999999999997</c:v>
                </c:pt>
                <c:pt idx="115">
                  <c:v>6.1559999999999997</c:v>
                </c:pt>
                <c:pt idx="116">
                  <c:v>6.3840000000000003</c:v>
                </c:pt>
                <c:pt idx="117">
                  <c:v>6.6</c:v>
                </c:pt>
                <c:pt idx="118">
                  <c:v>7.0010000000000003</c:v>
                </c:pt>
                <c:pt idx="119">
                  <c:v>7.4480000000000004</c:v>
                </c:pt>
                <c:pt idx="120">
                  <c:v>7.8460000000000001</c:v>
                </c:pt>
                <c:pt idx="121">
                  <c:v>8.202</c:v>
                </c:pt>
                <c:pt idx="122">
                  <c:v>8.5220000000000002</c:v>
                </c:pt>
                <c:pt idx="123">
                  <c:v>8.8109999999999999</c:v>
                </c:pt>
                <c:pt idx="124">
                  <c:v>9.0730000000000004</c:v>
                </c:pt>
                <c:pt idx="125">
                  <c:v>9.31</c:v>
                </c:pt>
                <c:pt idx="126">
                  <c:v>9.5269999999999992</c:v>
                </c:pt>
                <c:pt idx="127">
                  <c:v>9.9049999999999994</c:v>
                </c:pt>
                <c:pt idx="128">
                  <c:v>10.220000000000001</c:v>
                </c:pt>
                <c:pt idx="129">
                  <c:v>10.49</c:v>
                </c:pt>
                <c:pt idx="130">
                  <c:v>10.71</c:v>
                </c:pt>
                <c:pt idx="131">
                  <c:v>10.9</c:v>
                </c:pt>
                <c:pt idx="132">
                  <c:v>11.06</c:v>
                </c:pt>
                <c:pt idx="133">
                  <c:v>11.3</c:v>
                </c:pt>
                <c:pt idx="134">
                  <c:v>11.47</c:v>
                </c:pt>
                <c:pt idx="135">
                  <c:v>11.58</c:v>
                </c:pt>
                <c:pt idx="136">
                  <c:v>11.66</c:v>
                </c:pt>
                <c:pt idx="137">
                  <c:v>11.75</c:v>
                </c:pt>
                <c:pt idx="138">
                  <c:v>11.77</c:v>
                </c:pt>
                <c:pt idx="139">
                  <c:v>11.76</c:v>
                </c:pt>
                <c:pt idx="140">
                  <c:v>11.73</c:v>
                </c:pt>
                <c:pt idx="141">
                  <c:v>11.7</c:v>
                </c:pt>
                <c:pt idx="142">
                  <c:v>11.65</c:v>
                </c:pt>
                <c:pt idx="143">
                  <c:v>11.6</c:v>
                </c:pt>
                <c:pt idx="144">
                  <c:v>11.47</c:v>
                </c:pt>
                <c:pt idx="145">
                  <c:v>11.3</c:v>
                </c:pt>
                <c:pt idx="146">
                  <c:v>11.12</c:v>
                </c:pt>
                <c:pt idx="147">
                  <c:v>10.93</c:v>
                </c:pt>
                <c:pt idx="148">
                  <c:v>10.75</c:v>
                </c:pt>
                <c:pt idx="149">
                  <c:v>10.57</c:v>
                </c:pt>
                <c:pt idx="150">
                  <c:v>10.39</c:v>
                </c:pt>
                <c:pt idx="151">
                  <c:v>10.220000000000001</c:v>
                </c:pt>
                <c:pt idx="152">
                  <c:v>10.050000000000001</c:v>
                </c:pt>
                <c:pt idx="153">
                  <c:v>9.7260000000000009</c:v>
                </c:pt>
                <c:pt idx="154">
                  <c:v>9.42</c:v>
                </c:pt>
                <c:pt idx="155">
                  <c:v>9.1289999999999996</c:v>
                </c:pt>
                <c:pt idx="156">
                  <c:v>8.8520000000000003</c:v>
                </c:pt>
                <c:pt idx="157">
                  <c:v>8.5879999999999992</c:v>
                </c:pt>
                <c:pt idx="158">
                  <c:v>8.3369999999999997</c:v>
                </c:pt>
                <c:pt idx="159">
                  <c:v>7.8680000000000003</c:v>
                </c:pt>
                <c:pt idx="160">
                  <c:v>7.4420000000000002</c:v>
                </c:pt>
                <c:pt idx="161">
                  <c:v>7.0549999999999997</c:v>
                </c:pt>
                <c:pt idx="162">
                  <c:v>6.7050000000000001</c:v>
                </c:pt>
                <c:pt idx="163">
                  <c:v>6.3890000000000002</c:v>
                </c:pt>
                <c:pt idx="164">
                  <c:v>6.1040000000000001</c:v>
                </c:pt>
                <c:pt idx="165">
                  <c:v>5.8479999999999999</c:v>
                </c:pt>
                <c:pt idx="166">
                  <c:v>5.6189999999999998</c:v>
                </c:pt>
                <c:pt idx="167">
                  <c:v>5.415</c:v>
                </c:pt>
                <c:pt idx="168">
                  <c:v>5.2309999999999999</c:v>
                </c:pt>
                <c:pt idx="169">
                  <c:v>5.0490000000000004</c:v>
                </c:pt>
                <c:pt idx="170">
                  <c:v>4.726</c:v>
                </c:pt>
                <c:pt idx="171">
                  <c:v>4.3849999999999998</c:v>
                </c:pt>
                <c:pt idx="172">
                  <c:v>4.0970000000000004</c:v>
                </c:pt>
                <c:pt idx="173">
                  <c:v>3.851</c:v>
                </c:pt>
                <c:pt idx="174">
                  <c:v>3.6379999999999999</c:v>
                </c:pt>
                <c:pt idx="175">
                  <c:v>3.452</c:v>
                </c:pt>
                <c:pt idx="176">
                  <c:v>3.2879999999999998</c:v>
                </c:pt>
                <c:pt idx="177">
                  <c:v>3.1419999999999999</c:v>
                </c:pt>
                <c:pt idx="178">
                  <c:v>3.0089999999999999</c:v>
                </c:pt>
                <c:pt idx="179">
                  <c:v>2.7749999999999999</c:v>
                </c:pt>
                <c:pt idx="180">
                  <c:v>2.5819999999999999</c:v>
                </c:pt>
                <c:pt idx="181">
                  <c:v>2.42</c:v>
                </c:pt>
                <c:pt idx="182">
                  <c:v>2.282</c:v>
                </c:pt>
                <c:pt idx="183">
                  <c:v>2.1629999999999998</c:v>
                </c:pt>
                <c:pt idx="184">
                  <c:v>2.0590000000000002</c:v>
                </c:pt>
                <c:pt idx="185">
                  <c:v>1.887</c:v>
                </c:pt>
                <c:pt idx="186">
                  <c:v>1.7509999999999999</c:v>
                </c:pt>
                <c:pt idx="187">
                  <c:v>1.639</c:v>
                </c:pt>
                <c:pt idx="188">
                  <c:v>1.546</c:v>
                </c:pt>
                <c:pt idx="189">
                  <c:v>1.468</c:v>
                </c:pt>
                <c:pt idx="190">
                  <c:v>1.4019999999999999</c:v>
                </c:pt>
                <c:pt idx="191">
                  <c:v>1.3440000000000001</c:v>
                </c:pt>
                <c:pt idx="192">
                  <c:v>1.294</c:v>
                </c:pt>
                <c:pt idx="193">
                  <c:v>1.25</c:v>
                </c:pt>
                <c:pt idx="194">
                  <c:v>1.21</c:v>
                </c:pt>
                <c:pt idx="195">
                  <c:v>1.1759999999999999</c:v>
                </c:pt>
                <c:pt idx="196">
                  <c:v>1.1160000000000001</c:v>
                </c:pt>
                <c:pt idx="197">
                  <c:v>1.0569999999999999</c:v>
                </c:pt>
                <c:pt idx="198">
                  <c:v>1.01</c:v>
                </c:pt>
                <c:pt idx="199">
                  <c:v>0.97119999999999995</c:v>
                </c:pt>
                <c:pt idx="200">
                  <c:v>0.93959999999999999</c:v>
                </c:pt>
                <c:pt idx="201">
                  <c:v>0.91320000000000001</c:v>
                </c:pt>
                <c:pt idx="202">
                  <c:v>0.89090000000000003</c:v>
                </c:pt>
                <c:pt idx="203">
                  <c:v>0.872</c:v>
                </c:pt>
                <c:pt idx="204">
                  <c:v>0.85570000000000002</c:v>
                </c:pt>
                <c:pt idx="205">
                  <c:v>0.82950000000000002</c:v>
                </c:pt>
                <c:pt idx="206">
                  <c:v>0.80969999999999998</c:v>
                </c:pt>
                <c:pt idx="207">
                  <c:v>0.79430000000000001</c:v>
                </c:pt>
                <c:pt idx="208">
                  <c:v>0.79190000000000005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srim56Fe_Au!$D$20:$D$228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srim56Fe_Au!$F$20:$F$228</c:f>
              <c:numCache>
                <c:formatCode>0.000E+00</c:formatCode>
                <c:ptCount val="209"/>
                <c:pt idx="0">
                  <c:v>0.1686</c:v>
                </c:pt>
                <c:pt idx="1">
                  <c:v>0.1757</c:v>
                </c:pt>
                <c:pt idx="2">
                  <c:v>0.18240000000000001</c:v>
                </c:pt>
                <c:pt idx="3">
                  <c:v>0.1951</c:v>
                </c:pt>
                <c:pt idx="4">
                  <c:v>0.20680000000000001</c:v>
                </c:pt>
                <c:pt idx="5">
                  <c:v>0.21779999999999999</c:v>
                </c:pt>
                <c:pt idx="6">
                  <c:v>0.22800000000000001</c:v>
                </c:pt>
                <c:pt idx="7">
                  <c:v>0.23769999999999999</c:v>
                </c:pt>
                <c:pt idx="8">
                  <c:v>0.24690000000000001</c:v>
                </c:pt>
                <c:pt idx="9">
                  <c:v>0.25559999999999999</c:v>
                </c:pt>
                <c:pt idx="10">
                  <c:v>0.26390000000000002</c:v>
                </c:pt>
                <c:pt idx="11">
                  <c:v>0.27179999999999999</c:v>
                </c:pt>
                <c:pt idx="12">
                  <c:v>0.27939999999999998</c:v>
                </c:pt>
                <c:pt idx="13">
                  <c:v>0.28670000000000001</c:v>
                </c:pt>
                <c:pt idx="14">
                  <c:v>0.3004</c:v>
                </c:pt>
                <c:pt idx="15">
                  <c:v>0.31630000000000003</c:v>
                </c:pt>
                <c:pt idx="16">
                  <c:v>0.33090000000000003</c:v>
                </c:pt>
                <c:pt idx="17">
                  <c:v>0.34449999999999997</c:v>
                </c:pt>
                <c:pt idx="18">
                  <c:v>0.35720000000000002</c:v>
                </c:pt>
                <c:pt idx="19">
                  <c:v>0.36909999999999998</c:v>
                </c:pt>
                <c:pt idx="20">
                  <c:v>0.38030000000000003</c:v>
                </c:pt>
                <c:pt idx="21">
                  <c:v>0.39090000000000003</c:v>
                </c:pt>
                <c:pt idx="22">
                  <c:v>0.40089999999999998</c:v>
                </c:pt>
                <c:pt idx="23">
                  <c:v>0.41949999999999998</c:v>
                </c:pt>
                <c:pt idx="24">
                  <c:v>0.43640000000000001</c:v>
                </c:pt>
                <c:pt idx="25">
                  <c:v>0.45200000000000001</c:v>
                </c:pt>
                <c:pt idx="26">
                  <c:v>0.46639999999999998</c:v>
                </c:pt>
                <c:pt idx="27">
                  <c:v>0.47970000000000002</c:v>
                </c:pt>
                <c:pt idx="28">
                  <c:v>0.49220000000000003</c:v>
                </c:pt>
                <c:pt idx="29">
                  <c:v>0.51490000000000002</c:v>
                </c:pt>
                <c:pt idx="30">
                  <c:v>0.53500000000000003</c:v>
                </c:pt>
                <c:pt idx="31">
                  <c:v>0.55310000000000004</c:v>
                </c:pt>
                <c:pt idx="32">
                  <c:v>0.56950000000000001</c:v>
                </c:pt>
                <c:pt idx="33">
                  <c:v>0.58450000000000002</c:v>
                </c:pt>
                <c:pt idx="34">
                  <c:v>0.59819999999999995</c:v>
                </c:pt>
                <c:pt idx="35">
                  <c:v>0.61080000000000001</c:v>
                </c:pt>
                <c:pt idx="36">
                  <c:v>0.62260000000000004</c:v>
                </c:pt>
                <c:pt idx="37">
                  <c:v>0.63349999999999995</c:v>
                </c:pt>
                <c:pt idx="38">
                  <c:v>0.64359999999999995</c:v>
                </c:pt>
                <c:pt idx="39">
                  <c:v>0.65310000000000001</c:v>
                </c:pt>
                <c:pt idx="40">
                  <c:v>0.67049999999999998</c:v>
                </c:pt>
                <c:pt idx="41">
                  <c:v>0.68940000000000001</c:v>
                </c:pt>
                <c:pt idx="42">
                  <c:v>0.70599999999999996</c:v>
                </c:pt>
                <c:pt idx="43">
                  <c:v>0.72050000000000003</c:v>
                </c:pt>
                <c:pt idx="44">
                  <c:v>0.73340000000000005</c:v>
                </c:pt>
                <c:pt idx="45">
                  <c:v>0.74490000000000001</c:v>
                </c:pt>
                <c:pt idx="46">
                  <c:v>0.75519999999999998</c:v>
                </c:pt>
                <c:pt idx="47">
                  <c:v>0.76449999999999996</c:v>
                </c:pt>
                <c:pt idx="48">
                  <c:v>0.77300000000000002</c:v>
                </c:pt>
                <c:pt idx="49">
                  <c:v>0.78749999999999998</c:v>
                </c:pt>
                <c:pt idx="50">
                  <c:v>0.79959999999999998</c:v>
                </c:pt>
                <c:pt idx="51">
                  <c:v>0.80969999999999998</c:v>
                </c:pt>
                <c:pt idx="52">
                  <c:v>0.81820000000000004</c:v>
                </c:pt>
                <c:pt idx="53">
                  <c:v>0.82540000000000002</c:v>
                </c:pt>
                <c:pt idx="54">
                  <c:v>0.83140000000000003</c:v>
                </c:pt>
                <c:pt idx="55">
                  <c:v>0.8407</c:v>
                </c:pt>
                <c:pt idx="56">
                  <c:v>0.84719999999999995</c:v>
                </c:pt>
                <c:pt idx="57">
                  <c:v>0.85150000000000003</c:v>
                </c:pt>
                <c:pt idx="58">
                  <c:v>0.85419999999999996</c:v>
                </c:pt>
                <c:pt idx="59">
                  <c:v>0.85560000000000003</c:v>
                </c:pt>
                <c:pt idx="60">
                  <c:v>0.85589999999999999</c:v>
                </c:pt>
                <c:pt idx="61">
                  <c:v>0.85540000000000005</c:v>
                </c:pt>
                <c:pt idx="62">
                  <c:v>0.85419999999999996</c:v>
                </c:pt>
                <c:pt idx="63">
                  <c:v>0.85250000000000004</c:v>
                </c:pt>
                <c:pt idx="64">
                  <c:v>0.85029999999999994</c:v>
                </c:pt>
                <c:pt idx="65">
                  <c:v>0.84770000000000001</c:v>
                </c:pt>
                <c:pt idx="66">
                  <c:v>0.84160000000000001</c:v>
                </c:pt>
                <c:pt idx="67">
                  <c:v>0.83289999999999997</c:v>
                </c:pt>
                <c:pt idx="68">
                  <c:v>0.82330000000000003</c:v>
                </c:pt>
                <c:pt idx="69">
                  <c:v>0.81320000000000003</c:v>
                </c:pt>
                <c:pt idx="70">
                  <c:v>0.80289999999999995</c:v>
                </c:pt>
                <c:pt idx="71">
                  <c:v>0.79239999999999999</c:v>
                </c:pt>
                <c:pt idx="72">
                  <c:v>0.78200000000000003</c:v>
                </c:pt>
                <c:pt idx="73">
                  <c:v>0.77159999999999995</c:v>
                </c:pt>
                <c:pt idx="74">
                  <c:v>0.76139999999999997</c:v>
                </c:pt>
                <c:pt idx="75">
                  <c:v>0.74139999999999995</c:v>
                </c:pt>
                <c:pt idx="76">
                  <c:v>0.72230000000000005</c:v>
                </c:pt>
                <c:pt idx="77">
                  <c:v>0.70399999999999996</c:v>
                </c:pt>
                <c:pt idx="78">
                  <c:v>0.68669999999999998</c:v>
                </c:pt>
                <c:pt idx="79">
                  <c:v>0.67020000000000002</c:v>
                </c:pt>
                <c:pt idx="80">
                  <c:v>0.65459999999999996</c:v>
                </c:pt>
                <c:pt idx="81">
                  <c:v>0.62560000000000004</c:v>
                </c:pt>
                <c:pt idx="82">
                  <c:v>0.59930000000000005</c:v>
                </c:pt>
                <c:pt idx="83">
                  <c:v>0.57550000000000001</c:v>
                </c:pt>
                <c:pt idx="84">
                  <c:v>0.55379999999999996</c:v>
                </c:pt>
                <c:pt idx="85">
                  <c:v>0.53400000000000003</c:v>
                </c:pt>
                <c:pt idx="86">
                  <c:v>0.51570000000000005</c:v>
                </c:pt>
                <c:pt idx="87">
                  <c:v>0.49880000000000002</c:v>
                </c:pt>
                <c:pt idx="88">
                  <c:v>0.48320000000000002</c:v>
                </c:pt>
                <c:pt idx="89">
                  <c:v>0.46879999999999999</c:v>
                </c:pt>
                <c:pt idx="90">
                  <c:v>0.45529999999999998</c:v>
                </c:pt>
                <c:pt idx="91">
                  <c:v>0.44259999999999999</c:v>
                </c:pt>
                <c:pt idx="92">
                  <c:v>0.41970000000000002</c:v>
                </c:pt>
                <c:pt idx="93">
                  <c:v>0.3947</c:v>
                </c:pt>
                <c:pt idx="94">
                  <c:v>0.373</c:v>
                </c:pt>
                <c:pt idx="95">
                  <c:v>0.35389999999999999</c:v>
                </c:pt>
                <c:pt idx="96">
                  <c:v>0.33689999999999998</c:v>
                </c:pt>
                <c:pt idx="97">
                  <c:v>0.32179999999999997</c:v>
                </c:pt>
                <c:pt idx="98">
                  <c:v>0.30809999999999998</c:v>
                </c:pt>
                <c:pt idx="99">
                  <c:v>0.29570000000000002</c:v>
                </c:pt>
                <c:pt idx="100">
                  <c:v>0.28449999999999998</c:v>
                </c:pt>
                <c:pt idx="101">
                  <c:v>0.26469999999999999</c:v>
                </c:pt>
                <c:pt idx="102">
                  <c:v>0.24779999999999999</c:v>
                </c:pt>
                <c:pt idx="103">
                  <c:v>0.23319999999999999</c:v>
                </c:pt>
                <c:pt idx="104">
                  <c:v>0.2205</c:v>
                </c:pt>
                <c:pt idx="105">
                  <c:v>0.2092</c:v>
                </c:pt>
                <c:pt idx="106">
                  <c:v>0.19919999999999999</c:v>
                </c:pt>
                <c:pt idx="107">
                  <c:v>0.18210000000000001</c:v>
                </c:pt>
                <c:pt idx="108">
                  <c:v>0.1681</c:v>
                </c:pt>
                <c:pt idx="109">
                  <c:v>0.15620000000000001</c:v>
                </c:pt>
                <c:pt idx="110">
                  <c:v>0.1462</c:v>
                </c:pt>
                <c:pt idx="111">
                  <c:v>0.13739999999999999</c:v>
                </c:pt>
                <c:pt idx="112">
                  <c:v>0.1298</c:v>
                </c:pt>
                <c:pt idx="113">
                  <c:v>0.1231</c:v>
                </c:pt>
                <c:pt idx="114">
                  <c:v>0.1171</c:v>
                </c:pt>
                <c:pt idx="115">
                  <c:v>0.11169999999999999</c:v>
                </c:pt>
                <c:pt idx="116">
                  <c:v>0.10680000000000001</c:v>
                </c:pt>
                <c:pt idx="117">
                  <c:v>0.1024</c:v>
                </c:pt>
                <c:pt idx="118">
                  <c:v>9.4729999999999995E-2</c:v>
                </c:pt>
                <c:pt idx="119">
                  <c:v>8.6739999999999998E-2</c:v>
                </c:pt>
                <c:pt idx="120">
                  <c:v>8.0110000000000001E-2</c:v>
                </c:pt>
                <c:pt idx="121">
                  <c:v>7.4499999999999997E-2</c:v>
                </c:pt>
                <c:pt idx="122">
                  <c:v>6.9699999999999998E-2</c:v>
                </c:pt>
                <c:pt idx="123">
                  <c:v>6.5540000000000001E-2</c:v>
                </c:pt>
                <c:pt idx="124">
                  <c:v>6.1890000000000001E-2</c:v>
                </c:pt>
                <c:pt idx="125">
                  <c:v>5.8650000000000001E-2</c:v>
                </c:pt>
                <c:pt idx="126">
                  <c:v>5.577E-2</c:v>
                </c:pt>
                <c:pt idx="127">
                  <c:v>5.0849999999999999E-2</c:v>
                </c:pt>
                <c:pt idx="128">
                  <c:v>4.6789999999999998E-2</c:v>
                </c:pt>
                <c:pt idx="129">
                  <c:v>4.3380000000000002E-2</c:v>
                </c:pt>
                <c:pt idx="130">
                  <c:v>4.0469999999999999E-2</c:v>
                </c:pt>
                <c:pt idx="131">
                  <c:v>3.7960000000000001E-2</c:v>
                </c:pt>
                <c:pt idx="132">
                  <c:v>3.576E-2</c:v>
                </c:pt>
                <c:pt idx="133">
                  <c:v>3.2099999999999997E-2</c:v>
                </c:pt>
                <c:pt idx="134">
                  <c:v>2.9180000000000001E-2</c:v>
                </c:pt>
                <c:pt idx="135">
                  <c:v>2.6769999999999999E-2</c:v>
                </c:pt>
                <c:pt idx="136">
                  <c:v>2.4760000000000001E-2</c:v>
                </c:pt>
                <c:pt idx="137">
                  <c:v>2.3050000000000001E-2</c:v>
                </c:pt>
                <c:pt idx="138">
                  <c:v>2.1579999999999998E-2</c:v>
                </c:pt>
                <c:pt idx="139">
                  <c:v>2.0289999999999999E-2</c:v>
                </c:pt>
                <c:pt idx="140">
                  <c:v>1.916E-2</c:v>
                </c:pt>
                <c:pt idx="141">
                  <c:v>1.8159999999999999E-2</c:v>
                </c:pt>
                <c:pt idx="142">
                  <c:v>1.7270000000000001E-2</c:v>
                </c:pt>
                <c:pt idx="143">
                  <c:v>1.6459999999999999E-2</c:v>
                </c:pt>
                <c:pt idx="144">
                  <c:v>1.507E-2</c:v>
                </c:pt>
                <c:pt idx="145">
                  <c:v>1.3650000000000001E-2</c:v>
                </c:pt>
                <c:pt idx="146">
                  <c:v>1.2489999999999999E-2</c:v>
                </c:pt>
                <c:pt idx="147">
                  <c:v>1.1520000000000001E-2</c:v>
                </c:pt>
                <c:pt idx="148">
                  <c:v>1.0699999999999999E-2</c:v>
                </c:pt>
                <c:pt idx="149">
                  <c:v>0.01</c:v>
                </c:pt>
                <c:pt idx="150">
                  <c:v>9.3889999999999998E-3</c:v>
                </c:pt>
                <c:pt idx="151">
                  <c:v>8.8520000000000005E-3</c:v>
                </c:pt>
                <c:pt idx="152">
                  <c:v>8.3770000000000008E-3</c:v>
                </c:pt>
                <c:pt idx="153">
                  <c:v>7.5729999999999999E-3</c:v>
                </c:pt>
                <c:pt idx="154">
                  <c:v>6.9179999999999997E-3</c:v>
                </c:pt>
                <c:pt idx="155">
                  <c:v>6.3730000000000002E-3</c:v>
                </c:pt>
                <c:pt idx="156">
                  <c:v>5.9119999999999997E-3</c:v>
                </c:pt>
                <c:pt idx="157">
                  <c:v>5.5170000000000002E-3</c:v>
                </c:pt>
                <c:pt idx="158">
                  <c:v>5.1739999999999998E-3</c:v>
                </c:pt>
                <c:pt idx="159">
                  <c:v>4.6080000000000001E-3</c:v>
                </c:pt>
                <c:pt idx="160">
                  <c:v>4.1590000000000004E-3</c:v>
                </c:pt>
                <c:pt idx="161">
                  <c:v>3.7940000000000001E-3</c:v>
                </c:pt>
                <c:pt idx="162">
                  <c:v>3.4910000000000002E-3</c:v>
                </c:pt>
                <c:pt idx="163">
                  <c:v>3.235E-3</c:v>
                </c:pt>
                <c:pt idx="164">
                  <c:v>3.016E-3</c:v>
                </c:pt>
                <c:pt idx="165">
                  <c:v>2.826E-3</c:v>
                </c:pt>
                <c:pt idx="166">
                  <c:v>2.66E-3</c:v>
                </c:pt>
                <c:pt idx="167">
                  <c:v>2.513E-3</c:v>
                </c:pt>
                <c:pt idx="168">
                  <c:v>2.3830000000000001E-3</c:v>
                </c:pt>
                <c:pt idx="169">
                  <c:v>2.2659999999999998E-3</c:v>
                </c:pt>
                <c:pt idx="170">
                  <c:v>2.0639999999999999E-3</c:v>
                </c:pt>
                <c:pt idx="171">
                  <c:v>1.8600000000000001E-3</c:v>
                </c:pt>
                <c:pt idx="172">
                  <c:v>1.6949999999999999E-3</c:v>
                </c:pt>
                <c:pt idx="173">
                  <c:v>1.557E-3</c:v>
                </c:pt>
                <c:pt idx="174">
                  <c:v>1.441E-3</c:v>
                </c:pt>
                <c:pt idx="175">
                  <c:v>1.3420000000000001E-3</c:v>
                </c:pt>
                <c:pt idx="176">
                  <c:v>1.2570000000000001E-3</c:v>
                </c:pt>
                <c:pt idx="177">
                  <c:v>1.1820000000000001E-3</c:v>
                </c:pt>
                <c:pt idx="178">
                  <c:v>1.116E-3</c:v>
                </c:pt>
                <c:pt idx="179">
                  <c:v>1.0039999999999999E-3</c:v>
                </c:pt>
                <c:pt idx="180">
                  <c:v>9.1399999999999999E-4</c:v>
                </c:pt>
                <c:pt idx="181">
                  <c:v>8.3929999999999996E-4</c:v>
                </c:pt>
                <c:pt idx="182">
                  <c:v>7.7629999999999995E-4</c:v>
                </c:pt>
                <c:pt idx="183">
                  <c:v>7.2250000000000005E-4</c:v>
                </c:pt>
                <c:pt idx="184">
                  <c:v>6.7599999999999995E-4</c:v>
                </c:pt>
                <c:pt idx="185">
                  <c:v>5.9949999999999999E-4</c:v>
                </c:pt>
                <c:pt idx="186">
                  <c:v>5.3919999999999999E-4</c:v>
                </c:pt>
                <c:pt idx="187">
                  <c:v>4.9030000000000005E-4</c:v>
                </c:pt>
                <c:pt idx="188">
                  <c:v>4.4989999999999999E-4</c:v>
                </c:pt>
                <c:pt idx="189">
                  <c:v>4.1590000000000003E-4</c:v>
                </c:pt>
                <c:pt idx="190">
                  <c:v>3.8690000000000003E-4</c:v>
                </c:pt>
                <c:pt idx="191">
                  <c:v>3.6180000000000001E-4</c:v>
                </c:pt>
                <c:pt idx="192">
                  <c:v>3.3990000000000002E-4</c:v>
                </c:pt>
                <c:pt idx="193">
                  <c:v>3.2059999999999999E-4</c:v>
                </c:pt>
                <c:pt idx="194">
                  <c:v>3.034E-4</c:v>
                </c:pt>
                <c:pt idx="195">
                  <c:v>2.8810000000000001E-4</c:v>
                </c:pt>
                <c:pt idx="196">
                  <c:v>2.6180000000000002E-4</c:v>
                </c:pt>
                <c:pt idx="197">
                  <c:v>2.352E-4</c:v>
                </c:pt>
                <c:pt idx="198">
                  <c:v>2.1369999999999999E-4</c:v>
                </c:pt>
                <c:pt idx="199">
                  <c:v>1.9599999999999999E-4</c:v>
                </c:pt>
                <c:pt idx="200">
                  <c:v>1.8100000000000001E-4</c:v>
                </c:pt>
                <c:pt idx="201">
                  <c:v>1.683E-4</c:v>
                </c:pt>
                <c:pt idx="202">
                  <c:v>1.573E-4</c:v>
                </c:pt>
                <c:pt idx="203">
                  <c:v>1.4770000000000001E-4</c:v>
                </c:pt>
                <c:pt idx="204">
                  <c:v>1.392E-4</c:v>
                </c:pt>
                <c:pt idx="205">
                  <c:v>1.25E-4</c:v>
                </c:pt>
                <c:pt idx="206">
                  <c:v>1.1349999999999999E-4</c:v>
                </c:pt>
                <c:pt idx="207">
                  <c:v>1.0399999999999999E-4</c:v>
                </c:pt>
                <c:pt idx="208">
                  <c:v>1.0230000000000001E-4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srim56Fe_Au!$D$20:$D$228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srim56Fe_Au!$G$20:$G$228</c:f>
              <c:numCache>
                <c:formatCode>0.000E+00</c:formatCode>
                <c:ptCount val="209"/>
                <c:pt idx="0">
                  <c:v>0.17943000000000001</c:v>
                </c:pt>
                <c:pt idx="1">
                  <c:v>0.18697</c:v>
                </c:pt>
                <c:pt idx="2">
                  <c:v>0.19409000000000001</c:v>
                </c:pt>
                <c:pt idx="3">
                  <c:v>0.20760000000000001</c:v>
                </c:pt>
                <c:pt idx="4">
                  <c:v>0.22006000000000001</c:v>
                </c:pt>
                <c:pt idx="5">
                  <c:v>0.23177999999999999</c:v>
                </c:pt>
                <c:pt idx="6">
                  <c:v>0.24266000000000001</c:v>
                </c:pt>
                <c:pt idx="7">
                  <c:v>0.25301000000000001</c:v>
                </c:pt>
                <c:pt idx="8">
                  <c:v>0.26284000000000002</c:v>
                </c:pt>
                <c:pt idx="9">
                  <c:v>0.27213999999999999</c:v>
                </c:pt>
                <c:pt idx="10">
                  <c:v>0.28102000000000005</c:v>
                </c:pt>
                <c:pt idx="11">
                  <c:v>0.28947999999999996</c:v>
                </c:pt>
                <c:pt idx="12">
                  <c:v>0.29762</c:v>
                </c:pt>
                <c:pt idx="13">
                  <c:v>0.30545</c:v>
                </c:pt>
                <c:pt idx="14">
                  <c:v>0.32017000000000001</c:v>
                </c:pt>
                <c:pt idx="15">
                  <c:v>0.33726</c:v>
                </c:pt>
                <c:pt idx="16">
                  <c:v>0.35300000000000004</c:v>
                </c:pt>
                <c:pt idx="17">
                  <c:v>0.36767999999999995</c:v>
                </c:pt>
                <c:pt idx="18">
                  <c:v>0.38141000000000003</c:v>
                </c:pt>
                <c:pt idx="19">
                  <c:v>0.39429999999999998</c:v>
                </c:pt>
                <c:pt idx="20">
                  <c:v>0.40645000000000003</c:v>
                </c:pt>
                <c:pt idx="21">
                  <c:v>0.41796</c:v>
                </c:pt>
                <c:pt idx="22">
                  <c:v>0.42884999999999995</c:v>
                </c:pt>
                <c:pt idx="23">
                  <c:v>0.44914999999999999</c:v>
                </c:pt>
                <c:pt idx="24">
                  <c:v>0.46765000000000001</c:v>
                </c:pt>
                <c:pt idx="25">
                  <c:v>0.48477999999999999</c:v>
                </c:pt>
                <c:pt idx="26">
                  <c:v>0.50063000000000002</c:v>
                </c:pt>
                <c:pt idx="27">
                  <c:v>0.51533000000000007</c:v>
                </c:pt>
                <c:pt idx="28">
                  <c:v>0.52917999999999998</c:v>
                </c:pt>
                <c:pt idx="29">
                  <c:v>0.55442999999999998</c:v>
                </c:pt>
                <c:pt idx="30">
                  <c:v>0.57693000000000005</c:v>
                </c:pt>
                <c:pt idx="31">
                  <c:v>0.59730000000000005</c:v>
                </c:pt>
                <c:pt idx="32">
                  <c:v>0.61585000000000001</c:v>
                </c:pt>
                <c:pt idx="33">
                  <c:v>0.63290999999999997</c:v>
                </c:pt>
                <c:pt idx="34">
                  <c:v>0.64859</c:v>
                </c:pt>
                <c:pt idx="35">
                  <c:v>0.66308999999999996</c:v>
                </c:pt>
                <c:pt idx="36">
                  <c:v>0.67673000000000005</c:v>
                </c:pt>
                <c:pt idx="37">
                  <c:v>0.6893999999999999</c:v>
                </c:pt>
                <c:pt idx="38">
                  <c:v>0.70121999999999995</c:v>
                </c:pt>
                <c:pt idx="39">
                  <c:v>0.71240000000000003</c:v>
                </c:pt>
                <c:pt idx="40">
                  <c:v>0.73299999999999998</c:v>
                </c:pt>
                <c:pt idx="41">
                  <c:v>0.75568999999999997</c:v>
                </c:pt>
                <c:pt idx="42">
                  <c:v>0.7758799999999999</c:v>
                </c:pt>
                <c:pt idx="43">
                  <c:v>0.79379</c:v>
                </c:pt>
                <c:pt idx="44">
                  <c:v>0.80995000000000006</c:v>
                </c:pt>
                <c:pt idx="45">
                  <c:v>0.82457999999999998</c:v>
                </c:pt>
                <c:pt idx="46">
                  <c:v>0.83787999999999996</c:v>
                </c:pt>
                <c:pt idx="47">
                  <c:v>0.85009000000000001</c:v>
                </c:pt>
                <c:pt idx="48">
                  <c:v>0.86138999999999999</c:v>
                </c:pt>
                <c:pt idx="49">
                  <c:v>0.88124999999999998</c:v>
                </c:pt>
                <c:pt idx="50">
                  <c:v>0.89842999999999995</c:v>
                </c:pt>
                <c:pt idx="51">
                  <c:v>0.9133</c:v>
                </c:pt>
                <c:pt idx="52">
                  <c:v>0.92649999999999999</c:v>
                </c:pt>
                <c:pt idx="53">
                  <c:v>0.93810000000000004</c:v>
                </c:pt>
                <c:pt idx="54">
                  <c:v>0.94830000000000003</c:v>
                </c:pt>
                <c:pt idx="55">
                  <c:v>0.9657</c:v>
                </c:pt>
                <c:pt idx="56">
                  <c:v>0.9798</c:v>
                </c:pt>
                <c:pt idx="57">
                  <c:v>0.99130000000000007</c:v>
                </c:pt>
                <c:pt idx="58">
                  <c:v>1.0007999999999999</c:v>
                </c:pt>
                <c:pt idx="59">
                  <c:v>1.0169999999999999</c:v>
                </c:pt>
                <c:pt idx="60">
                  <c:v>1.0316000000000001</c:v>
                </c:pt>
                <c:pt idx="61">
                  <c:v>1.0431000000000001</c:v>
                </c:pt>
                <c:pt idx="62">
                  <c:v>1.0521</c:v>
                </c:pt>
                <c:pt idx="63">
                  <c:v>1.0590999999999999</c:v>
                </c:pt>
                <c:pt idx="64">
                  <c:v>1.0643</c:v>
                </c:pt>
                <c:pt idx="65">
                  <c:v>1.0682</c:v>
                </c:pt>
                <c:pt idx="66">
                  <c:v>1.0729</c:v>
                </c:pt>
                <c:pt idx="67">
                  <c:v>1.0750999999999999</c:v>
                </c:pt>
                <c:pt idx="68">
                  <c:v>1.0748</c:v>
                </c:pt>
                <c:pt idx="69">
                  <c:v>1.0733000000000001</c:v>
                </c:pt>
                <c:pt idx="70">
                  <c:v>1.0714999999999999</c:v>
                </c:pt>
                <c:pt idx="71">
                  <c:v>1.0695999999999999</c:v>
                </c:pt>
                <c:pt idx="72">
                  <c:v>1.0680000000000001</c:v>
                </c:pt>
                <c:pt idx="73">
                  <c:v>1.0668</c:v>
                </c:pt>
                <c:pt idx="74">
                  <c:v>1.0661</c:v>
                </c:pt>
                <c:pt idx="75">
                  <c:v>1.0661</c:v>
                </c:pt>
                <c:pt idx="76">
                  <c:v>1.0680000000000001</c:v>
                </c:pt>
                <c:pt idx="77">
                  <c:v>1.0716999999999999</c:v>
                </c:pt>
                <c:pt idx="78">
                  <c:v>1.0770999999999999</c:v>
                </c:pt>
                <c:pt idx="79">
                  <c:v>1.0839000000000001</c:v>
                </c:pt>
                <c:pt idx="80">
                  <c:v>1.0920000000000001</c:v>
                </c:pt>
                <c:pt idx="81">
                  <c:v>1.1114000000000002</c:v>
                </c:pt>
                <c:pt idx="82">
                  <c:v>1.1344000000000001</c:v>
                </c:pt>
                <c:pt idx="83">
                  <c:v>1.1602999999999999</c:v>
                </c:pt>
                <c:pt idx="84">
                  <c:v>1.1886000000000001</c:v>
                </c:pt>
                <c:pt idx="85">
                  <c:v>1.2189000000000001</c:v>
                </c:pt>
                <c:pt idx="86">
                  <c:v>1.2507000000000001</c:v>
                </c:pt>
                <c:pt idx="87">
                  <c:v>1.2837000000000001</c:v>
                </c:pt>
                <c:pt idx="88">
                  <c:v>1.3180000000000001</c:v>
                </c:pt>
                <c:pt idx="89">
                  <c:v>1.3534000000000002</c:v>
                </c:pt>
                <c:pt idx="90">
                  <c:v>1.3895999999999999</c:v>
                </c:pt>
                <c:pt idx="91">
                  <c:v>1.4264000000000001</c:v>
                </c:pt>
                <c:pt idx="92">
                  <c:v>1.5026999999999999</c:v>
                </c:pt>
                <c:pt idx="93">
                  <c:v>1.5997000000000001</c:v>
                </c:pt>
                <c:pt idx="94">
                  <c:v>1.7</c:v>
                </c:pt>
                <c:pt idx="95">
                  <c:v>1.8029000000000002</c:v>
                </c:pt>
                <c:pt idx="96">
                  <c:v>1.9069</c:v>
                </c:pt>
                <c:pt idx="97">
                  <c:v>2.0118</c:v>
                </c:pt>
                <c:pt idx="98">
                  <c:v>2.1170999999999998</c:v>
                </c:pt>
                <c:pt idx="99">
                  <c:v>2.2227000000000001</c:v>
                </c:pt>
                <c:pt idx="100">
                  <c:v>2.3294999999999999</c:v>
                </c:pt>
                <c:pt idx="101">
                  <c:v>2.5417000000000001</c:v>
                </c:pt>
                <c:pt idx="102">
                  <c:v>2.7517999999999998</c:v>
                </c:pt>
                <c:pt idx="103">
                  <c:v>2.9592000000000001</c:v>
                </c:pt>
                <c:pt idx="104">
                  <c:v>3.1625000000000001</c:v>
                </c:pt>
                <c:pt idx="105">
                  <c:v>3.3622000000000001</c:v>
                </c:pt>
                <c:pt idx="106">
                  <c:v>3.5581999999999998</c:v>
                </c:pt>
                <c:pt idx="107">
                  <c:v>3.9331</c:v>
                </c:pt>
                <c:pt idx="108">
                  <c:v>4.2891000000000004</c:v>
                </c:pt>
                <c:pt idx="109">
                  <c:v>4.6242000000000001</c:v>
                </c:pt>
                <c:pt idx="110">
                  <c:v>4.9401999999999999</c:v>
                </c:pt>
                <c:pt idx="111">
                  <c:v>5.2374000000000001</c:v>
                </c:pt>
                <c:pt idx="112">
                  <c:v>5.5178000000000003</c:v>
                </c:pt>
                <c:pt idx="113">
                  <c:v>5.7820999999999998</c:v>
                </c:pt>
                <c:pt idx="114">
                  <c:v>6.0310999999999995</c:v>
                </c:pt>
                <c:pt idx="115">
                  <c:v>6.2676999999999996</c:v>
                </c:pt>
                <c:pt idx="116">
                  <c:v>6.4908000000000001</c:v>
                </c:pt>
                <c:pt idx="117">
                  <c:v>6.7023999999999999</c:v>
                </c:pt>
                <c:pt idx="118">
                  <c:v>7.0957300000000005</c:v>
                </c:pt>
                <c:pt idx="119">
                  <c:v>7.5347400000000002</c:v>
                </c:pt>
                <c:pt idx="120">
                  <c:v>7.9261100000000004</c:v>
                </c:pt>
                <c:pt idx="121">
                  <c:v>8.2765000000000004</c:v>
                </c:pt>
                <c:pt idx="122">
                  <c:v>8.5916999999999994</c:v>
                </c:pt>
                <c:pt idx="123">
                  <c:v>8.8765400000000003</c:v>
                </c:pt>
                <c:pt idx="124">
                  <c:v>9.1348900000000004</c:v>
                </c:pt>
                <c:pt idx="125">
                  <c:v>9.3686500000000006</c:v>
                </c:pt>
                <c:pt idx="126">
                  <c:v>9.58277</c:v>
                </c:pt>
                <c:pt idx="127">
                  <c:v>9.9558499999999999</c:v>
                </c:pt>
                <c:pt idx="128">
                  <c:v>10.26679</c:v>
                </c:pt>
                <c:pt idx="129">
                  <c:v>10.533380000000001</c:v>
                </c:pt>
                <c:pt idx="130">
                  <c:v>10.75047</c:v>
                </c:pt>
                <c:pt idx="131">
                  <c:v>10.93796</c:v>
                </c:pt>
                <c:pt idx="132">
                  <c:v>11.09576</c:v>
                </c:pt>
                <c:pt idx="133">
                  <c:v>11.332100000000001</c:v>
                </c:pt>
                <c:pt idx="134">
                  <c:v>11.499180000000001</c:v>
                </c:pt>
                <c:pt idx="135">
                  <c:v>11.606770000000001</c:v>
                </c:pt>
                <c:pt idx="136">
                  <c:v>11.684760000000001</c:v>
                </c:pt>
                <c:pt idx="137">
                  <c:v>11.77305</c:v>
                </c:pt>
                <c:pt idx="138">
                  <c:v>11.79158</c:v>
                </c:pt>
                <c:pt idx="139">
                  <c:v>11.780289999999999</c:v>
                </c:pt>
                <c:pt idx="140">
                  <c:v>11.74916</c:v>
                </c:pt>
                <c:pt idx="141">
                  <c:v>11.718159999999999</c:v>
                </c:pt>
                <c:pt idx="142">
                  <c:v>11.66727</c:v>
                </c:pt>
                <c:pt idx="143">
                  <c:v>11.61646</c:v>
                </c:pt>
                <c:pt idx="144">
                  <c:v>11.48507</c:v>
                </c:pt>
                <c:pt idx="145">
                  <c:v>11.313650000000001</c:v>
                </c:pt>
                <c:pt idx="146">
                  <c:v>11.132489999999999</c:v>
                </c:pt>
                <c:pt idx="147">
                  <c:v>10.941520000000001</c:v>
                </c:pt>
                <c:pt idx="148">
                  <c:v>10.7607</c:v>
                </c:pt>
                <c:pt idx="149">
                  <c:v>10.58</c:v>
                </c:pt>
                <c:pt idx="150">
                  <c:v>10.399389000000001</c:v>
                </c:pt>
                <c:pt idx="151">
                  <c:v>10.228852</c:v>
                </c:pt>
                <c:pt idx="152">
                  <c:v>10.058377</c:v>
                </c:pt>
                <c:pt idx="153">
                  <c:v>9.7335730000000016</c:v>
                </c:pt>
                <c:pt idx="154">
                  <c:v>9.4269180000000006</c:v>
                </c:pt>
                <c:pt idx="155">
                  <c:v>9.1353729999999995</c:v>
                </c:pt>
                <c:pt idx="156">
                  <c:v>8.8579120000000007</c:v>
                </c:pt>
                <c:pt idx="157">
                  <c:v>8.5935169999999985</c:v>
                </c:pt>
                <c:pt idx="158">
                  <c:v>8.342174</c:v>
                </c:pt>
                <c:pt idx="159">
                  <c:v>7.8726080000000005</c:v>
                </c:pt>
                <c:pt idx="160">
                  <c:v>7.4461589999999998</c:v>
                </c:pt>
                <c:pt idx="161">
                  <c:v>7.0587939999999998</c:v>
                </c:pt>
                <c:pt idx="162">
                  <c:v>6.7084910000000004</c:v>
                </c:pt>
                <c:pt idx="163">
                  <c:v>6.3922350000000003</c:v>
                </c:pt>
                <c:pt idx="164">
                  <c:v>6.1070159999999998</c:v>
                </c:pt>
                <c:pt idx="165">
                  <c:v>5.8508259999999996</c:v>
                </c:pt>
                <c:pt idx="166">
                  <c:v>5.6216599999999994</c:v>
                </c:pt>
                <c:pt idx="167">
                  <c:v>5.4175130000000005</c:v>
                </c:pt>
                <c:pt idx="168">
                  <c:v>5.2333829999999999</c:v>
                </c:pt>
                <c:pt idx="169">
                  <c:v>5.051266</c:v>
                </c:pt>
                <c:pt idx="170">
                  <c:v>4.7280639999999998</c:v>
                </c:pt>
                <c:pt idx="171">
                  <c:v>4.3868599999999995</c:v>
                </c:pt>
                <c:pt idx="172">
                  <c:v>4.0986950000000002</c:v>
                </c:pt>
                <c:pt idx="173">
                  <c:v>3.852557</c:v>
                </c:pt>
                <c:pt idx="174">
                  <c:v>3.6394409999999997</c:v>
                </c:pt>
                <c:pt idx="175">
                  <c:v>3.4533420000000001</c:v>
                </c:pt>
                <c:pt idx="176">
                  <c:v>3.2892569999999997</c:v>
                </c:pt>
                <c:pt idx="177">
                  <c:v>3.1431819999999999</c:v>
                </c:pt>
                <c:pt idx="178">
                  <c:v>3.010116</c:v>
                </c:pt>
                <c:pt idx="179">
                  <c:v>2.7760039999999999</c:v>
                </c:pt>
                <c:pt idx="180">
                  <c:v>2.5829139999999997</c:v>
                </c:pt>
                <c:pt idx="181">
                  <c:v>2.4208392999999999</c:v>
                </c:pt>
                <c:pt idx="182">
                  <c:v>2.2827763000000001</c:v>
                </c:pt>
                <c:pt idx="183">
                  <c:v>2.1637225</c:v>
                </c:pt>
                <c:pt idx="184">
                  <c:v>2.0596760000000001</c:v>
                </c:pt>
                <c:pt idx="185">
                  <c:v>1.8875995000000001</c:v>
                </c:pt>
                <c:pt idx="186">
                  <c:v>1.7515391999999999</c:v>
                </c:pt>
                <c:pt idx="187">
                  <c:v>1.6394903000000001</c:v>
                </c:pt>
                <c:pt idx="188">
                  <c:v>1.5464499</c:v>
                </c:pt>
                <c:pt idx="189">
                  <c:v>1.4684158999999999</c:v>
                </c:pt>
                <c:pt idx="190">
                  <c:v>1.4023869</c:v>
                </c:pt>
                <c:pt idx="191">
                  <c:v>1.3443618000000002</c:v>
                </c:pt>
                <c:pt idx="192">
                  <c:v>1.2943399</c:v>
                </c:pt>
                <c:pt idx="193">
                  <c:v>1.2503206</c:v>
                </c:pt>
                <c:pt idx="194">
                  <c:v>1.2103033999999999</c:v>
                </c:pt>
                <c:pt idx="195">
                  <c:v>1.1762880999999998</c:v>
                </c:pt>
                <c:pt idx="196">
                  <c:v>1.1162618000000002</c:v>
                </c:pt>
                <c:pt idx="197">
                  <c:v>1.0572352</c:v>
                </c:pt>
                <c:pt idx="198">
                  <c:v>1.0102137</c:v>
                </c:pt>
                <c:pt idx="199">
                  <c:v>0.97139599999999993</c:v>
                </c:pt>
                <c:pt idx="200">
                  <c:v>0.93978099999999998</c:v>
                </c:pt>
                <c:pt idx="201">
                  <c:v>0.91336830000000002</c:v>
                </c:pt>
                <c:pt idx="202">
                  <c:v>0.89105730000000005</c:v>
                </c:pt>
                <c:pt idx="203">
                  <c:v>0.87214769999999997</c:v>
                </c:pt>
                <c:pt idx="204">
                  <c:v>0.85583920000000002</c:v>
                </c:pt>
                <c:pt idx="205">
                  <c:v>0.82962500000000006</c:v>
                </c:pt>
                <c:pt idx="206">
                  <c:v>0.80981349999999996</c:v>
                </c:pt>
                <c:pt idx="207">
                  <c:v>0.794404</c:v>
                </c:pt>
                <c:pt idx="208">
                  <c:v>0.79200230000000005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2224"/>
        <c:axId val="534629280"/>
      </c:scatterChart>
      <c:valAx>
        <c:axId val="5346222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29280"/>
        <c:crosses val="autoZero"/>
        <c:crossBetween val="midCat"/>
        <c:majorUnit val="10"/>
      </c:valAx>
      <c:valAx>
        <c:axId val="53462928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22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srim56Fe_Au!$P$5</c:f>
          <c:strCache>
            <c:ptCount val="1"/>
            <c:pt idx="0">
              <c:v>srim56Fe_Au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srim56Fe_Au!$D$20:$D$228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srim56Fe_Au!$J$20:$J$228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2.4000000000000002E-3</c:v>
                </c:pt>
                <c:pt idx="24">
                  <c:v>2.5000000000000001E-3</c:v>
                </c:pt>
                <c:pt idx="25">
                  <c:v>2.7000000000000001E-3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3.4000000000000002E-3</c:v>
                </c:pt>
                <c:pt idx="30">
                  <c:v>3.6999999999999997E-3</c:v>
                </c:pt>
                <c:pt idx="31">
                  <c:v>3.8999999999999998E-3</c:v>
                </c:pt>
                <c:pt idx="32">
                  <c:v>4.2000000000000006E-3</c:v>
                </c:pt>
                <c:pt idx="33">
                  <c:v>4.3999999999999994E-3</c:v>
                </c:pt>
                <c:pt idx="34">
                  <c:v>4.7000000000000002E-3</c:v>
                </c:pt>
                <c:pt idx="35">
                  <c:v>4.8999999999999998E-3</c:v>
                </c:pt>
                <c:pt idx="36">
                  <c:v>5.1999999999999998E-3</c:v>
                </c:pt>
                <c:pt idx="37">
                  <c:v>5.4000000000000003E-3</c:v>
                </c:pt>
                <c:pt idx="38">
                  <c:v>5.5999999999999999E-3</c:v>
                </c:pt>
                <c:pt idx="39">
                  <c:v>5.8999999999999999E-3</c:v>
                </c:pt>
                <c:pt idx="40">
                  <c:v>6.3E-3</c:v>
                </c:pt>
                <c:pt idx="41">
                  <c:v>6.9000000000000008E-3</c:v>
                </c:pt>
                <c:pt idx="42">
                  <c:v>7.3999999999999995E-3</c:v>
                </c:pt>
                <c:pt idx="43">
                  <c:v>8.0000000000000002E-3</c:v>
                </c:pt>
                <c:pt idx="44">
                  <c:v>8.5000000000000006E-3</c:v>
                </c:pt>
                <c:pt idx="45">
                  <c:v>9.1000000000000004E-3</c:v>
                </c:pt>
                <c:pt idx="46">
                  <c:v>9.6000000000000009E-3</c:v>
                </c:pt>
                <c:pt idx="47">
                  <c:v>1.0100000000000001E-2</c:v>
                </c:pt>
                <c:pt idx="48">
                  <c:v>1.0699999999999999E-2</c:v>
                </c:pt>
                <c:pt idx="49">
                  <c:v>1.17E-2</c:v>
                </c:pt>
                <c:pt idx="50">
                  <c:v>1.2800000000000001E-2</c:v>
                </c:pt>
                <c:pt idx="51">
                  <c:v>1.3800000000000002E-2</c:v>
                </c:pt>
                <c:pt idx="52">
                  <c:v>1.4799999999999999E-2</c:v>
                </c:pt>
                <c:pt idx="53">
                  <c:v>1.5900000000000001E-2</c:v>
                </c:pt>
                <c:pt idx="54">
                  <c:v>1.6900000000000002E-2</c:v>
                </c:pt>
                <c:pt idx="55">
                  <c:v>1.89E-2</c:v>
                </c:pt>
                <c:pt idx="56">
                  <c:v>2.0999999999999998E-2</c:v>
                </c:pt>
                <c:pt idx="57">
                  <c:v>2.3E-2</c:v>
                </c:pt>
                <c:pt idx="58">
                  <c:v>2.5100000000000001E-2</c:v>
                </c:pt>
                <c:pt idx="59">
                  <c:v>2.7200000000000002E-2</c:v>
                </c:pt>
                <c:pt idx="60">
                  <c:v>2.9199999999999997E-2</c:v>
                </c:pt>
                <c:pt idx="61">
                  <c:v>3.1300000000000001E-2</c:v>
                </c:pt>
                <c:pt idx="62">
                  <c:v>3.3300000000000003E-2</c:v>
                </c:pt>
                <c:pt idx="63">
                  <c:v>3.5400000000000001E-2</c:v>
                </c:pt>
                <c:pt idx="64">
                  <c:v>3.7400000000000003E-2</c:v>
                </c:pt>
                <c:pt idx="65">
                  <c:v>3.95E-2</c:v>
                </c:pt>
                <c:pt idx="66">
                  <c:v>4.3700000000000003E-2</c:v>
                </c:pt>
                <c:pt idx="67">
                  <c:v>4.9099999999999998E-2</c:v>
                </c:pt>
                <c:pt idx="68">
                  <c:v>5.4500000000000007E-2</c:v>
                </c:pt>
                <c:pt idx="69">
                  <c:v>6.0100000000000001E-2</c:v>
                </c:pt>
                <c:pt idx="70">
                  <c:v>6.5700000000000008E-2</c:v>
                </c:pt>
                <c:pt idx="71">
                  <c:v>7.1499999999999994E-2</c:v>
                </c:pt>
                <c:pt idx="72">
                  <c:v>7.7300000000000008E-2</c:v>
                </c:pt>
                <c:pt idx="73">
                  <c:v>8.3099999999999993E-2</c:v>
                </c:pt>
                <c:pt idx="74">
                  <c:v>8.9099999999999999E-2</c:v>
                </c:pt>
                <c:pt idx="75">
                  <c:v>0.1011</c:v>
                </c:pt>
                <c:pt idx="76">
                  <c:v>0.11339999999999999</c:v>
                </c:pt>
                <c:pt idx="77">
                  <c:v>0.1258</c:v>
                </c:pt>
                <c:pt idx="78">
                  <c:v>0.1384</c:v>
                </c:pt>
                <c:pt idx="79">
                  <c:v>0.151</c:v>
                </c:pt>
                <c:pt idx="80">
                  <c:v>0.16370000000000001</c:v>
                </c:pt>
                <c:pt idx="81">
                  <c:v>0.18939999999999999</c:v>
                </c:pt>
                <c:pt idx="82">
                  <c:v>0.2152</c:v>
                </c:pt>
                <c:pt idx="83">
                  <c:v>0.24089999999999998</c:v>
                </c:pt>
                <c:pt idx="84">
                  <c:v>0.2666</c:v>
                </c:pt>
                <c:pt idx="85">
                  <c:v>0.29220000000000002</c:v>
                </c:pt>
                <c:pt idx="86">
                  <c:v>0.31759999999999999</c:v>
                </c:pt>
                <c:pt idx="87">
                  <c:v>0.34279999999999999</c:v>
                </c:pt>
                <c:pt idx="88">
                  <c:v>0.36770000000000003</c:v>
                </c:pt>
                <c:pt idx="89">
                  <c:v>0.39239999999999997</c:v>
                </c:pt>
                <c:pt idx="90">
                  <c:v>0.41669999999999996</c:v>
                </c:pt>
                <c:pt idx="91">
                  <c:v>0.44080000000000003</c:v>
                </c:pt>
                <c:pt idx="92">
                  <c:v>0.48810000000000003</c:v>
                </c:pt>
                <c:pt idx="93">
                  <c:v>0.5454</c:v>
                </c:pt>
                <c:pt idx="94">
                  <c:v>0.60070000000000001</c:v>
                </c:pt>
                <c:pt idx="95">
                  <c:v>0.65410000000000001</c:v>
                </c:pt>
                <c:pt idx="96">
                  <c:v>0.70550000000000002</c:v>
                </c:pt>
                <c:pt idx="97">
                  <c:v>0.75509999999999999</c:v>
                </c:pt>
                <c:pt idx="98">
                  <c:v>0.80310000000000004</c:v>
                </c:pt>
                <c:pt idx="99">
                  <c:v>0.84939999999999993</c:v>
                </c:pt>
                <c:pt idx="100">
                  <c:v>0.89410000000000012</c:v>
                </c:pt>
                <c:pt idx="101">
                  <c:v>0.97940000000000005</c:v>
                </c:pt>
                <c:pt idx="102">
                  <c:v>1.06</c:v>
                </c:pt>
                <c:pt idx="103" formatCode="0.00">
                  <c:v>1.1399999999999999</c:v>
                </c:pt>
                <c:pt idx="104" formatCode="0.00">
                  <c:v>1.21</c:v>
                </c:pt>
                <c:pt idx="105" formatCode="0.00">
                  <c:v>1.27</c:v>
                </c:pt>
                <c:pt idx="106" formatCode="0.00">
                  <c:v>1.34</c:v>
                </c:pt>
                <c:pt idx="107" formatCode="0.00">
                  <c:v>1.46</c:v>
                </c:pt>
                <c:pt idx="108" formatCode="0.00">
                  <c:v>1.57</c:v>
                </c:pt>
                <c:pt idx="109" formatCode="0.00">
                  <c:v>1.68</c:v>
                </c:pt>
                <c:pt idx="110" formatCode="0.00">
                  <c:v>1.78</c:v>
                </c:pt>
                <c:pt idx="111" formatCode="0.00">
                  <c:v>1.87</c:v>
                </c:pt>
                <c:pt idx="112" formatCode="0.00">
                  <c:v>1.96</c:v>
                </c:pt>
                <c:pt idx="113" formatCode="0.00">
                  <c:v>2.0499999999999998</c:v>
                </c:pt>
                <c:pt idx="114" formatCode="0.00">
                  <c:v>2.13</c:v>
                </c:pt>
                <c:pt idx="115" formatCode="0.00">
                  <c:v>2.21</c:v>
                </c:pt>
                <c:pt idx="116" formatCode="0.00">
                  <c:v>2.29</c:v>
                </c:pt>
                <c:pt idx="117" formatCode="0.00">
                  <c:v>2.36</c:v>
                </c:pt>
                <c:pt idx="118" formatCode="0.00">
                  <c:v>2.5099999999999998</c:v>
                </c:pt>
                <c:pt idx="119" formatCode="0.00">
                  <c:v>2.68</c:v>
                </c:pt>
                <c:pt idx="120" formatCode="0.00">
                  <c:v>2.84</c:v>
                </c:pt>
                <c:pt idx="121" formatCode="0.00">
                  <c:v>2.99</c:v>
                </c:pt>
                <c:pt idx="122" formatCode="0.00">
                  <c:v>3.14</c:v>
                </c:pt>
                <c:pt idx="123" formatCode="0.00">
                  <c:v>3.29</c:v>
                </c:pt>
                <c:pt idx="124" formatCode="0.00">
                  <c:v>3.43</c:v>
                </c:pt>
                <c:pt idx="125" formatCode="0.00">
                  <c:v>3.57</c:v>
                </c:pt>
                <c:pt idx="126" formatCode="0.00">
                  <c:v>3.7</c:v>
                </c:pt>
                <c:pt idx="127" formatCode="0.00">
                  <c:v>3.96</c:v>
                </c:pt>
                <c:pt idx="128" formatCode="0.00">
                  <c:v>4.21</c:v>
                </c:pt>
                <c:pt idx="129" formatCode="0.00">
                  <c:v>4.46</c:v>
                </c:pt>
                <c:pt idx="130" formatCode="0.00">
                  <c:v>4.7</c:v>
                </c:pt>
                <c:pt idx="131" formatCode="0.00">
                  <c:v>4.9400000000000004</c:v>
                </c:pt>
                <c:pt idx="132" formatCode="0.00">
                  <c:v>5.17</c:v>
                </c:pt>
                <c:pt idx="133" formatCode="0.00">
                  <c:v>5.63</c:v>
                </c:pt>
                <c:pt idx="134" formatCode="0.00">
                  <c:v>6.08</c:v>
                </c:pt>
                <c:pt idx="135" formatCode="0.00">
                  <c:v>6.52</c:v>
                </c:pt>
                <c:pt idx="136" formatCode="0.00">
                  <c:v>6.96</c:v>
                </c:pt>
                <c:pt idx="137" formatCode="0.00">
                  <c:v>7.4</c:v>
                </c:pt>
                <c:pt idx="138" formatCode="0.00">
                  <c:v>7.84</c:v>
                </c:pt>
                <c:pt idx="139" formatCode="0.00">
                  <c:v>8.2799999999999994</c:v>
                </c:pt>
                <c:pt idx="140" formatCode="0.00">
                  <c:v>8.7200000000000006</c:v>
                </c:pt>
                <c:pt idx="141" formatCode="0.00">
                  <c:v>9.16</c:v>
                </c:pt>
                <c:pt idx="142" formatCode="0.00">
                  <c:v>9.6</c:v>
                </c:pt>
                <c:pt idx="143" formatCode="0.00">
                  <c:v>10.039999999999999</c:v>
                </c:pt>
                <c:pt idx="144" formatCode="0.00">
                  <c:v>10.94</c:v>
                </c:pt>
                <c:pt idx="145" formatCode="0.00">
                  <c:v>12.07</c:v>
                </c:pt>
                <c:pt idx="146" formatCode="0.00">
                  <c:v>13.22</c:v>
                </c:pt>
                <c:pt idx="147" formatCode="0.00">
                  <c:v>14.39</c:v>
                </c:pt>
                <c:pt idx="148" formatCode="0.00">
                  <c:v>15.58</c:v>
                </c:pt>
                <c:pt idx="149" formatCode="0.00">
                  <c:v>16.79</c:v>
                </c:pt>
                <c:pt idx="150" formatCode="0.00">
                  <c:v>18.02</c:v>
                </c:pt>
                <c:pt idx="151" formatCode="0.00">
                  <c:v>19.28</c:v>
                </c:pt>
                <c:pt idx="152" formatCode="0.00">
                  <c:v>20.55</c:v>
                </c:pt>
                <c:pt idx="153" formatCode="0.00">
                  <c:v>23.17</c:v>
                </c:pt>
                <c:pt idx="154" formatCode="0.00">
                  <c:v>25.87</c:v>
                </c:pt>
                <c:pt idx="155" formatCode="0.00">
                  <c:v>28.65</c:v>
                </c:pt>
                <c:pt idx="156" formatCode="0.00">
                  <c:v>31.53</c:v>
                </c:pt>
                <c:pt idx="157" formatCode="0.00">
                  <c:v>34.5</c:v>
                </c:pt>
                <c:pt idx="158" formatCode="0.00">
                  <c:v>37.549999999999997</c:v>
                </c:pt>
                <c:pt idx="159" formatCode="0.00">
                  <c:v>43.94</c:v>
                </c:pt>
                <c:pt idx="160" formatCode="0.00">
                  <c:v>50.7</c:v>
                </c:pt>
                <c:pt idx="161" formatCode="0.00">
                  <c:v>57.84</c:v>
                </c:pt>
                <c:pt idx="162" formatCode="0.00">
                  <c:v>65.36</c:v>
                </c:pt>
                <c:pt idx="163" formatCode="0.00">
                  <c:v>73.27</c:v>
                </c:pt>
                <c:pt idx="164" formatCode="0.00">
                  <c:v>81.55</c:v>
                </c:pt>
                <c:pt idx="165" formatCode="0.00">
                  <c:v>90.22</c:v>
                </c:pt>
                <c:pt idx="166" formatCode="0.00">
                  <c:v>99.24</c:v>
                </c:pt>
                <c:pt idx="167" formatCode="0.00">
                  <c:v>108.62</c:v>
                </c:pt>
                <c:pt idx="168" formatCode="0.00">
                  <c:v>118.35</c:v>
                </c:pt>
                <c:pt idx="169" formatCode="0.00">
                  <c:v>128.41999999999999</c:v>
                </c:pt>
                <c:pt idx="170" formatCode="0.00">
                  <c:v>149.61000000000001</c:v>
                </c:pt>
                <c:pt idx="171" formatCode="0.00">
                  <c:v>178.03</c:v>
                </c:pt>
                <c:pt idx="172" formatCode="0.00">
                  <c:v>208.56</c:v>
                </c:pt>
                <c:pt idx="173" formatCode="0.00">
                  <c:v>241.14</c:v>
                </c:pt>
                <c:pt idx="174" formatCode="0.00">
                  <c:v>275.72000000000003</c:v>
                </c:pt>
                <c:pt idx="175" formatCode="0.00">
                  <c:v>312.23</c:v>
                </c:pt>
                <c:pt idx="176" formatCode="0.00">
                  <c:v>350.64</c:v>
                </c:pt>
                <c:pt idx="177" formatCode="0.00">
                  <c:v>390.9</c:v>
                </c:pt>
                <c:pt idx="178" formatCode="0.00">
                  <c:v>432.98</c:v>
                </c:pt>
                <c:pt idx="179" formatCode="0.00">
                  <c:v>522.57000000000005</c:v>
                </c:pt>
                <c:pt idx="180" formatCode="0.00">
                  <c:v>619.28</c:v>
                </c:pt>
                <c:pt idx="181" formatCode="0.00">
                  <c:v>722.84</c:v>
                </c:pt>
                <c:pt idx="182" formatCode="0.0">
                  <c:v>833</c:v>
                </c:pt>
                <c:pt idx="183" formatCode="0.0">
                  <c:v>949.51</c:v>
                </c:pt>
                <c:pt idx="184" formatCode="0.0">
                  <c:v>1070</c:v>
                </c:pt>
                <c:pt idx="185" formatCode="0.0">
                  <c:v>1330</c:v>
                </c:pt>
                <c:pt idx="186" formatCode="0.0">
                  <c:v>1620</c:v>
                </c:pt>
                <c:pt idx="187" formatCode="0.0">
                  <c:v>1930</c:v>
                </c:pt>
                <c:pt idx="188" formatCode="0.0">
                  <c:v>2250</c:v>
                </c:pt>
                <c:pt idx="189" formatCode="0.0">
                  <c:v>2590</c:v>
                </c:pt>
                <c:pt idx="190" formatCode="0.0">
                  <c:v>2960</c:v>
                </c:pt>
                <c:pt idx="191" formatCode="0.0">
                  <c:v>3330</c:v>
                </c:pt>
                <c:pt idx="192" formatCode="0.0">
                  <c:v>3720</c:v>
                </c:pt>
                <c:pt idx="193" formatCode="0.0">
                  <c:v>4130</c:v>
                </c:pt>
                <c:pt idx="194" formatCode="0.0">
                  <c:v>4550</c:v>
                </c:pt>
                <c:pt idx="195" formatCode="0.0">
                  <c:v>4990</c:v>
                </c:pt>
                <c:pt idx="196" formatCode="0.0">
                  <c:v>5890</c:v>
                </c:pt>
                <c:pt idx="197" formatCode="0.0">
                  <c:v>7080</c:v>
                </c:pt>
                <c:pt idx="198" formatCode="0.0">
                  <c:v>8340</c:v>
                </c:pt>
                <c:pt idx="199" formatCode="0.0">
                  <c:v>9640</c:v>
                </c:pt>
                <c:pt idx="200" formatCode="0.0">
                  <c:v>11000</c:v>
                </c:pt>
                <c:pt idx="201" formatCode="0.0">
                  <c:v>12400</c:v>
                </c:pt>
                <c:pt idx="202" formatCode="0.0">
                  <c:v>13830</c:v>
                </c:pt>
                <c:pt idx="203" formatCode="0.0">
                  <c:v>15300</c:v>
                </c:pt>
                <c:pt idx="204" formatCode="0.0">
                  <c:v>16800</c:v>
                </c:pt>
                <c:pt idx="205" formatCode="0.0">
                  <c:v>19870</c:v>
                </c:pt>
                <c:pt idx="206" formatCode="0.0">
                  <c:v>23030</c:v>
                </c:pt>
                <c:pt idx="207" formatCode="0.0">
                  <c:v>26260</c:v>
                </c:pt>
                <c:pt idx="208" formatCode="0.0">
                  <c:v>26910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srim56Fe_Au!$D$20:$D$228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srim56Fe_Au!$M$20:$M$228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1.4E-3</c:v>
                </c:pt>
                <c:pt idx="7">
                  <c:v>1.5E-3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2.5999999999999999E-3</c:v>
                </c:pt>
                <c:pt idx="23">
                  <c:v>2.8E-3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3.3E-3</c:v>
                </c:pt>
                <c:pt idx="27">
                  <c:v>3.4000000000000002E-3</c:v>
                </c:pt>
                <c:pt idx="28">
                  <c:v>3.5999999999999999E-3</c:v>
                </c:pt>
                <c:pt idx="29">
                  <c:v>3.8E-3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4.5999999999999999E-3</c:v>
                </c:pt>
                <c:pt idx="33">
                  <c:v>4.8000000000000004E-3</c:v>
                </c:pt>
                <c:pt idx="34">
                  <c:v>5.0999999999999995E-3</c:v>
                </c:pt>
                <c:pt idx="35">
                  <c:v>5.3E-3</c:v>
                </c:pt>
                <c:pt idx="36">
                  <c:v>5.4999999999999997E-3</c:v>
                </c:pt>
                <c:pt idx="37">
                  <c:v>5.7000000000000002E-3</c:v>
                </c:pt>
                <c:pt idx="38">
                  <c:v>6.0000000000000001E-3</c:v>
                </c:pt>
                <c:pt idx="39">
                  <c:v>6.1999999999999998E-3</c:v>
                </c:pt>
                <c:pt idx="40">
                  <c:v>6.6E-3</c:v>
                </c:pt>
                <c:pt idx="41">
                  <c:v>7.0999999999999995E-3</c:v>
                </c:pt>
                <c:pt idx="42">
                  <c:v>7.6E-3</c:v>
                </c:pt>
                <c:pt idx="43">
                  <c:v>8.0999999999999996E-3</c:v>
                </c:pt>
                <c:pt idx="44">
                  <c:v>8.6E-3</c:v>
                </c:pt>
                <c:pt idx="45">
                  <c:v>8.9999999999999993E-3</c:v>
                </c:pt>
                <c:pt idx="46">
                  <c:v>9.4999999999999998E-3</c:v>
                </c:pt>
                <c:pt idx="47">
                  <c:v>0.01</c:v>
                </c:pt>
                <c:pt idx="48">
                  <c:v>1.04E-2</c:v>
                </c:pt>
                <c:pt idx="49">
                  <c:v>1.1300000000000001E-2</c:v>
                </c:pt>
                <c:pt idx="50">
                  <c:v>1.2199999999999999E-2</c:v>
                </c:pt>
                <c:pt idx="51">
                  <c:v>1.3100000000000001E-2</c:v>
                </c:pt>
                <c:pt idx="52">
                  <c:v>1.3900000000000001E-2</c:v>
                </c:pt>
                <c:pt idx="53">
                  <c:v>1.4799999999999999E-2</c:v>
                </c:pt>
                <c:pt idx="54">
                  <c:v>1.5599999999999999E-2</c:v>
                </c:pt>
                <c:pt idx="55">
                  <c:v>1.7299999999999999E-2</c:v>
                </c:pt>
                <c:pt idx="56">
                  <c:v>1.89E-2</c:v>
                </c:pt>
                <c:pt idx="57">
                  <c:v>2.0499999999999997E-2</c:v>
                </c:pt>
                <c:pt idx="58">
                  <c:v>2.2100000000000002E-2</c:v>
                </c:pt>
                <c:pt idx="59">
                  <c:v>2.3699999999999999E-2</c:v>
                </c:pt>
                <c:pt idx="60">
                  <c:v>2.53E-2</c:v>
                </c:pt>
                <c:pt idx="61">
                  <c:v>2.69E-2</c:v>
                </c:pt>
                <c:pt idx="62">
                  <c:v>2.8499999999999998E-2</c:v>
                </c:pt>
                <c:pt idx="63">
                  <c:v>3.0099999999999998E-2</c:v>
                </c:pt>
                <c:pt idx="64">
                  <c:v>3.1600000000000003E-2</c:v>
                </c:pt>
                <c:pt idx="65">
                  <c:v>3.32E-2</c:v>
                </c:pt>
                <c:pt idx="66">
                  <c:v>3.6299999999999999E-2</c:v>
                </c:pt>
                <c:pt idx="67">
                  <c:v>4.0100000000000004E-2</c:v>
                </c:pt>
                <c:pt idx="68">
                  <c:v>4.3999999999999997E-2</c:v>
                </c:pt>
                <c:pt idx="69">
                  <c:v>4.7899999999999998E-2</c:v>
                </c:pt>
                <c:pt idx="70">
                  <c:v>5.1900000000000002E-2</c:v>
                </c:pt>
                <c:pt idx="71">
                  <c:v>5.5800000000000002E-2</c:v>
                </c:pt>
                <c:pt idx="72">
                  <c:v>5.9799999999999999E-2</c:v>
                </c:pt>
                <c:pt idx="73">
                  <c:v>6.3899999999999998E-2</c:v>
                </c:pt>
                <c:pt idx="74">
                  <c:v>6.8000000000000005E-2</c:v>
                </c:pt>
                <c:pt idx="75">
                  <c:v>7.5600000000000001E-2</c:v>
                </c:pt>
                <c:pt idx="76">
                  <c:v>8.3199999999999996E-2</c:v>
                </c:pt>
                <c:pt idx="77">
                  <c:v>9.0800000000000006E-2</c:v>
                </c:pt>
                <c:pt idx="78">
                  <c:v>9.8199999999999996E-2</c:v>
                </c:pt>
                <c:pt idx="79">
                  <c:v>0.1056</c:v>
                </c:pt>
                <c:pt idx="80">
                  <c:v>0.11279999999999998</c:v>
                </c:pt>
                <c:pt idx="81">
                  <c:v>0.12669999999999998</c:v>
                </c:pt>
                <c:pt idx="82">
                  <c:v>0.14030000000000001</c:v>
                </c:pt>
                <c:pt idx="83">
                  <c:v>0.15329999999999999</c:v>
                </c:pt>
                <c:pt idx="84">
                  <c:v>0.1658</c:v>
                </c:pt>
                <c:pt idx="85">
                  <c:v>0.1777</c:v>
                </c:pt>
                <c:pt idx="86">
                  <c:v>0.18909999999999999</c:v>
                </c:pt>
                <c:pt idx="87">
                  <c:v>0.2</c:v>
                </c:pt>
                <c:pt idx="88">
                  <c:v>0.2104</c:v>
                </c:pt>
                <c:pt idx="89">
                  <c:v>0.2203</c:v>
                </c:pt>
                <c:pt idx="90">
                  <c:v>0.2298</c:v>
                </c:pt>
                <c:pt idx="91">
                  <c:v>0.23879999999999998</c:v>
                </c:pt>
                <c:pt idx="92">
                  <c:v>0.25559999999999999</c:v>
                </c:pt>
                <c:pt idx="93">
                  <c:v>0.27450000000000002</c:v>
                </c:pt>
                <c:pt idx="94">
                  <c:v>0.29139999999999999</c:v>
                </c:pt>
                <c:pt idx="95">
                  <c:v>0.30670000000000003</c:v>
                </c:pt>
                <c:pt idx="96">
                  <c:v>0.32040000000000002</c:v>
                </c:pt>
                <c:pt idx="97">
                  <c:v>0.33279999999999998</c:v>
                </c:pt>
                <c:pt idx="98">
                  <c:v>0.34399999999999997</c:v>
                </c:pt>
                <c:pt idx="99">
                  <c:v>0.3543</c:v>
                </c:pt>
                <c:pt idx="100">
                  <c:v>0.36360000000000003</c:v>
                </c:pt>
                <c:pt idx="101">
                  <c:v>0.38</c:v>
                </c:pt>
                <c:pt idx="102">
                  <c:v>0.39390000000000003</c:v>
                </c:pt>
                <c:pt idx="103">
                  <c:v>0.40579999999999999</c:v>
                </c:pt>
                <c:pt idx="104">
                  <c:v>0.41609999999999997</c:v>
                </c:pt>
                <c:pt idx="105">
                  <c:v>0.42510000000000003</c:v>
                </c:pt>
                <c:pt idx="106">
                  <c:v>0.43310000000000004</c:v>
                </c:pt>
                <c:pt idx="107">
                  <c:v>0.4466</c:v>
                </c:pt>
                <c:pt idx="108">
                  <c:v>0.45759999999999995</c:v>
                </c:pt>
                <c:pt idx="109">
                  <c:v>0.4667</c:v>
                </c:pt>
                <c:pt idx="110">
                  <c:v>0.47439999999999999</c:v>
                </c:pt>
                <c:pt idx="111">
                  <c:v>0.48099999999999998</c:v>
                </c:pt>
                <c:pt idx="112">
                  <c:v>0.48670000000000002</c:v>
                </c:pt>
                <c:pt idx="113">
                  <c:v>0.49169999999999997</c:v>
                </c:pt>
                <c:pt idx="114">
                  <c:v>0.49619999999999997</c:v>
                </c:pt>
                <c:pt idx="115">
                  <c:v>0.50019999999999998</c:v>
                </c:pt>
                <c:pt idx="116">
                  <c:v>0.50390000000000001</c:v>
                </c:pt>
                <c:pt idx="117">
                  <c:v>0.50719999999999998</c:v>
                </c:pt>
                <c:pt idx="118">
                  <c:v>0.5131</c:v>
                </c:pt>
                <c:pt idx="119">
                  <c:v>0.51950000000000007</c:v>
                </c:pt>
                <c:pt idx="120">
                  <c:v>0.52489999999999992</c:v>
                </c:pt>
                <c:pt idx="121">
                  <c:v>0.52960000000000007</c:v>
                </c:pt>
                <c:pt idx="122">
                  <c:v>0.53369999999999995</c:v>
                </c:pt>
                <c:pt idx="123">
                  <c:v>0.5373</c:v>
                </c:pt>
                <c:pt idx="124">
                  <c:v>0.54059999999999997</c:v>
                </c:pt>
                <c:pt idx="125">
                  <c:v>0.54359999999999997</c:v>
                </c:pt>
                <c:pt idx="126">
                  <c:v>0.54630000000000001</c:v>
                </c:pt>
                <c:pt idx="127">
                  <c:v>0.55179999999999996</c:v>
                </c:pt>
                <c:pt idx="128">
                  <c:v>0.55659999999999998</c:v>
                </c:pt>
                <c:pt idx="129">
                  <c:v>0.56089999999999995</c:v>
                </c:pt>
                <c:pt idx="130">
                  <c:v>0.56479999999999997</c:v>
                </c:pt>
                <c:pt idx="131">
                  <c:v>0.56850000000000001</c:v>
                </c:pt>
                <c:pt idx="132">
                  <c:v>0.57179999999999997</c:v>
                </c:pt>
                <c:pt idx="133">
                  <c:v>0.57979999999999998</c:v>
                </c:pt>
                <c:pt idx="134">
                  <c:v>0.58710000000000007</c:v>
                </c:pt>
                <c:pt idx="135">
                  <c:v>0.59389999999999998</c:v>
                </c:pt>
                <c:pt idx="136">
                  <c:v>0.60030000000000006</c:v>
                </c:pt>
                <c:pt idx="137">
                  <c:v>0.60640000000000005</c:v>
                </c:pt>
                <c:pt idx="138">
                  <c:v>0.61230000000000007</c:v>
                </c:pt>
                <c:pt idx="139">
                  <c:v>0.61809999999999998</c:v>
                </c:pt>
                <c:pt idx="140">
                  <c:v>0.62370000000000003</c:v>
                </c:pt>
                <c:pt idx="141">
                  <c:v>0.62919999999999998</c:v>
                </c:pt>
                <c:pt idx="142">
                  <c:v>0.63460000000000005</c:v>
                </c:pt>
                <c:pt idx="143">
                  <c:v>0.64</c:v>
                </c:pt>
                <c:pt idx="144">
                  <c:v>0.65670000000000006</c:v>
                </c:pt>
                <c:pt idx="145">
                  <c:v>0.68110000000000004</c:v>
                </c:pt>
                <c:pt idx="146">
                  <c:v>0.70510000000000006</c:v>
                </c:pt>
                <c:pt idx="147">
                  <c:v>0.72899999999999998</c:v>
                </c:pt>
                <c:pt idx="148">
                  <c:v>0.75279999999999991</c:v>
                </c:pt>
                <c:pt idx="149">
                  <c:v>0.77659999999999996</c:v>
                </c:pt>
                <c:pt idx="150">
                  <c:v>0.8004</c:v>
                </c:pt>
                <c:pt idx="151">
                  <c:v>0.82420000000000004</c:v>
                </c:pt>
                <c:pt idx="152" formatCode="0.00">
                  <c:v>0.84800000000000009</c:v>
                </c:pt>
                <c:pt idx="153" formatCode="0.00">
                  <c:v>0.93330000000000002</c:v>
                </c:pt>
                <c:pt idx="154" formatCode="0.00">
                  <c:v>1.02</c:v>
                </c:pt>
                <c:pt idx="155" formatCode="0.00">
                  <c:v>1.1000000000000001</c:v>
                </c:pt>
                <c:pt idx="156" formatCode="0.00">
                  <c:v>1.18</c:v>
                </c:pt>
                <c:pt idx="157" formatCode="0.00">
                  <c:v>1.26</c:v>
                </c:pt>
                <c:pt idx="158" formatCode="0.00">
                  <c:v>1.34</c:v>
                </c:pt>
                <c:pt idx="159" formatCode="0.00">
                  <c:v>1.63</c:v>
                </c:pt>
                <c:pt idx="160" formatCode="0.00">
                  <c:v>1.9</c:v>
                </c:pt>
                <c:pt idx="161" formatCode="0.00">
                  <c:v>2.17</c:v>
                </c:pt>
                <c:pt idx="162" formatCode="0.00">
                  <c:v>2.4300000000000002</c:v>
                </c:pt>
                <c:pt idx="163" formatCode="0.00">
                  <c:v>2.68</c:v>
                </c:pt>
                <c:pt idx="164" formatCode="0.00">
                  <c:v>2.94</c:v>
                </c:pt>
                <c:pt idx="165" formatCode="0.00">
                  <c:v>3.2</c:v>
                </c:pt>
                <c:pt idx="166" formatCode="0.00">
                  <c:v>3.46</c:v>
                </c:pt>
                <c:pt idx="167" formatCode="0.00">
                  <c:v>3.72</c:v>
                </c:pt>
                <c:pt idx="168" formatCode="0.00">
                  <c:v>3.98</c:v>
                </c:pt>
                <c:pt idx="169" formatCode="0.00">
                  <c:v>4.24</c:v>
                </c:pt>
                <c:pt idx="170" formatCode="0.00">
                  <c:v>5.22</c:v>
                </c:pt>
                <c:pt idx="171" formatCode="0.00">
                  <c:v>6.63</c:v>
                </c:pt>
                <c:pt idx="172" formatCode="0.00">
                  <c:v>7.94</c:v>
                </c:pt>
                <c:pt idx="173" formatCode="0.00">
                  <c:v>9.2200000000000006</c:v>
                </c:pt>
                <c:pt idx="174" formatCode="0.00">
                  <c:v>10.47</c:v>
                </c:pt>
                <c:pt idx="175" formatCode="0.00">
                  <c:v>11.71</c:v>
                </c:pt>
                <c:pt idx="176" formatCode="0.00">
                  <c:v>12.95</c:v>
                </c:pt>
                <c:pt idx="177" formatCode="0.00">
                  <c:v>14.19</c:v>
                </c:pt>
                <c:pt idx="178" formatCode="0.00">
                  <c:v>15.43</c:v>
                </c:pt>
                <c:pt idx="179" formatCode="0.00">
                  <c:v>20.04</c:v>
                </c:pt>
                <c:pt idx="180" formatCode="0.00">
                  <c:v>24.34</c:v>
                </c:pt>
                <c:pt idx="181" formatCode="0.00">
                  <c:v>28.49</c:v>
                </c:pt>
                <c:pt idx="182" formatCode="0.00">
                  <c:v>32.56</c:v>
                </c:pt>
                <c:pt idx="183" formatCode="0.00">
                  <c:v>36.58</c:v>
                </c:pt>
                <c:pt idx="184" formatCode="0.00">
                  <c:v>40.58</c:v>
                </c:pt>
                <c:pt idx="185" formatCode="0.00">
                  <c:v>55.19</c:v>
                </c:pt>
                <c:pt idx="186" formatCode="0.00">
                  <c:v>68.5</c:v>
                </c:pt>
                <c:pt idx="187" formatCode="0.00">
                  <c:v>81.19</c:v>
                </c:pt>
                <c:pt idx="188" formatCode="0.00">
                  <c:v>93.5</c:v>
                </c:pt>
                <c:pt idx="189" formatCode="0.00">
                  <c:v>105.57</c:v>
                </c:pt>
                <c:pt idx="190" formatCode="0.00">
                  <c:v>117.47</c:v>
                </c:pt>
                <c:pt idx="191" formatCode="0.00">
                  <c:v>129.24</c:v>
                </c:pt>
                <c:pt idx="192" formatCode="0.00">
                  <c:v>140.88999999999999</c:v>
                </c:pt>
                <c:pt idx="193" formatCode="0.00">
                  <c:v>152.44</c:v>
                </c:pt>
                <c:pt idx="194" formatCode="0.00">
                  <c:v>163.9</c:v>
                </c:pt>
                <c:pt idx="195" formatCode="0.00">
                  <c:v>175.27</c:v>
                </c:pt>
                <c:pt idx="196" formatCode="0.00">
                  <c:v>217.41</c:v>
                </c:pt>
                <c:pt idx="197" formatCode="0.00">
                  <c:v>275.64</c:v>
                </c:pt>
                <c:pt idx="198" formatCode="0.00">
                  <c:v>328.24</c:v>
                </c:pt>
                <c:pt idx="199" formatCode="0.00">
                  <c:v>377.26</c:v>
                </c:pt>
                <c:pt idx="200" formatCode="0.00">
                  <c:v>423.68</c:v>
                </c:pt>
                <c:pt idx="201" formatCode="0.00">
                  <c:v>468.05</c:v>
                </c:pt>
                <c:pt idx="202" formatCode="0.00">
                  <c:v>510.7</c:v>
                </c:pt>
                <c:pt idx="203" formatCode="0.00">
                  <c:v>551.87</c:v>
                </c:pt>
                <c:pt idx="204" formatCode="0.00">
                  <c:v>591.72</c:v>
                </c:pt>
                <c:pt idx="205" formatCode="0.0">
                  <c:v>735.13</c:v>
                </c:pt>
                <c:pt idx="206" formatCode="0.0">
                  <c:v>861.16</c:v>
                </c:pt>
                <c:pt idx="207" formatCode="0.0">
                  <c:v>975.58</c:v>
                </c:pt>
                <c:pt idx="208" formatCode="0.0">
                  <c:v>980.13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srim56Fe_Au!$D$20:$D$228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2.5000000000000001E-3</c:v>
                </c:pt>
                <c:pt idx="27">
                  <c:v>2.5999999999999999E-3</c:v>
                </c:pt>
                <c:pt idx="28">
                  <c:v>2.7000000000000001E-3</c:v>
                </c:pt>
                <c:pt idx="29">
                  <c:v>2.9000000000000002E-3</c:v>
                </c:pt>
                <c:pt idx="30">
                  <c:v>3.0999999999999999E-3</c:v>
                </c:pt>
                <c:pt idx="31">
                  <c:v>3.3E-3</c:v>
                </c:pt>
                <c:pt idx="32">
                  <c:v>3.5000000000000005E-3</c:v>
                </c:pt>
                <c:pt idx="33">
                  <c:v>3.6999999999999997E-3</c:v>
                </c:pt>
                <c:pt idx="34">
                  <c:v>3.8999999999999998E-3</c:v>
                </c:pt>
                <c:pt idx="35">
                  <c:v>4.1000000000000003E-3</c:v>
                </c:pt>
                <c:pt idx="36">
                  <c:v>4.3E-3</c:v>
                </c:pt>
                <c:pt idx="37">
                  <c:v>4.3999999999999994E-3</c:v>
                </c:pt>
                <c:pt idx="38">
                  <c:v>4.5999999999999999E-3</c:v>
                </c:pt>
                <c:pt idx="39">
                  <c:v>4.8000000000000004E-3</c:v>
                </c:pt>
                <c:pt idx="40">
                  <c:v>5.0999999999999995E-3</c:v>
                </c:pt>
                <c:pt idx="41">
                  <c:v>5.4999999999999997E-3</c:v>
                </c:pt>
                <c:pt idx="42">
                  <c:v>5.8999999999999999E-3</c:v>
                </c:pt>
                <c:pt idx="43">
                  <c:v>6.3E-3</c:v>
                </c:pt>
                <c:pt idx="44">
                  <c:v>6.6E-3</c:v>
                </c:pt>
                <c:pt idx="45">
                  <c:v>7.000000000000001E-3</c:v>
                </c:pt>
                <c:pt idx="46">
                  <c:v>7.3999999999999995E-3</c:v>
                </c:pt>
                <c:pt idx="47">
                  <c:v>7.7000000000000002E-3</c:v>
                </c:pt>
                <c:pt idx="48">
                  <c:v>8.0999999999999996E-3</c:v>
                </c:pt>
                <c:pt idx="49">
                  <c:v>8.7999999999999988E-3</c:v>
                </c:pt>
                <c:pt idx="50">
                  <c:v>9.4999999999999998E-3</c:v>
                </c:pt>
                <c:pt idx="51">
                  <c:v>1.0199999999999999E-2</c:v>
                </c:pt>
                <c:pt idx="52">
                  <c:v>1.0800000000000001E-2</c:v>
                </c:pt>
                <c:pt idx="53">
                  <c:v>1.15E-2</c:v>
                </c:pt>
                <c:pt idx="54">
                  <c:v>1.21E-2</c:v>
                </c:pt>
                <c:pt idx="55">
                  <c:v>1.34E-2</c:v>
                </c:pt>
                <c:pt idx="56">
                  <c:v>1.47E-2</c:v>
                </c:pt>
                <c:pt idx="57">
                  <c:v>1.5900000000000001E-2</c:v>
                </c:pt>
                <c:pt idx="58">
                  <c:v>1.72E-2</c:v>
                </c:pt>
                <c:pt idx="59">
                  <c:v>1.84E-2</c:v>
                </c:pt>
                <c:pt idx="60">
                  <c:v>1.9599999999999999E-2</c:v>
                </c:pt>
                <c:pt idx="61">
                  <c:v>2.0799999999999999E-2</c:v>
                </c:pt>
                <c:pt idx="62">
                  <c:v>2.1999999999999999E-2</c:v>
                </c:pt>
                <c:pt idx="63">
                  <c:v>2.3100000000000002E-2</c:v>
                </c:pt>
                <c:pt idx="64">
                  <c:v>2.4299999999999999E-2</c:v>
                </c:pt>
                <c:pt idx="65">
                  <c:v>2.5399999999999999E-2</c:v>
                </c:pt>
                <c:pt idx="66">
                  <c:v>2.7700000000000002E-2</c:v>
                </c:pt>
                <c:pt idx="67">
                  <c:v>3.0499999999999999E-2</c:v>
                </c:pt>
                <c:pt idx="68">
                  <c:v>3.3300000000000003E-2</c:v>
                </c:pt>
                <c:pt idx="69">
                  <c:v>3.61E-2</c:v>
                </c:pt>
                <c:pt idx="70">
                  <c:v>3.8900000000000004E-2</c:v>
                </c:pt>
                <c:pt idx="71">
                  <c:v>4.1599999999999998E-2</c:v>
                </c:pt>
                <c:pt idx="72">
                  <c:v>4.4400000000000002E-2</c:v>
                </c:pt>
                <c:pt idx="73">
                  <c:v>4.7199999999999999E-2</c:v>
                </c:pt>
                <c:pt idx="74">
                  <c:v>4.99E-2</c:v>
                </c:pt>
                <c:pt idx="75">
                  <c:v>5.5700000000000006E-2</c:v>
                </c:pt>
                <c:pt idx="76">
                  <c:v>6.1600000000000002E-2</c:v>
                </c:pt>
                <c:pt idx="77">
                  <c:v>6.7400000000000002E-2</c:v>
                </c:pt>
                <c:pt idx="78">
                  <c:v>7.3300000000000004E-2</c:v>
                </c:pt>
                <c:pt idx="79">
                  <c:v>7.9200000000000007E-2</c:v>
                </c:pt>
                <c:pt idx="80">
                  <c:v>8.4999999999999992E-2</c:v>
                </c:pt>
                <c:pt idx="81">
                  <c:v>9.6599999999999991E-2</c:v>
                </c:pt>
                <c:pt idx="82">
                  <c:v>0.1079</c:v>
                </c:pt>
                <c:pt idx="83">
                  <c:v>0.11899999999999999</c:v>
                </c:pt>
                <c:pt idx="84">
                  <c:v>0.1298</c:v>
                </c:pt>
                <c:pt idx="85">
                  <c:v>0.14030000000000001</c:v>
                </c:pt>
                <c:pt idx="86">
                  <c:v>0.15049999999999999</c:v>
                </c:pt>
                <c:pt idx="87">
                  <c:v>0.1603</c:v>
                </c:pt>
                <c:pt idx="88">
                  <c:v>0.1699</c:v>
                </c:pt>
                <c:pt idx="89">
                  <c:v>0.1792</c:v>
                </c:pt>
                <c:pt idx="90">
                  <c:v>0.18809999999999999</c:v>
                </c:pt>
                <c:pt idx="91">
                  <c:v>0.1968</c:v>
                </c:pt>
                <c:pt idx="92">
                  <c:v>0.21329999999999999</c:v>
                </c:pt>
                <c:pt idx="93">
                  <c:v>0.2324</c:v>
                </c:pt>
                <c:pt idx="94">
                  <c:v>0.25</c:v>
                </c:pt>
                <c:pt idx="95">
                  <c:v>0.26619999999999999</c:v>
                </c:pt>
                <c:pt idx="96">
                  <c:v>0.28120000000000001</c:v>
                </c:pt>
                <c:pt idx="97">
                  <c:v>0.29500000000000004</c:v>
                </c:pt>
                <c:pt idx="98">
                  <c:v>0.30790000000000001</c:v>
                </c:pt>
                <c:pt idx="99">
                  <c:v>0.31979999999999997</c:v>
                </c:pt>
                <c:pt idx="100">
                  <c:v>0.33090000000000003</c:v>
                </c:pt>
                <c:pt idx="101">
                  <c:v>0.35099999999999998</c:v>
                </c:pt>
                <c:pt idx="102">
                  <c:v>0.36869999999999997</c:v>
                </c:pt>
                <c:pt idx="103">
                  <c:v>0.38429999999999997</c:v>
                </c:pt>
                <c:pt idx="104">
                  <c:v>0.39829999999999999</c:v>
                </c:pt>
                <c:pt idx="105">
                  <c:v>0.41089999999999999</c:v>
                </c:pt>
                <c:pt idx="106">
                  <c:v>0.42230000000000001</c:v>
                </c:pt>
                <c:pt idx="107">
                  <c:v>0.44219999999999998</c:v>
                </c:pt>
                <c:pt idx="108">
                  <c:v>0.45899999999999996</c:v>
                </c:pt>
                <c:pt idx="109">
                  <c:v>0.47350000000000003</c:v>
                </c:pt>
                <c:pt idx="110">
                  <c:v>0.48609999999999998</c:v>
                </c:pt>
                <c:pt idx="111">
                  <c:v>0.49729999999999996</c:v>
                </c:pt>
                <c:pt idx="112">
                  <c:v>0.50730000000000008</c:v>
                </c:pt>
                <c:pt idx="113">
                  <c:v>0.51629999999999998</c:v>
                </c:pt>
                <c:pt idx="114">
                  <c:v>0.52449999999999997</c:v>
                </c:pt>
                <c:pt idx="115">
                  <c:v>0.53200000000000003</c:v>
                </c:pt>
                <c:pt idx="116">
                  <c:v>0.53890000000000005</c:v>
                </c:pt>
                <c:pt idx="117">
                  <c:v>0.54530000000000001</c:v>
                </c:pt>
                <c:pt idx="118">
                  <c:v>0.55689999999999995</c:v>
                </c:pt>
                <c:pt idx="119">
                  <c:v>0.56940000000000002</c:v>
                </c:pt>
                <c:pt idx="120">
                  <c:v>0.58030000000000004</c:v>
                </c:pt>
                <c:pt idx="121">
                  <c:v>0.58989999999999998</c:v>
                </c:pt>
                <c:pt idx="122">
                  <c:v>0.59860000000000002</c:v>
                </c:pt>
                <c:pt idx="123">
                  <c:v>0.60640000000000005</c:v>
                </c:pt>
                <c:pt idx="124">
                  <c:v>0.61360000000000003</c:v>
                </c:pt>
                <c:pt idx="125">
                  <c:v>0.62019999999999997</c:v>
                </c:pt>
                <c:pt idx="126">
                  <c:v>0.62640000000000007</c:v>
                </c:pt>
                <c:pt idx="127">
                  <c:v>0.63749999999999996</c:v>
                </c:pt>
                <c:pt idx="128">
                  <c:v>0.64739999999999998</c:v>
                </c:pt>
                <c:pt idx="129">
                  <c:v>0.65639999999999998</c:v>
                </c:pt>
                <c:pt idx="130">
                  <c:v>0.66470000000000007</c:v>
                </c:pt>
                <c:pt idx="131">
                  <c:v>0.67230000000000001</c:v>
                </c:pt>
                <c:pt idx="132">
                  <c:v>0.6794</c:v>
                </c:pt>
                <c:pt idx="133">
                  <c:v>0.6925</c:v>
                </c:pt>
                <c:pt idx="134">
                  <c:v>0.70430000000000004</c:v>
                </c:pt>
                <c:pt idx="135">
                  <c:v>0.71520000000000006</c:v>
                </c:pt>
                <c:pt idx="136">
                  <c:v>0.72550000000000003</c:v>
                </c:pt>
                <c:pt idx="137">
                  <c:v>0.73509999999999998</c:v>
                </c:pt>
                <c:pt idx="138">
                  <c:v>0.74429999999999996</c:v>
                </c:pt>
                <c:pt idx="139">
                  <c:v>0.75309999999999999</c:v>
                </c:pt>
                <c:pt idx="140">
                  <c:v>0.76159999999999994</c:v>
                </c:pt>
                <c:pt idx="141">
                  <c:v>0.76980000000000004</c:v>
                </c:pt>
                <c:pt idx="142">
                  <c:v>0.77790000000000004</c:v>
                </c:pt>
                <c:pt idx="143">
                  <c:v>0.78579999999999994</c:v>
                </c:pt>
                <c:pt idx="144">
                  <c:v>0.80109999999999992</c:v>
                </c:pt>
                <c:pt idx="145">
                  <c:v>0.81980000000000008</c:v>
                </c:pt>
                <c:pt idx="146">
                  <c:v>0.83800000000000008</c:v>
                </c:pt>
                <c:pt idx="147">
                  <c:v>0.85600000000000009</c:v>
                </c:pt>
                <c:pt idx="148">
                  <c:v>0.87379999999999991</c:v>
                </c:pt>
                <c:pt idx="149">
                  <c:v>0.89160000000000006</c:v>
                </c:pt>
                <c:pt idx="150">
                  <c:v>0.90939999999999999</c:v>
                </c:pt>
                <c:pt idx="151" formatCode="0.00">
                  <c:v>0.92720000000000002</c:v>
                </c:pt>
                <c:pt idx="152" formatCode="0.00">
                  <c:v>0.94510000000000005</c:v>
                </c:pt>
                <c:pt idx="153" formatCode="0.00">
                  <c:v>0.98130000000000006</c:v>
                </c:pt>
                <c:pt idx="154" formatCode="0.00">
                  <c:v>1.02</c:v>
                </c:pt>
                <c:pt idx="155" formatCode="0.00">
                  <c:v>1.06</c:v>
                </c:pt>
                <c:pt idx="156" formatCode="0.00">
                  <c:v>1.0900000000000001</c:v>
                </c:pt>
                <c:pt idx="157" formatCode="0.00">
                  <c:v>1.1299999999999999</c:v>
                </c:pt>
                <c:pt idx="158" formatCode="0.00">
                  <c:v>1.17</c:v>
                </c:pt>
                <c:pt idx="159" formatCode="0.00">
                  <c:v>1.26</c:v>
                </c:pt>
                <c:pt idx="160" formatCode="0.00">
                  <c:v>1.35</c:v>
                </c:pt>
                <c:pt idx="161" formatCode="0.00">
                  <c:v>1.44</c:v>
                </c:pt>
                <c:pt idx="162" formatCode="0.00">
                  <c:v>1.54</c:v>
                </c:pt>
                <c:pt idx="163" formatCode="0.00">
                  <c:v>1.64</c:v>
                </c:pt>
                <c:pt idx="164" formatCode="0.00">
                  <c:v>1.75</c:v>
                </c:pt>
                <c:pt idx="165" formatCode="0.00">
                  <c:v>1.86</c:v>
                </c:pt>
                <c:pt idx="166" formatCode="0.00">
                  <c:v>1.98</c:v>
                </c:pt>
                <c:pt idx="167" formatCode="0.00">
                  <c:v>2.1</c:v>
                </c:pt>
                <c:pt idx="168" formatCode="0.00">
                  <c:v>2.23</c:v>
                </c:pt>
                <c:pt idx="169" formatCode="0.00">
                  <c:v>2.36</c:v>
                </c:pt>
                <c:pt idx="170" formatCode="0.00">
                  <c:v>2.63</c:v>
                </c:pt>
                <c:pt idx="171" formatCode="0.00">
                  <c:v>3</c:v>
                </c:pt>
                <c:pt idx="172" formatCode="0.00">
                  <c:v>3.39</c:v>
                </c:pt>
                <c:pt idx="173" formatCode="0.00">
                  <c:v>3.81</c:v>
                </c:pt>
                <c:pt idx="174" formatCode="0.00">
                  <c:v>4.25</c:v>
                </c:pt>
                <c:pt idx="175" formatCode="0.00">
                  <c:v>4.71</c:v>
                </c:pt>
                <c:pt idx="176" formatCode="0.00">
                  <c:v>5.19</c:v>
                </c:pt>
                <c:pt idx="177" formatCode="0.00">
                  <c:v>5.69</c:v>
                </c:pt>
                <c:pt idx="178" formatCode="0.00">
                  <c:v>6.22</c:v>
                </c:pt>
                <c:pt idx="179" formatCode="0.00">
                  <c:v>7.32</c:v>
                </c:pt>
                <c:pt idx="180" formatCode="0.00">
                  <c:v>8.51</c:v>
                </c:pt>
                <c:pt idx="181" formatCode="0.00">
                  <c:v>9.76</c:v>
                </c:pt>
                <c:pt idx="182" formatCode="0.00">
                  <c:v>11.09</c:v>
                </c:pt>
                <c:pt idx="183" formatCode="0.00">
                  <c:v>12.48</c:v>
                </c:pt>
                <c:pt idx="184" formatCode="0.00">
                  <c:v>13.93</c:v>
                </c:pt>
                <c:pt idx="185" formatCode="0.00">
                  <c:v>17.010000000000002</c:v>
                </c:pt>
                <c:pt idx="186" formatCode="0.00">
                  <c:v>20.309999999999999</c:v>
                </c:pt>
                <c:pt idx="187" formatCode="0.00">
                  <c:v>23.81</c:v>
                </c:pt>
                <c:pt idx="188" formatCode="0.00">
                  <c:v>27.49</c:v>
                </c:pt>
                <c:pt idx="189" formatCode="0.00">
                  <c:v>31.33</c:v>
                </c:pt>
                <c:pt idx="190" formatCode="0.00">
                  <c:v>35.33</c:v>
                </c:pt>
                <c:pt idx="191" formatCode="0.00">
                  <c:v>39.46</c:v>
                </c:pt>
                <c:pt idx="192" formatCode="0.00">
                  <c:v>43.72</c:v>
                </c:pt>
                <c:pt idx="193" formatCode="0.00">
                  <c:v>48.09</c:v>
                </c:pt>
                <c:pt idx="194" formatCode="0.00">
                  <c:v>52.57</c:v>
                </c:pt>
                <c:pt idx="195" formatCode="0.00">
                  <c:v>57.14</c:v>
                </c:pt>
                <c:pt idx="196" formatCode="0.00">
                  <c:v>66.540000000000006</c:v>
                </c:pt>
                <c:pt idx="197" formatCode="0.00">
                  <c:v>78.7</c:v>
                </c:pt>
                <c:pt idx="198" formatCode="0.00">
                  <c:v>91.22</c:v>
                </c:pt>
                <c:pt idx="199" formatCode="0.00">
                  <c:v>104.01</c:v>
                </c:pt>
                <c:pt idx="200" formatCode="0.00">
                  <c:v>117.02</c:v>
                </c:pt>
                <c:pt idx="201" formatCode="0.00">
                  <c:v>130.18</c:v>
                </c:pt>
                <c:pt idx="202" formatCode="0.00">
                  <c:v>143.44</c:v>
                </c:pt>
                <c:pt idx="203" formatCode="0.00">
                  <c:v>156.78</c:v>
                </c:pt>
                <c:pt idx="204" formatCode="0.00">
                  <c:v>170.16</c:v>
                </c:pt>
                <c:pt idx="205" formatCode="0.00">
                  <c:v>196.93</c:v>
                </c:pt>
                <c:pt idx="206" formatCode="0.00">
                  <c:v>223.58</c:v>
                </c:pt>
                <c:pt idx="207" formatCode="0.00">
                  <c:v>250</c:v>
                </c:pt>
                <c:pt idx="208" formatCode="0.00">
                  <c:v>255.25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4576"/>
        <c:axId val="534629672"/>
      </c:scatterChart>
      <c:valAx>
        <c:axId val="5346245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29672"/>
        <c:crosses val="autoZero"/>
        <c:crossBetween val="midCat"/>
        <c:majorUnit val="10"/>
      </c:valAx>
      <c:valAx>
        <c:axId val="53462967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45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srim56Fe_C!$P$5</c:f>
          <c:strCache>
            <c:ptCount val="1"/>
            <c:pt idx="0">
              <c:v>srim56Fe_C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srim56Fe_C!$D$20:$D$228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srim56Fe_C!$E$20:$E$228</c:f>
              <c:numCache>
                <c:formatCode>0.000E+00</c:formatCode>
                <c:ptCount val="209"/>
                <c:pt idx="0">
                  <c:v>0.13589999999999999</c:v>
                </c:pt>
                <c:pt idx="1">
                  <c:v>0.1414</c:v>
                </c:pt>
                <c:pt idx="2">
                  <c:v>0.14680000000000001</c:v>
                </c:pt>
                <c:pt idx="3">
                  <c:v>0.15690000000000001</c:v>
                </c:pt>
                <c:pt idx="4">
                  <c:v>0.16639999999999999</c:v>
                </c:pt>
                <c:pt idx="5">
                  <c:v>0.1754</c:v>
                </c:pt>
                <c:pt idx="6">
                  <c:v>0.184</c:v>
                </c:pt>
                <c:pt idx="7">
                  <c:v>0.19209999999999999</c:v>
                </c:pt>
                <c:pt idx="8">
                  <c:v>0.2</c:v>
                </c:pt>
                <c:pt idx="9">
                  <c:v>0.20749999999999999</c:v>
                </c:pt>
                <c:pt idx="10">
                  <c:v>0.21479999999999999</c:v>
                </c:pt>
                <c:pt idx="11">
                  <c:v>0.22189999999999999</c:v>
                </c:pt>
                <c:pt idx="12">
                  <c:v>0.22869999999999999</c:v>
                </c:pt>
                <c:pt idx="13">
                  <c:v>0.23530000000000001</c:v>
                </c:pt>
                <c:pt idx="14">
                  <c:v>0.24809999999999999</c:v>
                </c:pt>
                <c:pt idx="15">
                  <c:v>0.2631</c:v>
                </c:pt>
                <c:pt idx="16">
                  <c:v>0.27729999999999999</c:v>
                </c:pt>
                <c:pt idx="17">
                  <c:v>0.29089999999999999</c:v>
                </c:pt>
                <c:pt idx="18">
                  <c:v>0.30380000000000001</c:v>
                </c:pt>
                <c:pt idx="19">
                  <c:v>0.31619999999999998</c:v>
                </c:pt>
                <c:pt idx="20">
                  <c:v>0.32819999999999999</c:v>
                </c:pt>
                <c:pt idx="21">
                  <c:v>0.3397</c:v>
                </c:pt>
                <c:pt idx="22">
                  <c:v>0.3508</c:v>
                </c:pt>
                <c:pt idx="23">
                  <c:v>0.37209999999999999</c:v>
                </c:pt>
                <c:pt idx="24">
                  <c:v>0.39219999999999999</c:v>
                </c:pt>
                <c:pt idx="25">
                  <c:v>0.41139999999999999</c:v>
                </c:pt>
                <c:pt idx="26">
                  <c:v>0.42970000000000003</c:v>
                </c:pt>
                <c:pt idx="27">
                  <c:v>0.44719999999999999</c:v>
                </c:pt>
                <c:pt idx="28">
                  <c:v>0.46410000000000001</c:v>
                </c:pt>
                <c:pt idx="29">
                  <c:v>0.49609999999999999</c:v>
                </c:pt>
                <c:pt idx="30">
                  <c:v>0.5262</c:v>
                </c:pt>
                <c:pt idx="31">
                  <c:v>0.55469999999999997</c:v>
                </c:pt>
                <c:pt idx="32">
                  <c:v>0.58179999999999998</c:v>
                </c:pt>
                <c:pt idx="33">
                  <c:v>0.60760000000000003</c:v>
                </c:pt>
                <c:pt idx="34">
                  <c:v>0.63239999999999996</c:v>
                </c:pt>
                <c:pt idx="35">
                  <c:v>0.65629999999999999</c:v>
                </c:pt>
                <c:pt idx="36">
                  <c:v>0.67930000000000001</c:v>
                </c:pt>
                <c:pt idx="37">
                  <c:v>0.7016</c:v>
                </c:pt>
                <c:pt idx="38">
                  <c:v>0.72319999999999995</c:v>
                </c:pt>
                <c:pt idx="39">
                  <c:v>0.74419999999999997</c:v>
                </c:pt>
                <c:pt idx="40">
                  <c:v>0.78439999999999999</c:v>
                </c:pt>
                <c:pt idx="41">
                  <c:v>0.83199999999999996</c:v>
                </c:pt>
                <c:pt idx="42">
                  <c:v>0.877</c:v>
                </c:pt>
                <c:pt idx="43">
                  <c:v>0.91979999999999995</c:v>
                </c:pt>
                <c:pt idx="44">
                  <c:v>0.9607</c:v>
                </c:pt>
                <c:pt idx="45">
                  <c:v>1</c:v>
                </c:pt>
                <c:pt idx="46">
                  <c:v>1.038</c:v>
                </c:pt>
                <c:pt idx="47">
                  <c:v>1.0740000000000001</c:v>
                </c:pt>
                <c:pt idx="48">
                  <c:v>1.109</c:v>
                </c:pt>
                <c:pt idx="49">
                  <c:v>1.177</c:v>
                </c:pt>
                <c:pt idx="50">
                  <c:v>1.24</c:v>
                </c:pt>
                <c:pt idx="51">
                  <c:v>1.3009999999999999</c:v>
                </c:pt>
                <c:pt idx="52">
                  <c:v>1.359</c:v>
                </c:pt>
                <c:pt idx="53">
                  <c:v>1.4139999999999999</c:v>
                </c:pt>
                <c:pt idx="54">
                  <c:v>1.468</c:v>
                </c:pt>
                <c:pt idx="55">
                  <c:v>1.569</c:v>
                </c:pt>
                <c:pt idx="56">
                  <c:v>1.6639999999999999</c:v>
                </c:pt>
                <c:pt idx="57">
                  <c:v>1.754</c:v>
                </c:pt>
                <c:pt idx="58">
                  <c:v>1.84</c:v>
                </c:pt>
                <c:pt idx="59">
                  <c:v>1.986</c:v>
                </c:pt>
                <c:pt idx="60">
                  <c:v>2.105</c:v>
                </c:pt>
                <c:pt idx="61">
                  <c:v>2.194</c:v>
                </c:pt>
                <c:pt idx="62">
                  <c:v>2.2629999999999999</c:v>
                </c:pt>
                <c:pt idx="63">
                  <c:v>2.3199999999999998</c:v>
                </c:pt>
                <c:pt idx="64">
                  <c:v>2.367</c:v>
                </c:pt>
                <c:pt idx="65">
                  <c:v>2.4079999999999999</c:v>
                </c:pt>
                <c:pt idx="66">
                  <c:v>2.4790000000000001</c:v>
                </c:pt>
                <c:pt idx="67">
                  <c:v>2.5579999999999998</c:v>
                </c:pt>
                <c:pt idx="68">
                  <c:v>2.6339999999999999</c:v>
                </c:pt>
                <c:pt idx="69">
                  <c:v>2.71</c:v>
                </c:pt>
                <c:pt idx="70">
                  <c:v>2.7879999999999998</c:v>
                </c:pt>
                <c:pt idx="71">
                  <c:v>2.8679999999999999</c:v>
                </c:pt>
                <c:pt idx="72">
                  <c:v>2.9510000000000001</c:v>
                </c:pt>
                <c:pt idx="73">
                  <c:v>3.0339999999999998</c:v>
                </c:pt>
                <c:pt idx="74">
                  <c:v>3.1179999999999999</c:v>
                </c:pt>
                <c:pt idx="75">
                  <c:v>3.2869999999999999</c:v>
                </c:pt>
                <c:pt idx="76">
                  <c:v>3.4529999999999998</c:v>
                </c:pt>
                <c:pt idx="77">
                  <c:v>3.613</c:v>
                </c:pt>
                <c:pt idx="78">
                  <c:v>3.766</c:v>
                </c:pt>
                <c:pt idx="79">
                  <c:v>3.9129999999999998</c:v>
                </c:pt>
                <c:pt idx="80">
                  <c:v>4.0529999999999999</c:v>
                </c:pt>
                <c:pt idx="81">
                  <c:v>4.32</c:v>
                </c:pt>
                <c:pt idx="82">
                  <c:v>4.5739999999999998</c:v>
                </c:pt>
                <c:pt idx="83">
                  <c:v>4.8220000000000001</c:v>
                </c:pt>
                <c:pt idx="84">
                  <c:v>5.069</c:v>
                </c:pt>
                <c:pt idx="85">
                  <c:v>5.3159999999999998</c:v>
                </c:pt>
                <c:pt idx="86">
                  <c:v>5.5629999999999997</c:v>
                </c:pt>
                <c:pt idx="87">
                  <c:v>5.8109999999999999</c:v>
                </c:pt>
                <c:pt idx="88">
                  <c:v>6.0590000000000002</c:v>
                </c:pt>
                <c:pt idx="89">
                  <c:v>6.3070000000000004</c:v>
                </c:pt>
                <c:pt idx="90">
                  <c:v>6.556</c:v>
                </c:pt>
                <c:pt idx="91">
                  <c:v>6.8049999999999997</c:v>
                </c:pt>
                <c:pt idx="92">
                  <c:v>7.3010000000000002</c:v>
                </c:pt>
                <c:pt idx="93">
                  <c:v>7.9189999999999996</c:v>
                </c:pt>
                <c:pt idx="94">
                  <c:v>8.5340000000000007</c:v>
                </c:pt>
                <c:pt idx="95">
                  <c:v>9.1449999999999996</c:v>
                </c:pt>
                <c:pt idx="96">
                  <c:v>9.7520000000000007</c:v>
                </c:pt>
                <c:pt idx="97">
                  <c:v>10.35</c:v>
                </c:pt>
                <c:pt idx="98">
                  <c:v>10.95</c:v>
                </c:pt>
                <c:pt idx="99">
                  <c:v>11.53</c:v>
                </c:pt>
                <c:pt idx="100">
                  <c:v>12.11</c:v>
                </c:pt>
                <c:pt idx="101">
                  <c:v>13.25</c:v>
                </c:pt>
                <c:pt idx="102">
                  <c:v>14.35</c:v>
                </c:pt>
                <c:pt idx="103">
                  <c:v>15.4</c:v>
                </c:pt>
                <c:pt idx="104">
                  <c:v>16.420000000000002</c:v>
                </c:pt>
                <c:pt idx="105">
                  <c:v>17.39</c:v>
                </c:pt>
                <c:pt idx="106">
                  <c:v>18.329999999999998</c:v>
                </c:pt>
                <c:pt idx="107">
                  <c:v>20.07</c:v>
                </c:pt>
                <c:pt idx="108">
                  <c:v>21.65</c:v>
                </c:pt>
                <c:pt idx="109">
                  <c:v>23.08</c:v>
                </c:pt>
                <c:pt idx="110">
                  <c:v>24.38</c:v>
                </c:pt>
                <c:pt idx="111">
                  <c:v>25.56</c:v>
                </c:pt>
                <c:pt idx="112">
                  <c:v>26.63</c:v>
                </c:pt>
                <c:pt idx="113">
                  <c:v>27.6</c:v>
                </c:pt>
                <c:pt idx="114">
                  <c:v>28.48</c:v>
                </c:pt>
                <c:pt idx="115">
                  <c:v>29.28</c:v>
                </c:pt>
                <c:pt idx="116">
                  <c:v>30.01</c:v>
                </c:pt>
                <c:pt idx="117">
                  <c:v>30.67</c:v>
                </c:pt>
                <c:pt idx="118">
                  <c:v>31.83</c:v>
                </c:pt>
                <c:pt idx="119">
                  <c:v>33.020000000000003</c:v>
                </c:pt>
                <c:pt idx="120">
                  <c:v>33.979999999999997</c:v>
                </c:pt>
                <c:pt idx="121">
                  <c:v>34.76</c:v>
                </c:pt>
                <c:pt idx="122">
                  <c:v>35.4</c:v>
                </c:pt>
                <c:pt idx="123">
                  <c:v>35.92</c:v>
                </c:pt>
                <c:pt idx="124">
                  <c:v>36.35</c:v>
                </c:pt>
                <c:pt idx="125">
                  <c:v>36.700000000000003</c:v>
                </c:pt>
                <c:pt idx="126">
                  <c:v>36.979999999999997</c:v>
                </c:pt>
                <c:pt idx="127">
                  <c:v>37.4</c:v>
                </c:pt>
                <c:pt idx="128">
                  <c:v>37.67</c:v>
                </c:pt>
                <c:pt idx="129">
                  <c:v>37.82</c:v>
                </c:pt>
                <c:pt idx="130">
                  <c:v>37.880000000000003</c:v>
                </c:pt>
                <c:pt idx="131">
                  <c:v>37.869999999999997</c:v>
                </c:pt>
                <c:pt idx="132">
                  <c:v>37.82</c:v>
                </c:pt>
                <c:pt idx="133">
                  <c:v>37.590000000000003</c:v>
                </c:pt>
                <c:pt idx="134">
                  <c:v>37.24</c:v>
                </c:pt>
                <c:pt idx="135">
                  <c:v>36.83</c:v>
                </c:pt>
                <c:pt idx="136">
                  <c:v>36.36</c:v>
                </c:pt>
                <c:pt idx="137">
                  <c:v>36.11</c:v>
                </c:pt>
                <c:pt idx="138">
                  <c:v>35.630000000000003</c:v>
                </c:pt>
                <c:pt idx="139">
                  <c:v>35.07</c:v>
                </c:pt>
                <c:pt idx="140">
                  <c:v>34.6</c:v>
                </c:pt>
                <c:pt idx="141">
                  <c:v>34.119999999999997</c:v>
                </c:pt>
                <c:pt idx="142">
                  <c:v>33.64</c:v>
                </c:pt>
                <c:pt idx="143">
                  <c:v>33.159999999999997</c:v>
                </c:pt>
                <c:pt idx="144">
                  <c:v>32.22</c:v>
                </c:pt>
                <c:pt idx="145">
                  <c:v>31.06</c:v>
                </c:pt>
                <c:pt idx="146">
                  <c:v>29.95</c:v>
                </c:pt>
                <c:pt idx="147">
                  <c:v>28.89</c:v>
                </c:pt>
                <c:pt idx="148">
                  <c:v>27.9</c:v>
                </c:pt>
                <c:pt idx="149">
                  <c:v>26.95</c:v>
                </c:pt>
                <c:pt idx="150">
                  <c:v>26.07</c:v>
                </c:pt>
                <c:pt idx="151">
                  <c:v>25.24</c:v>
                </c:pt>
                <c:pt idx="152">
                  <c:v>24.46</c:v>
                </c:pt>
                <c:pt idx="153">
                  <c:v>23.04</c:v>
                </c:pt>
                <c:pt idx="154">
                  <c:v>21.79</c:v>
                </c:pt>
                <c:pt idx="155">
                  <c:v>20.69</c:v>
                </c:pt>
                <c:pt idx="156">
                  <c:v>19.72</c:v>
                </c:pt>
                <c:pt idx="157">
                  <c:v>18.86</c:v>
                </c:pt>
                <c:pt idx="158">
                  <c:v>18.079999999999998</c:v>
                </c:pt>
                <c:pt idx="159">
                  <c:v>16.760000000000002</c:v>
                </c:pt>
                <c:pt idx="160">
                  <c:v>15.66</c:v>
                </c:pt>
                <c:pt idx="161">
                  <c:v>14.74</c:v>
                </c:pt>
                <c:pt idx="162">
                  <c:v>13.93</c:v>
                </c:pt>
                <c:pt idx="163">
                  <c:v>13.21</c:v>
                </c:pt>
                <c:pt idx="164">
                  <c:v>12.56</c:v>
                </c:pt>
                <c:pt idx="165">
                  <c:v>11.96</c:v>
                </c:pt>
                <c:pt idx="166">
                  <c:v>11.39</c:v>
                </c:pt>
                <c:pt idx="167">
                  <c:v>10.84</c:v>
                </c:pt>
                <c:pt idx="168">
                  <c:v>10.32</c:v>
                </c:pt>
                <c:pt idx="169">
                  <c:v>9.907</c:v>
                </c:pt>
                <c:pt idx="170">
                  <c:v>9.18</c:v>
                </c:pt>
                <c:pt idx="171">
                  <c:v>8.4260000000000002</c:v>
                </c:pt>
                <c:pt idx="172">
                  <c:v>7.8</c:v>
                </c:pt>
                <c:pt idx="173">
                  <c:v>7.274</c:v>
                </c:pt>
                <c:pt idx="174">
                  <c:v>6.8239999999999998</c:v>
                </c:pt>
                <c:pt idx="175">
                  <c:v>6.4349999999999996</c:v>
                </c:pt>
                <c:pt idx="176">
                  <c:v>6.0949999999999998</c:v>
                </c:pt>
                <c:pt idx="177">
                  <c:v>5.7960000000000003</c:v>
                </c:pt>
                <c:pt idx="178">
                  <c:v>5.524</c:v>
                </c:pt>
                <c:pt idx="179">
                  <c:v>5.0540000000000003</c:v>
                </c:pt>
                <c:pt idx="180">
                  <c:v>4.6710000000000003</c:v>
                </c:pt>
                <c:pt idx="181">
                  <c:v>4.3520000000000003</c:v>
                </c:pt>
                <c:pt idx="182">
                  <c:v>4.0830000000000002</c:v>
                </c:pt>
                <c:pt idx="183">
                  <c:v>3.8519999999999999</c:v>
                </c:pt>
                <c:pt idx="184">
                  <c:v>3.653</c:v>
                </c:pt>
                <c:pt idx="185">
                  <c:v>3.3239999999999998</c:v>
                </c:pt>
                <c:pt idx="186">
                  <c:v>3.0649999999999999</c:v>
                </c:pt>
                <c:pt idx="187">
                  <c:v>2.855</c:v>
                </c:pt>
                <c:pt idx="188">
                  <c:v>2.6819999999999999</c:v>
                </c:pt>
                <c:pt idx="189">
                  <c:v>2.536</c:v>
                </c:pt>
                <c:pt idx="190">
                  <c:v>2.4119999999999999</c:v>
                </c:pt>
                <c:pt idx="191">
                  <c:v>2.306</c:v>
                </c:pt>
                <c:pt idx="192">
                  <c:v>2.2130000000000001</c:v>
                </c:pt>
                <c:pt idx="193">
                  <c:v>2.1320000000000001</c:v>
                </c:pt>
                <c:pt idx="194">
                  <c:v>2.06</c:v>
                </c:pt>
                <c:pt idx="195">
                  <c:v>1.996</c:v>
                </c:pt>
                <c:pt idx="196">
                  <c:v>1.887</c:v>
                </c:pt>
                <c:pt idx="197">
                  <c:v>1.778</c:v>
                </c:pt>
                <c:pt idx="198">
                  <c:v>1.6910000000000001</c:v>
                </c:pt>
                <c:pt idx="199">
                  <c:v>1.621</c:v>
                </c:pt>
                <c:pt idx="200">
                  <c:v>1.5620000000000001</c:v>
                </c:pt>
                <c:pt idx="201">
                  <c:v>1.5129999999999999</c:v>
                </c:pt>
                <c:pt idx="202">
                  <c:v>1.472</c:v>
                </c:pt>
                <c:pt idx="203">
                  <c:v>1.4370000000000001</c:v>
                </c:pt>
                <c:pt idx="204">
                  <c:v>1.4059999999999999</c:v>
                </c:pt>
                <c:pt idx="205">
                  <c:v>1.3560000000000001</c:v>
                </c:pt>
                <c:pt idx="206">
                  <c:v>1.3180000000000001</c:v>
                </c:pt>
                <c:pt idx="207">
                  <c:v>1.2869999999999999</c:v>
                </c:pt>
                <c:pt idx="208">
                  <c:v>1.282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srim56Fe_C!$D$20:$D$228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srim56Fe_C!$F$20:$F$228</c:f>
              <c:numCache>
                <c:formatCode>0.000E+00</c:formatCode>
                <c:ptCount val="209"/>
                <c:pt idx="0">
                  <c:v>2.0129999999999999</c:v>
                </c:pt>
                <c:pt idx="1">
                  <c:v>2.0830000000000002</c:v>
                </c:pt>
                <c:pt idx="2">
                  <c:v>2.1480000000000001</c:v>
                </c:pt>
                <c:pt idx="3">
                  <c:v>2.27</c:v>
                </c:pt>
                <c:pt idx="4">
                  <c:v>2.38</c:v>
                </c:pt>
                <c:pt idx="5">
                  <c:v>2.4809999999999999</c:v>
                </c:pt>
                <c:pt idx="6">
                  <c:v>2.5739999999999998</c:v>
                </c:pt>
                <c:pt idx="7">
                  <c:v>2.66</c:v>
                </c:pt>
                <c:pt idx="8">
                  <c:v>2.7410000000000001</c:v>
                </c:pt>
                <c:pt idx="9">
                  <c:v>2.8159999999999998</c:v>
                </c:pt>
                <c:pt idx="10">
                  <c:v>2.887</c:v>
                </c:pt>
                <c:pt idx="11">
                  <c:v>2.9529999999999998</c:v>
                </c:pt>
                <c:pt idx="12">
                  <c:v>3.016</c:v>
                </c:pt>
                <c:pt idx="13">
                  <c:v>3.0760000000000001</c:v>
                </c:pt>
                <c:pt idx="14">
                  <c:v>3.1869999999999998</c:v>
                </c:pt>
                <c:pt idx="15">
                  <c:v>3.3119999999999998</c:v>
                </c:pt>
                <c:pt idx="16">
                  <c:v>3.4239999999999999</c:v>
                </c:pt>
                <c:pt idx="17">
                  <c:v>3.5259999999999998</c:v>
                </c:pt>
                <c:pt idx="18">
                  <c:v>3.6179999999999999</c:v>
                </c:pt>
                <c:pt idx="19">
                  <c:v>3.7029999999999998</c:v>
                </c:pt>
                <c:pt idx="20">
                  <c:v>3.782</c:v>
                </c:pt>
                <c:pt idx="21">
                  <c:v>3.8540000000000001</c:v>
                </c:pt>
                <c:pt idx="22">
                  <c:v>3.9220000000000002</c:v>
                </c:pt>
                <c:pt idx="23">
                  <c:v>4.0439999999999996</c:v>
                </c:pt>
                <c:pt idx="24">
                  <c:v>4.1509999999999998</c:v>
                </c:pt>
                <c:pt idx="25">
                  <c:v>4.2460000000000004</c:v>
                </c:pt>
                <c:pt idx="26">
                  <c:v>4.3319999999999999</c:v>
                </c:pt>
                <c:pt idx="27">
                  <c:v>4.4080000000000004</c:v>
                </c:pt>
                <c:pt idx="28">
                  <c:v>4.4779999999999998</c:v>
                </c:pt>
                <c:pt idx="29">
                  <c:v>4.5990000000000002</c:v>
                </c:pt>
                <c:pt idx="30">
                  <c:v>4.7</c:v>
                </c:pt>
                <c:pt idx="31">
                  <c:v>4.7859999999999996</c:v>
                </c:pt>
                <c:pt idx="32">
                  <c:v>4.8600000000000003</c:v>
                </c:pt>
                <c:pt idx="33">
                  <c:v>4.923</c:v>
                </c:pt>
                <c:pt idx="34">
                  <c:v>4.9779999999999998</c:v>
                </c:pt>
                <c:pt idx="35">
                  <c:v>5.0250000000000004</c:v>
                </c:pt>
                <c:pt idx="36">
                  <c:v>5.0670000000000002</c:v>
                </c:pt>
                <c:pt idx="37">
                  <c:v>5.1029999999999998</c:v>
                </c:pt>
                <c:pt idx="38">
                  <c:v>5.1340000000000003</c:v>
                </c:pt>
                <c:pt idx="39">
                  <c:v>5.1619999999999999</c:v>
                </c:pt>
                <c:pt idx="40">
                  <c:v>5.2069999999999999</c:v>
                </c:pt>
                <c:pt idx="41">
                  <c:v>5.2469999999999999</c:v>
                </c:pt>
                <c:pt idx="42">
                  <c:v>5.274</c:v>
                </c:pt>
                <c:pt idx="43">
                  <c:v>5.2910000000000004</c:v>
                </c:pt>
                <c:pt idx="44">
                  <c:v>5.2990000000000004</c:v>
                </c:pt>
                <c:pt idx="45">
                  <c:v>5.3019999999999996</c:v>
                </c:pt>
                <c:pt idx="46">
                  <c:v>5.2990000000000004</c:v>
                </c:pt>
                <c:pt idx="47">
                  <c:v>5.2910000000000004</c:v>
                </c:pt>
                <c:pt idx="48">
                  <c:v>5.2809999999999997</c:v>
                </c:pt>
                <c:pt idx="49">
                  <c:v>5.2510000000000003</c:v>
                </c:pt>
                <c:pt idx="50">
                  <c:v>5.2140000000000004</c:v>
                </c:pt>
                <c:pt idx="51">
                  <c:v>5.1710000000000003</c:v>
                </c:pt>
                <c:pt idx="52">
                  <c:v>5.125</c:v>
                </c:pt>
                <c:pt idx="53">
                  <c:v>5.0759999999999996</c:v>
                </c:pt>
                <c:pt idx="54">
                  <c:v>5.0259999999999998</c:v>
                </c:pt>
                <c:pt idx="55">
                  <c:v>4.923</c:v>
                </c:pt>
                <c:pt idx="56">
                  <c:v>4.819</c:v>
                </c:pt>
                <c:pt idx="57">
                  <c:v>4.718</c:v>
                </c:pt>
                <c:pt idx="58">
                  <c:v>4.6180000000000003</c:v>
                </c:pt>
                <c:pt idx="59">
                  <c:v>4.5229999999999997</c:v>
                </c:pt>
                <c:pt idx="60">
                  <c:v>4.43</c:v>
                </c:pt>
                <c:pt idx="61">
                  <c:v>4.3410000000000002</c:v>
                </c:pt>
                <c:pt idx="62">
                  <c:v>4.2560000000000002</c:v>
                </c:pt>
                <c:pt idx="63">
                  <c:v>4.1740000000000004</c:v>
                </c:pt>
                <c:pt idx="64">
                  <c:v>4.0949999999999998</c:v>
                </c:pt>
                <c:pt idx="65">
                  <c:v>4.0190000000000001</c:v>
                </c:pt>
                <c:pt idx="66">
                  <c:v>3.8769999999999998</c:v>
                </c:pt>
                <c:pt idx="67">
                  <c:v>3.7149999999999999</c:v>
                </c:pt>
                <c:pt idx="68">
                  <c:v>3.5670000000000002</c:v>
                </c:pt>
                <c:pt idx="69">
                  <c:v>3.4329999999999998</c:v>
                </c:pt>
                <c:pt idx="70">
                  <c:v>3.31</c:v>
                </c:pt>
                <c:pt idx="71">
                  <c:v>3.1970000000000001</c:v>
                </c:pt>
                <c:pt idx="72">
                  <c:v>3.0920000000000001</c:v>
                </c:pt>
                <c:pt idx="73">
                  <c:v>2.996</c:v>
                </c:pt>
                <c:pt idx="74">
                  <c:v>2.9060000000000001</c:v>
                </c:pt>
                <c:pt idx="75">
                  <c:v>2.7440000000000002</c:v>
                </c:pt>
                <c:pt idx="76">
                  <c:v>2.6019999999999999</c:v>
                </c:pt>
                <c:pt idx="77">
                  <c:v>2.4769999999999999</c:v>
                </c:pt>
                <c:pt idx="78">
                  <c:v>2.3639999999999999</c:v>
                </c:pt>
                <c:pt idx="79">
                  <c:v>2.2629999999999999</c:v>
                </c:pt>
                <c:pt idx="80">
                  <c:v>2.1720000000000002</c:v>
                </c:pt>
                <c:pt idx="81">
                  <c:v>2.0129999999999999</c:v>
                </c:pt>
                <c:pt idx="82">
                  <c:v>1.879</c:v>
                </c:pt>
                <c:pt idx="83">
                  <c:v>1.764</c:v>
                </c:pt>
                <c:pt idx="84">
                  <c:v>1.6639999999999999</c:v>
                </c:pt>
                <c:pt idx="85">
                  <c:v>1.5760000000000001</c:v>
                </c:pt>
                <c:pt idx="86">
                  <c:v>1.4990000000000001</c:v>
                </c:pt>
                <c:pt idx="87">
                  <c:v>1.429</c:v>
                </c:pt>
                <c:pt idx="88">
                  <c:v>1.367</c:v>
                </c:pt>
                <c:pt idx="89">
                  <c:v>1.3109999999999999</c:v>
                </c:pt>
                <c:pt idx="90">
                  <c:v>1.2589999999999999</c:v>
                </c:pt>
                <c:pt idx="91">
                  <c:v>1.212</c:v>
                </c:pt>
                <c:pt idx="92">
                  <c:v>1.129</c:v>
                </c:pt>
                <c:pt idx="93">
                  <c:v>1.042</c:v>
                </c:pt>
                <c:pt idx="94">
                  <c:v>0.96889999999999998</c:v>
                </c:pt>
                <c:pt idx="95">
                  <c:v>0.90639999999999998</c:v>
                </c:pt>
                <c:pt idx="96">
                  <c:v>0.85229999999999995</c:v>
                </c:pt>
                <c:pt idx="97">
                  <c:v>0.80500000000000005</c:v>
                </c:pt>
                <c:pt idx="98">
                  <c:v>0.76329999999999998</c:v>
                </c:pt>
                <c:pt idx="99">
                  <c:v>0.72609999999999997</c:v>
                </c:pt>
                <c:pt idx="100">
                  <c:v>0.69269999999999998</c:v>
                </c:pt>
                <c:pt idx="101">
                  <c:v>0.63529999999999998</c:v>
                </c:pt>
                <c:pt idx="102">
                  <c:v>0.58760000000000001</c:v>
                </c:pt>
                <c:pt idx="103">
                  <c:v>0.54710000000000003</c:v>
                </c:pt>
                <c:pt idx="104">
                  <c:v>0.51239999999999997</c:v>
                </c:pt>
                <c:pt idx="105">
                  <c:v>0.48230000000000001</c:v>
                </c:pt>
                <c:pt idx="106">
                  <c:v>0.45579999999999998</c:v>
                </c:pt>
                <c:pt idx="107">
                  <c:v>0.41139999999999999</c:v>
                </c:pt>
                <c:pt idx="108">
                  <c:v>0.3755</c:v>
                </c:pt>
                <c:pt idx="109">
                  <c:v>0.34589999999999999</c:v>
                </c:pt>
                <c:pt idx="110">
                  <c:v>0.32100000000000001</c:v>
                </c:pt>
                <c:pt idx="111">
                  <c:v>0.29980000000000001</c:v>
                </c:pt>
                <c:pt idx="112">
                  <c:v>0.28129999999999999</c:v>
                </c:pt>
                <c:pt idx="113">
                  <c:v>0.26519999999999999</c:v>
                </c:pt>
                <c:pt idx="114">
                  <c:v>0.251</c:v>
                </c:pt>
                <c:pt idx="115">
                  <c:v>0.2384</c:v>
                </c:pt>
                <c:pt idx="116">
                  <c:v>0.2271</c:v>
                </c:pt>
                <c:pt idx="117">
                  <c:v>0.21690000000000001</c:v>
                </c:pt>
                <c:pt idx="118">
                  <c:v>0.1991</c:v>
                </c:pt>
                <c:pt idx="119">
                  <c:v>0.18099999999999999</c:v>
                </c:pt>
                <c:pt idx="120">
                  <c:v>0.1661</c:v>
                </c:pt>
                <c:pt idx="121">
                  <c:v>0.15359999999999999</c:v>
                </c:pt>
                <c:pt idx="122">
                  <c:v>0.14299999999999999</c:v>
                </c:pt>
                <c:pt idx="123">
                  <c:v>0.1338</c:v>
                </c:pt>
                <c:pt idx="124">
                  <c:v>0.12590000000000001</c:v>
                </c:pt>
                <c:pt idx="125">
                  <c:v>0.11890000000000001</c:v>
                </c:pt>
                <c:pt idx="126">
                  <c:v>0.11269999999999999</c:v>
                </c:pt>
                <c:pt idx="127">
                  <c:v>0.1021</c:v>
                </c:pt>
                <c:pt idx="128">
                  <c:v>9.3490000000000004E-2</c:v>
                </c:pt>
                <c:pt idx="129">
                  <c:v>8.6300000000000002E-2</c:v>
                </c:pt>
                <c:pt idx="130">
                  <c:v>8.0199999999999994E-2</c:v>
                </c:pt>
                <c:pt idx="131">
                  <c:v>7.4959999999999999E-2</c:v>
                </c:pt>
                <c:pt idx="132">
                  <c:v>7.0400000000000004E-2</c:v>
                </c:pt>
                <c:pt idx="133">
                  <c:v>6.2859999999999999E-2</c:v>
                </c:pt>
                <c:pt idx="134">
                  <c:v>5.6860000000000001E-2</c:v>
                </c:pt>
                <c:pt idx="135">
                  <c:v>5.1970000000000002E-2</c:v>
                </c:pt>
                <c:pt idx="136">
                  <c:v>4.7890000000000002E-2</c:v>
                </c:pt>
                <c:pt idx="137">
                  <c:v>4.4450000000000003E-2</c:v>
                </c:pt>
                <c:pt idx="138">
                  <c:v>4.1489999999999999E-2</c:v>
                </c:pt>
                <c:pt idx="139">
                  <c:v>3.8929999999999999E-2</c:v>
                </c:pt>
                <c:pt idx="140">
                  <c:v>3.6679999999999997E-2</c:v>
                </c:pt>
                <c:pt idx="141">
                  <c:v>3.4689999999999999E-2</c:v>
                </c:pt>
                <c:pt idx="142">
                  <c:v>3.2910000000000002E-2</c:v>
                </c:pt>
                <c:pt idx="143">
                  <c:v>3.1320000000000001E-2</c:v>
                </c:pt>
                <c:pt idx="144">
                  <c:v>2.8590000000000001E-2</c:v>
                </c:pt>
                <c:pt idx="145">
                  <c:v>2.58E-2</c:v>
                </c:pt>
                <c:pt idx="146">
                  <c:v>2.3539999999999998E-2</c:v>
                </c:pt>
                <c:pt idx="147">
                  <c:v>2.1659999999999999E-2</c:v>
                </c:pt>
                <c:pt idx="148">
                  <c:v>2.0070000000000001E-2</c:v>
                </c:pt>
                <c:pt idx="149">
                  <c:v>1.8710000000000001E-2</c:v>
                </c:pt>
                <c:pt idx="150">
                  <c:v>1.753E-2</c:v>
                </c:pt>
                <c:pt idx="151">
                  <c:v>1.6500000000000001E-2</c:v>
                </c:pt>
                <c:pt idx="152">
                  <c:v>1.559E-2</c:v>
                </c:pt>
                <c:pt idx="153">
                  <c:v>1.406E-2</c:v>
                </c:pt>
                <c:pt idx="154">
                  <c:v>1.281E-2</c:v>
                </c:pt>
                <c:pt idx="155">
                  <c:v>1.1769999999999999E-2</c:v>
                </c:pt>
                <c:pt idx="156">
                  <c:v>1.09E-2</c:v>
                </c:pt>
                <c:pt idx="157">
                  <c:v>1.0149999999999999E-2</c:v>
                </c:pt>
                <c:pt idx="158">
                  <c:v>9.5080000000000008E-3</c:v>
                </c:pt>
                <c:pt idx="159">
                  <c:v>8.4440000000000001E-3</c:v>
                </c:pt>
                <c:pt idx="160">
                  <c:v>7.6030000000000004E-3</c:v>
                </c:pt>
                <c:pt idx="161">
                  <c:v>6.9220000000000002E-3</c:v>
                </c:pt>
                <c:pt idx="162">
                  <c:v>6.3569999999999998E-3</c:v>
                </c:pt>
                <c:pt idx="163">
                  <c:v>5.8820000000000001E-3</c:v>
                </c:pt>
                <c:pt idx="164">
                  <c:v>5.4749999999999998E-3</c:v>
                </c:pt>
                <c:pt idx="165">
                  <c:v>5.1229999999999999E-3</c:v>
                </c:pt>
                <c:pt idx="166">
                  <c:v>4.816E-3</c:v>
                </c:pt>
                <c:pt idx="167">
                  <c:v>4.5450000000000004E-3</c:v>
                </c:pt>
                <c:pt idx="168">
                  <c:v>4.3049999999999998E-3</c:v>
                </c:pt>
                <c:pt idx="169">
                  <c:v>4.0889999999999998E-3</c:v>
                </c:pt>
                <c:pt idx="170">
                  <c:v>3.7190000000000001E-3</c:v>
                </c:pt>
                <c:pt idx="171">
                  <c:v>3.3449999999999999E-3</c:v>
                </c:pt>
                <c:pt idx="172">
                  <c:v>3.042E-3</c:v>
                </c:pt>
                <c:pt idx="173">
                  <c:v>2.7910000000000001E-3</c:v>
                </c:pt>
                <c:pt idx="174">
                  <c:v>2.5799999999999998E-3</c:v>
                </c:pt>
                <c:pt idx="175">
                  <c:v>2.3999999999999998E-3</c:v>
                </c:pt>
                <c:pt idx="176">
                  <c:v>2.2439999999999999E-3</c:v>
                </c:pt>
                <c:pt idx="177">
                  <c:v>2.1090000000000002E-3</c:v>
                </c:pt>
                <c:pt idx="178">
                  <c:v>1.9889999999999999E-3</c:v>
                </c:pt>
                <c:pt idx="179">
                  <c:v>1.787E-3</c:v>
                </c:pt>
                <c:pt idx="180">
                  <c:v>1.624E-3</c:v>
                </c:pt>
                <c:pt idx="181">
                  <c:v>1.4890000000000001E-3</c:v>
                </c:pt>
                <c:pt idx="182">
                  <c:v>1.3760000000000001E-3</c:v>
                </c:pt>
                <c:pt idx="183">
                  <c:v>1.279E-3</c:v>
                </c:pt>
                <c:pt idx="184">
                  <c:v>1.196E-3</c:v>
                </c:pt>
                <c:pt idx="185">
                  <c:v>1.059E-3</c:v>
                </c:pt>
                <c:pt idx="186">
                  <c:v>9.5089999999999997E-4</c:v>
                </c:pt>
                <c:pt idx="187">
                  <c:v>8.6370000000000001E-4</c:v>
                </c:pt>
                <c:pt idx="188">
                  <c:v>7.9160000000000005E-4</c:v>
                </c:pt>
                <c:pt idx="189">
                  <c:v>7.3099999999999999E-4</c:v>
                </c:pt>
                <c:pt idx="190">
                  <c:v>6.7940000000000003E-4</c:v>
                </c:pt>
                <c:pt idx="191">
                  <c:v>6.3480000000000003E-4</c:v>
                </c:pt>
                <c:pt idx="192">
                  <c:v>5.9590000000000001E-4</c:v>
                </c:pt>
                <c:pt idx="193">
                  <c:v>5.6159999999999999E-4</c:v>
                </c:pt>
                <c:pt idx="194">
                  <c:v>5.3120000000000001E-4</c:v>
                </c:pt>
                <c:pt idx="195">
                  <c:v>5.0409999999999995E-4</c:v>
                </c:pt>
                <c:pt idx="196">
                  <c:v>4.5760000000000001E-4</c:v>
                </c:pt>
                <c:pt idx="197">
                  <c:v>4.1060000000000001E-4</c:v>
                </c:pt>
                <c:pt idx="198">
                  <c:v>3.7270000000000001E-4</c:v>
                </c:pt>
                <c:pt idx="199">
                  <c:v>3.414E-4</c:v>
                </c:pt>
                <c:pt idx="200">
                  <c:v>3.1510000000000002E-4</c:v>
                </c:pt>
                <c:pt idx="201">
                  <c:v>2.9270000000000001E-4</c:v>
                </c:pt>
                <c:pt idx="202">
                  <c:v>2.7339999999999998E-4</c:v>
                </c:pt>
                <c:pt idx="203">
                  <c:v>2.565E-4</c:v>
                </c:pt>
                <c:pt idx="204">
                  <c:v>2.4169999999999999E-4</c:v>
                </c:pt>
                <c:pt idx="205">
                  <c:v>2.1680000000000001E-4</c:v>
                </c:pt>
                <c:pt idx="206">
                  <c:v>1.9660000000000001E-4</c:v>
                </c:pt>
                <c:pt idx="207">
                  <c:v>1.8009999999999999E-4</c:v>
                </c:pt>
                <c:pt idx="208">
                  <c:v>1.771E-4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srim56Fe_C!$D$20:$D$228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srim56Fe_C!$G$20:$G$228</c:f>
              <c:numCache>
                <c:formatCode>0.000E+00</c:formatCode>
                <c:ptCount val="209"/>
                <c:pt idx="0">
                  <c:v>2.1488999999999998</c:v>
                </c:pt>
                <c:pt idx="1">
                  <c:v>2.2244000000000002</c:v>
                </c:pt>
                <c:pt idx="2">
                  <c:v>2.2948</c:v>
                </c:pt>
                <c:pt idx="3">
                  <c:v>2.4268999999999998</c:v>
                </c:pt>
                <c:pt idx="4">
                  <c:v>2.5463999999999998</c:v>
                </c:pt>
                <c:pt idx="5">
                  <c:v>2.6563999999999997</c:v>
                </c:pt>
                <c:pt idx="6">
                  <c:v>2.758</c:v>
                </c:pt>
                <c:pt idx="7">
                  <c:v>2.8521000000000001</c:v>
                </c:pt>
                <c:pt idx="8">
                  <c:v>2.9410000000000003</c:v>
                </c:pt>
                <c:pt idx="9">
                  <c:v>3.0234999999999999</c:v>
                </c:pt>
                <c:pt idx="10">
                  <c:v>3.1017999999999999</c:v>
                </c:pt>
                <c:pt idx="11">
                  <c:v>3.1749000000000001</c:v>
                </c:pt>
                <c:pt idx="12">
                  <c:v>3.2446999999999999</c:v>
                </c:pt>
                <c:pt idx="13">
                  <c:v>3.3113000000000001</c:v>
                </c:pt>
                <c:pt idx="14">
                  <c:v>3.4350999999999998</c:v>
                </c:pt>
                <c:pt idx="15">
                  <c:v>3.5750999999999999</c:v>
                </c:pt>
                <c:pt idx="16">
                  <c:v>3.7012999999999998</c:v>
                </c:pt>
                <c:pt idx="17">
                  <c:v>3.8169</c:v>
                </c:pt>
                <c:pt idx="18">
                  <c:v>3.9217999999999997</c:v>
                </c:pt>
                <c:pt idx="19">
                  <c:v>4.0191999999999997</c:v>
                </c:pt>
                <c:pt idx="20">
                  <c:v>4.1101999999999999</c:v>
                </c:pt>
                <c:pt idx="21">
                  <c:v>4.1936999999999998</c:v>
                </c:pt>
                <c:pt idx="22">
                  <c:v>4.2728000000000002</c:v>
                </c:pt>
                <c:pt idx="23">
                  <c:v>4.4160999999999992</c:v>
                </c:pt>
                <c:pt idx="24">
                  <c:v>4.5431999999999997</c:v>
                </c:pt>
                <c:pt idx="25">
                  <c:v>4.6574000000000009</c:v>
                </c:pt>
                <c:pt idx="26">
                  <c:v>4.7617000000000003</c:v>
                </c:pt>
                <c:pt idx="27">
                  <c:v>4.8552</c:v>
                </c:pt>
                <c:pt idx="28">
                  <c:v>4.9420999999999999</c:v>
                </c:pt>
                <c:pt idx="29">
                  <c:v>5.0951000000000004</c:v>
                </c:pt>
                <c:pt idx="30">
                  <c:v>5.2262000000000004</c:v>
                </c:pt>
                <c:pt idx="31">
                  <c:v>5.3407</c:v>
                </c:pt>
                <c:pt idx="32">
                  <c:v>5.4418000000000006</c:v>
                </c:pt>
                <c:pt idx="33">
                  <c:v>5.5305999999999997</c:v>
                </c:pt>
                <c:pt idx="34">
                  <c:v>5.6103999999999994</c:v>
                </c:pt>
                <c:pt idx="35">
                  <c:v>5.6813000000000002</c:v>
                </c:pt>
                <c:pt idx="36">
                  <c:v>5.7462999999999997</c:v>
                </c:pt>
                <c:pt idx="37">
                  <c:v>5.8045999999999998</c:v>
                </c:pt>
                <c:pt idx="38">
                  <c:v>5.8572000000000006</c:v>
                </c:pt>
                <c:pt idx="39">
                  <c:v>5.9062000000000001</c:v>
                </c:pt>
                <c:pt idx="40">
                  <c:v>5.9913999999999996</c:v>
                </c:pt>
                <c:pt idx="41">
                  <c:v>6.0789999999999997</c:v>
                </c:pt>
                <c:pt idx="42">
                  <c:v>6.1509999999999998</c:v>
                </c:pt>
                <c:pt idx="43">
                  <c:v>6.2108000000000008</c:v>
                </c:pt>
                <c:pt idx="44">
                  <c:v>6.2597000000000005</c:v>
                </c:pt>
                <c:pt idx="45">
                  <c:v>6.3019999999999996</c:v>
                </c:pt>
                <c:pt idx="46">
                  <c:v>6.3370000000000006</c:v>
                </c:pt>
                <c:pt idx="47">
                  <c:v>6.3650000000000002</c:v>
                </c:pt>
                <c:pt idx="48">
                  <c:v>6.39</c:v>
                </c:pt>
                <c:pt idx="49">
                  <c:v>6.4280000000000008</c:v>
                </c:pt>
                <c:pt idx="50">
                  <c:v>6.4540000000000006</c:v>
                </c:pt>
                <c:pt idx="51">
                  <c:v>6.4720000000000004</c:v>
                </c:pt>
                <c:pt idx="52">
                  <c:v>6.484</c:v>
                </c:pt>
                <c:pt idx="53">
                  <c:v>6.4899999999999993</c:v>
                </c:pt>
                <c:pt idx="54">
                  <c:v>6.4939999999999998</c:v>
                </c:pt>
                <c:pt idx="55">
                  <c:v>6.492</c:v>
                </c:pt>
                <c:pt idx="56">
                  <c:v>6.4829999999999997</c:v>
                </c:pt>
                <c:pt idx="57">
                  <c:v>6.4719999999999995</c:v>
                </c:pt>
                <c:pt idx="58">
                  <c:v>6.4580000000000002</c:v>
                </c:pt>
                <c:pt idx="59">
                  <c:v>6.5089999999999995</c:v>
                </c:pt>
                <c:pt idx="60">
                  <c:v>6.5350000000000001</c:v>
                </c:pt>
                <c:pt idx="61">
                  <c:v>6.5350000000000001</c:v>
                </c:pt>
                <c:pt idx="62">
                  <c:v>6.5190000000000001</c:v>
                </c:pt>
                <c:pt idx="63">
                  <c:v>6.4939999999999998</c:v>
                </c:pt>
                <c:pt idx="64">
                  <c:v>6.4619999999999997</c:v>
                </c:pt>
                <c:pt idx="65">
                  <c:v>6.4269999999999996</c:v>
                </c:pt>
                <c:pt idx="66">
                  <c:v>6.3559999999999999</c:v>
                </c:pt>
                <c:pt idx="67">
                  <c:v>6.2729999999999997</c:v>
                </c:pt>
                <c:pt idx="68">
                  <c:v>6.2010000000000005</c:v>
                </c:pt>
                <c:pt idx="69">
                  <c:v>6.1429999999999998</c:v>
                </c:pt>
                <c:pt idx="70">
                  <c:v>6.0979999999999999</c:v>
                </c:pt>
                <c:pt idx="71">
                  <c:v>6.0649999999999995</c:v>
                </c:pt>
                <c:pt idx="72">
                  <c:v>6.0430000000000001</c:v>
                </c:pt>
                <c:pt idx="73">
                  <c:v>6.0299999999999994</c:v>
                </c:pt>
                <c:pt idx="74">
                  <c:v>6.024</c:v>
                </c:pt>
                <c:pt idx="75">
                  <c:v>6.0310000000000006</c:v>
                </c:pt>
                <c:pt idx="76">
                  <c:v>6.0549999999999997</c:v>
                </c:pt>
                <c:pt idx="77">
                  <c:v>6.09</c:v>
                </c:pt>
                <c:pt idx="78">
                  <c:v>6.13</c:v>
                </c:pt>
                <c:pt idx="79">
                  <c:v>6.1760000000000002</c:v>
                </c:pt>
                <c:pt idx="80">
                  <c:v>6.2249999999999996</c:v>
                </c:pt>
                <c:pt idx="81">
                  <c:v>6.3330000000000002</c:v>
                </c:pt>
                <c:pt idx="82">
                  <c:v>6.4529999999999994</c:v>
                </c:pt>
                <c:pt idx="83">
                  <c:v>6.5860000000000003</c:v>
                </c:pt>
                <c:pt idx="84">
                  <c:v>6.7329999999999997</c:v>
                </c:pt>
                <c:pt idx="85">
                  <c:v>6.8919999999999995</c:v>
                </c:pt>
                <c:pt idx="86">
                  <c:v>7.0619999999999994</c:v>
                </c:pt>
                <c:pt idx="87">
                  <c:v>7.24</c:v>
                </c:pt>
                <c:pt idx="88">
                  <c:v>7.4260000000000002</c:v>
                </c:pt>
                <c:pt idx="89">
                  <c:v>7.6180000000000003</c:v>
                </c:pt>
                <c:pt idx="90">
                  <c:v>7.8149999999999995</c:v>
                </c:pt>
                <c:pt idx="91">
                  <c:v>8.0169999999999995</c:v>
                </c:pt>
                <c:pt idx="92">
                  <c:v>8.43</c:v>
                </c:pt>
                <c:pt idx="93">
                  <c:v>8.9610000000000003</c:v>
                </c:pt>
                <c:pt idx="94">
                  <c:v>9.5029000000000003</c:v>
                </c:pt>
                <c:pt idx="95">
                  <c:v>10.051399999999999</c:v>
                </c:pt>
                <c:pt idx="96">
                  <c:v>10.6043</c:v>
                </c:pt>
                <c:pt idx="97">
                  <c:v>11.154999999999999</c:v>
                </c:pt>
                <c:pt idx="98">
                  <c:v>11.713299999999998</c:v>
                </c:pt>
                <c:pt idx="99">
                  <c:v>12.2561</c:v>
                </c:pt>
                <c:pt idx="100">
                  <c:v>12.8027</c:v>
                </c:pt>
                <c:pt idx="101">
                  <c:v>13.885300000000001</c:v>
                </c:pt>
                <c:pt idx="102">
                  <c:v>14.9376</c:v>
                </c:pt>
                <c:pt idx="103">
                  <c:v>15.947100000000001</c:v>
                </c:pt>
                <c:pt idx="104">
                  <c:v>16.932400000000001</c:v>
                </c:pt>
                <c:pt idx="105">
                  <c:v>17.872299999999999</c:v>
                </c:pt>
                <c:pt idx="106">
                  <c:v>18.785799999999998</c:v>
                </c:pt>
                <c:pt idx="107">
                  <c:v>20.481400000000001</c:v>
                </c:pt>
                <c:pt idx="108">
                  <c:v>22.025499999999997</c:v>
                </c:pt>
                <c:pt idx="109">
                  <c:v>23.425899999999999</c:v>
                </c:pt>
                <c:pt idx="110">
                  <c:v>24.701000000000001</c:v>
                </c:pt>
                <c:pt idx="111">
                  <c:v>25.8598</c:v>
                </c:pt>
                <c:pt idx="112">
                  <c:v>26.911300000000001</c:v>
                </c:pt>
                <c:pt idx="113">
                  <c:v>27.865200000000002</c:v>
                </c:pt>
                <c:pt idx="114">
                  <c:v>28.731000000000002</c:v>
                </c:pt>
                <c:pt idx="115">
                  <c:v>29.5184</c:v>
                </c:pt>
                <c:pt idx="116">
                  <c:v>30.237100000000002</c:v>
                </c:pt>
                <c:pt idx="117">
                  <c:v>30.886900000000001</c:v>
                </c:pt>
                <c:pt idx="118">
                  <c:v>32.0291</c:v>
                </c:pt>
                <c:pt idx="119">
                  <c:v>33.201000000000001</c:v>
                </c:pt>
                <c:pt idx="120">
                  <c:v>34.146099999999997</c:v>
                </c:pt>
                <c:pt idx="121">
                  <c:v>34.913599999999995</c:v>
                </c:pt>
                <c:pt idx="122">
                  <c:v>35.542999999999999</c:v>
                </c:pt>
                <c:pt idx="123">
                  <c:v>36.053800000000003</c:v>
                </c:pt>
                <c:pt idx="124">
                  <c:v>36.475900000000003</c:v>
                </c:pt>
                <c:pt idx="125">
                  <c:v>36.818899999999999</c:v>
                </c:pt>
                <c:pt idx="126">
                  <c:v>37.092699999999994</c:v>
                </c:pt>
                <c:pt idx="127">
                  <c:v>37.502099999999999</c:v>
                </c:pt>
                <c:pt idx="128">
                  <c:v>37.763490000000004</c:v>
                </c:pt>
                <c:pt idx="129">
                  <c:v>37.906300000000002</c:v>
                </c:pt>
                <c:pt idx="130">
                  <c:v>37.9602</c:v>
                </c:pt>
                <c:pt idx="131">
                  <c:v>37.944959999999995</c:v>
                </c:pt>
                <c:pt idx="132">
                  <c:v>37.8904</c:v>
                </c:pt>
                <c:pt idx="133">
                  <c:v>37.652860000000004</c:v>
                </c:pt>
                <c:pt idx="134">
                  <c:v>37.296860000000002</c:v>
                </c:pt>
                <c:pt idx="135">
                  <c:v>36.881969999999995</c:v>
                </c:pt>
                <c:pt idx="136">
                  <c:v>36.407890000000002</c:v>
                </c:pt>
                <c:pt idx="137">
                  <c:v>36.154449999999997</c:v>
                </c:pt>
                <c:pt idx="138">
                  <c:v>35.671490000000006</c:v>
                </c:pt>
                <c:pt idx="139">
                  <c:v>35.108930000000001</c:v>
                </c:pt>
                <c:pt idx="140">
                  <c:v>34.636679999999998</c:v>
                </c:pt>
                <c:pt idx="141">
                  <c:v>34.154689999999995</c:v>
                </c:pt>
                <c:pt idx="142">
                  <c:v>33.672910000000002</c:v>
                </c:pt>
                <c:pt idx="143">
                  <c:v>33.191319999999997</c:v>
                </c:pt>
                <c:pt idx="144">
                  <c:v>32.24859</c:v>
                </c:pt>
                <c:pt idx="145">
                  <c:v>31.085799999999999</c:v>
                </c:pt>
                <c:pt idx="146">
                  <c:v>29.97354</c:v>
                </c:pt>
                <c:pt idx="147">
                  <c:v>28.911660000000001</c:v>
                </c:pt>
                <c:pt idx="148">
                  <c:v>27.920069999999999</c:v>
                </c:pt>
                <c:pt idx="149">
                  <c:v>26.968709999999998</c:v>
                </c:pt>
                <c:pt idx="150">
                  <c:v>26.087530000000001</c:v>
                </c:pt>
                <c:pt idx="151">
                  <c:v>25.256499999999999</c:v>
                </c:pt>
                <c:pt idx="152">
                  <c:v>24.47559</c:v>
                </c:pt>
                <c:pt idx="153">
                  <c:v>23.05406</c:v>
                </c:pt>
                <c:pt idx="154">
                  <c:v>21.802810000000001</c:v>
                </c:pt>
                <c:pt idx="155">
                  <c:v>20.70177</c:v>
                </c:pt>
                <c:pt idx="156">
                  <c:v>19.730899999999998</c:v>
                </c:pt>
                <c:pt idx="157">
                  <c:v>18.870149999999999</c:v>
                </c:pt>
                <c:pt idx="158">
                  <c:v>18.089507999999999</c:v>
                </c:pt>
                <c:pt idx="159">
                  <c:v>16.768444000000002</c:v>
                </c:pt>
                <c:pt idx="160">
                  <c:v>15.667603</c:v>
                </c:pt>
                <c:pt idx="161">
                  <c:v>14.746922</c:v>
                </c:pt>
                <c:pt idx="162">
                  <c:v>13.936356999999999</c:v>
                </c:pt>
                <c:pt idx="163">
                  <c:v>13.215882000000001</c:v>
                </c:pt>
                <c:pt idx="164">
                  <c:v>12.565475000000001</c:v>
                </c:pt>
                <c:pt idx="165">
                  <c:v>11.965123</c:v>
                </c:pt>
                <c:pt idx="166">
                  <c:v>11.394816</c:v>
                </c:pt>
                <c:pt idx="167">
                  <c:v>10.844545</c:v>
                </c:pt>
                <c:pt idx="168">
                  <c:v>10.324305000000001</c:v>
                </c:pt>
                <c:pt idx="169">
                  <c:v>9.9110890000000005</c:v>
                </c:pt>
                <c:pt idx="170">
                  <c:v>9.183719</c:v>
                </c:pt>
                <c:pt idx="171">
                  <c:v>8.4293449999999996</c:v>
                </c:pt>
                <c:pt idx="172">
                  <c:v>7.8030419999999996</c:v>
                </c:pt>
                <c:pt idx="173">
                  <c:v>7.2767910000000002</c:v>
                </c:pt>
                <c:pt idx="174">
                  <c:v>6.8265799999999999</c:v>
                </c:pt>
                <c:pt idx="175">
                  <c:v>6.4373999999999993</c:v>
                </c:pt>
                <c:pt idx="176">
                  <c:v>6.0972439999999999</c:v>
                </c:pt>
                <c:pt idx="177">
                  <c:v>5.7981090000000002</c:v>
                </c:pt>
                <c:pt idx="178">
                  <c:v>5.525989</c:v>
                </c:pt>
                <c:pt idx="179">
                  <c:v>5.0557870000000005</c:v>
                </c:pt>
                <c:pt idx="180">
                  <c:v>4.6726239999999999</c:v>
                </c:pt>
                <c:pt idx="181">
                  <c:v>4.3534890000000006</c:v>
                </c:pt>
                <c:pt idx="182">
                  <c:v>4.0843759999999998</c:v>
                </c:pt>
                <c:pt idx="183">
                  <c:v>3.8532789999999997</c:v>
                </c:pt>
                <c:pt idx="184">
                  <c:v>3.6541960000000002</c:v>
                </c:pt>
                <c:pt idx="185">
                  <c:v>3.325059</c:v>
                </c:pt>
                <c:pt idx="186">
                  <c:v>3.0659508999999998</c:v>
                </c:pt>
                <c:pt idx="187">
                  <c:v>2.8558637</c:v>
                </c:pt>
                <c:pt idx="188">
                  <c:v>2.6827915999999998</c:v>
                </c:pt>
                <c:pt idx="189">
                  <c:v>2.5367310000000001</c:v>
                </c:pt>
                <c:pt idx="190">
                  <c:v>2.4126794</c:v>
                </c:pt>
                <c:pt idx="191">
                  <c:v>2.3066347999999999</c:v>
                </c:pt>
                <c:pt idx="192">
                  <c:v>2.2135959000000001</c:v>
                </c:pt>
                <c:pt idx="193">
                  <c:v>2.1325616000000003</c:v>
                </c:pt>
                <c:pt idx="194">
                  <c:v>2.0605312000000002</c:v>
                </c:pt>
                <c:pt idx="195">
                  <c:v>1.9965040999999999</c:v>
                </c:pt>
                <c:pt idx="196">
                  <c:v>1.8874576000000001</c:v>
                </c:pt>
                <c:pt idx="197">
                  <c:v>1.7784106</c:v>
                </c:pt>
                <c:pt idx="198">
                  <c:v>1.6913727000000001</c:v>
                </c:pt>
                <c:pt idx="199">
                  <c:v>1.6213413999999999</c:v>
                </c:pt>
                <c:pt idx="200">
                  <c:v>1.5623151</c:v>
                </c:pt>
                <c:pt idx="201">
                  <c:v>1.5132926999999998</c:v>
                </c:pt>
                <c:pt idx="202">
                  <c:v>1.4722734</c:v>
                </c:pt>
                <c:pt idx="203">
                  <c:v>1.4372565000000002</c:v>
                </c:pt>
                <c:pt idx="204">
                  <c:v>1.4062416999999998</c:v>
                </c:pt>
                <c:pt idx="205">
                  <c:v>1.3562168000000001</c:v>
                </c:pt>
                <c:pt idx="206">
                  <c:v>1.3181966000000001</c:v>
                </c:pt>
                <c:pt idx="207">
                  <c:v>1.2871800999999998</c:v>
                </c:pt>
                <c:pt idx="208">
                  <c:v>1.2821771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4184"/>
        <c:axId val="534620656"/>
      </c:scatterChart>
      <c:valAx>
        <c:axId val="5346241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20656"/>
        <c:crosses val="autoZero"/>
        <c:crossBetween val="midCat"/>
        <c:majorUnit val="10"/>
      </c:valAx>
      <c:valAx>
        <c:axId val="5346206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41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8474220065539"/>
          <c:y val="0.57240016763090995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srim56Fe_C!$P$5</c:f>
          <c:strCache>
            <c:ptCount val="1"/>
            <c:pt idx="0">
              <c:v>srim56Fe_C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srim56Fe_C!$D$20:$D$228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srim56Fe_C!$J$20:$J$228</c:f>
              <c:numCache>
                <c:formatCode>0.000</c:formatCode>
                <c:ptCount val="209"/>
                <c:pt idx="0">
                  <c:v>2.1000000000000003E-3</c:v>
                </c:pt>
                <c:pt idx="1">
                  <c:v>2.1999999999999997E-3</c:v>
                </c:pt>
                <c:pt idx="2">
                  <c:v>2.3E-3</c:v>
                </c:pt>
                <c:pt idx="3">
                  <c:v>2.4000000000000002E-3</c:v>
                </c:pt>
                <c:pt idx="4">
                  <c:v>2.5999999999999999E-3</c:v>
                </c:pt>
                <c:pt idx="5">
                  <c:v>2.7000000000000001E-3</c:v>
                </c:pt>
                <c:pt idx="6">
                  <c:v>2.9000000000000002E-3</c:v>
                </c:pt>
                <c:pt idx="7">
                  <c:v>3.0000000000000001E-3</c:v>
                </c:pt>
                <c:pt idx="8">
                  <c:v>3.0999999999999999E-3</c:v>
                </c:pt>
                <c:pt idx="9">
                  <c:v>3.2000000000000002E-3</c:v>
                </c:pt>
                <c:pt idx="10">
                  <c:v>3.4000000000000002E-3</c:v>
                </c:pt>
                <c:pt idx="11">
                  <c:v>3.5000000000000005E-3</c:v>
                </c:pt>
                <c:pt idx="12">
                  <c:v>3.5999999999999999E-3</c:v>
                </c:pt>
                <c:pt idx="13">
                  <c:v>3.6999999999999997E-3</c:v>
                </c:pt>
                <c:pt idx="14">
                  <c:v>3.8999999999999998E-3</c:v>
                </c:pt>
                <c:pt idx="15">
                  <c:v>4.2000000000000006E-3</c:v>
                </c:pt>
                <c:pt idx="16">
                  <c:v>4.4999999999999997E-3</c:v>
                </c:pt>
                <c:pt idx="17">
                  <c:v>4.7000000000000002E-3</c:v>
                </c:pt>
                <c:pt idx="18">
                  <c:v>5.0000000000000001E-3</c:v>
                </c:pt>
                <c:pt idx="19">
                  <c:v>5.1999999999999998E-3</c:v>
                </c:pt>
                <c:pt idx="20">
                  <c:v>5.4000000000000003E-3</c:v>
                </c:pt>
                <c:pt idx="21">
                  <c:v>5.7000000000000002E-3</c:v>
                </c:pt>
                <c:pt idx="22">
                  <c:v>5.8999999999999999E-3</c:v>
                </c:pt>
                <c:pt idx="23">
                  <c:v>6.3E-3</c:v>
                </c:pt>
                <c:pt idx="24">
                  <c:v>6.8000000000000005E-3</c:v>
                </c:pt>
                <c:pt idx="25">
                  <c:v>7.1999999999999998E-3</c:v>
                </c:pt>
                <c:pt idx="26">
                  <c:v>7.6E-3</c:v>
                </c:pt>
                <c:pt idx="27">
                  <c:v>8.0000000000000002E-3</c:v>
                </c:pt>
                <c:pt idx="28">
                  <c:v>8.4000000000000012E-3</c:v>
                </c:pt>
                <c:pt idx="29">
                  <c:v>9.1999999999999998E-3</c:v>
                </c:pt>
                <c:pt idx="30">
                  <c:v>9.9000000000000008E-3</c:v>
                </c:pt>
                <c:pt idx="31">
                  <c:v>1.0699999999999999E-2</c:v>
                </c:pt>
                <c:pt idx="32">
                  <c:v>1.14E-2</c:v>
                </c:pt>
                <c:pt idx="33">
                  <c:v>1.21E-2</c:v>
                </c:pt>
                <c:pt idx="34">
                  <c:v>1.2800000000000001E-2</c:v>
                </c:pt>
                <c:pt idx="35">
                  <c:v>1.3500000000000002E-2</c:v>
                </c:pt>
                <c:pt idx="36">
                  <c:v>1.4199999999999999E-2</c:v>
                </c:pt>
                <c:pt idx="37">
                  <c:v>1.49E-2</c:v>
                </c:pt>
                <c:pt idx="38">
                  <c:v>1.5599999999999999E-2</c:v>
                </c:pt>
                <c:pt idx="39">
                  <c:v>1.6199999999999999E-2</c:v>
                </c:pt>
                <c:pt idx="40">
                  <c:v>1.7599999999999998E-2</c:v>
                </c:pt>
                <c:pt idx="41">
                  <c:v>1.9200000000000002E-2</c:v>
                </c:pt>
                <c:pt idx="42">
                  <c:v>2.0899999999999998E-2</c:v>
                </c:pt>
                <c:pt idx="43">
                  <c:v>2.2499999999999999E-2</c:v>
                </c:pt>
                <c:pt idx="44">
                  <c:v>2.41E-2</c:v>
                </c:pt>
                <c:pt idx="45">
                  <c:v>2.5700000000000001E-2</c:v>
                </c:pt>
                <c:pt idx="46">
                  <c:v>2.7300000000000001E-2</c:v>
                </c:pt>
                <c:pt idx="47">
                  <c:v>2.8799999999999999E-2</c:v>
                </c:pt>
                <c:pt idx="48">
                  <c:v>3.04E-2</c:v>
                </c:pt>
                <c:pt idx="49">
                  <c:v>3.3600000000000005E-2</c:v>
                </c:pt>
                <c:pt idx="50">
                  <c:v>3.6699999999999997E-2</c:v>
                </c:pt>
                <c:pt idx="51">
                  <c:v>3.9900000000000005E-2</c:v>
                </c:pt>
                <c:pt idx="52">
                  <c:v>4.2999999999999997E-2</c:v>
                </c:pt>
                <c:pt idx="53">
                  <c:v>4.6100000000000002E-2</c:v>
                </c:pt>
                <c:pt idx="54">
                  <c:v>4.9299999999999997E-2</c:v>
                </c:pt>
                <c:pt idx="55">
                  <c:v>5.5600000000000004E-2</c:v>
                </c:pt>
                <c:pt idx="56">
                  <c:v>6.1899999999999997E-2</c:v>
                </c:pt>
                <c:pt idx="57">
                  <c:v>6.83E-2</c:v>
                </c:pt>
                <c:pt idx="58">
                  <c:v>7.46E-2</c:v>
                </c:pt>
                <c:pt idx="59">
                  <c:v>8.1000000000000003E-2</c:v>
                </c:pt>
                <c:pt idx="60">
                  <c:v>8.7400000000000005E-2</c:v>
                </c:pt>
                <c:pt idx="61">
                  <c:v>9.3700000000000006E-2</c:v>
                </c:pt>
                <c:pt idx="62">
                  <c:v>0.10009999999999999</c:v>
                </c:pt>
                <c:pt idx="63">
                  <c:v>0.1065</c:v>
                </c:pt>
                <c:pt idx="64">
                  <c:v>0.1129</c:v>
                </c:pt>
                <c:pt idx="65">
                  <c:v>0.11939999999999999</c:v>
                </c:pt>
                <c:pt idx="66">
                  <c:v>0.13250000000000001</c:v>
                </c:pt>
                <c:pt idx="67">
                  <c:v>0.14910000000000001</c:v>
                </c:pt>
                <c:pt idx="68">
                  <c:v>0.16589999999999999</c:v>
                </c:pt>
                <c:pt idx="69">
                  <c:v>0.183</c:v>
                </c:pt>
                <c:pt idx="70">
                  <c:v>0.20019999999999999</c:v>
                </c:pt>
                <c:pt idx="71">
                  <c:v>0.21749999999999997</c:v>
                </c:pt>
                <c:pt idx="72">
                  <c:v>0.23500000000000001</c:v>
                </c:pt>
                <c:pt idx="73">
                  <c:v>0.25259999999999999</c:v>
                </c:pt>
                <c:pt idx="74">
                  <c:v>0.2702</c:v>
                </c:pt>
                <c:pt idx="75">
                  <c:v>0.3054</c:v>
                </c:pt>
                <c:pt idx="76">
                  <c:v>0.34060000000000001</c:v>
                </c:pt>
                <c:pt idx="77">
                  <c:v>0.37580000000000002</c:v>
                </c:pt>
                <c:pt idx="78">
                  <c:v>0.41070000000000001</c:v>
                </c:pt>
                <c:pt idx="79">
                  <c:v>0.44550000000000001</c:v>
                </c:pt>
                <c:pt idx="80">
                  <c:v>0.48010000000000003</c:v>
                </c:pt>
                <c:pt idx="81">
                  <c:v>0.54849999999999999</c:v>
                </c:pt>
                <c:pt idx="82">
                  <c:v>0.61580000000000001</c:v>
                </c:pt>
                <c:pt idx="83">
                  <c:v>0.68189999999999995</c:v>
                </c:pt>
                <c:pt idx="84">
                  <c:v>0.74680000000000002</c:v>
                </c:pt>
                <c:pt idx="85">
                  <c:v>0.81030000000000002</c:v>
                </c:pt>
                <c:pt idx="86">
                  <c:v>0.87240000000000006</c:v>
                </c:pt>
                <c:pt idx="87">
                  <c:v>0.93309999999999993</c:v>
                </c:pt>
                <c:pt idx="88">
                  <c:v>0.99229999999999996</c:v>
                </c:pt>
                <c:pt idx="89">
                  <c:v>1.05</c:v>
                </c:pt>
                <c:pt idx="90" formatCode="0.00">
                  <c:v>1.1100000000000001</c:v>
                </c:pt>
                <c:pt idx="91" formatCode="0.00">
                  <c:v>1.1599999999999999</c:v>
                </c:pt>
                <c:pt idx="92" formatCode="0.00">
                  <c:v>1.27</c:v>
                </c:pt>
                <c:pt idx="93" formatCode="0.00">
                  <c:v>1.39</c:v>
                </c:pt>
                <c:pt idx="94" formatCode="0.00">
                  <c:v>1.51</c:v>
                </c:pt>
                <c:pt idx="95" formatCode="0.00">
                  <c:v>1.62</c:v>
                </c:pt>
                <c:pt idx="96" formatCode="0.00">
                  <c:v>1.73</c:v>
                </c:pt>
                <c:pt idx="97" formatCode="0.00">
                  <c:v>1.83</c:v>
                </c:pt>
                <c:pt idx="98" formatCode="0.00">
                  <c:v>1.93</c:v>
                </c:pt>
                <c:pt idx="99" formatCode="0.00">
                  <c:v>2.02</c:v>
                </c:pt>
                <c:pt idx="100" formatCode="0.00">
                  <c:v>2.11</c:v>
                </c:pt>
                <c:pt idx="101" formatCode="0.00">
                  <c:v>2.27</c:v>
                </c:pt>
                <c:pt idx="102" formatCode="0.00">
                  <c:v>2.42</c:v>
                </c:pt>
                <c:pt idx="103" formatCode="0.00">
                  <c:v>2.57</c:v>
                </c:pt>
                <c:pt idx="104" formatCode="0.00">
                  <c:v>2.7</c:v>
                </c:pt>
                <c:pt idx="105" formatCode="0.00">
                  <c:v>2.83</c:v>
                </c:pt>
                <c:pt idx="106" formatCode="0.00">
                  <c:v>2.95</c:v>
                </c:pt>
                <c:pt idx="107" formatCode="0.00">
                  <c:v>3.17</c:v>
                </c:pt>
                <c:pt idx="108" formatCode="0.00">
                  <c:v>3.38</c:v>
                </c:pt>
                <c:pt idx="109" formatCode="0.00">
                  <c:v>3.58</c:v>
                </c:pt>
                <c:pt idx="110" formatCode="0.00">
                  <c:v>3.76</c:v>
                </c:pt>
                <c:pt idx="111" formatCode="0.00">
                  <c:v>3.93</c:v>
                </c:pt>
                <c:pt idx="112" formatCode="0.00">
                  <c:v>4.0999999999999996</c:v>
                </c:pt>
                <c:pt idx="113" formatCode="0.00">
                  <c:v>4.26</c:v>
                </c:pt>
                <c:pt idx="114" formatCode="0.00">
                  <c:v>4.42</c:v>
                </c:pt>
                <c:pt idx="115" formatCode="0.00">
                  <c:v>4.57</c:v>
                </c:pt>
                <c:pt idx="116" formatCode="0.00">
                  <c:v>4.72</c:v>
                </c:pt>
                <c:pt idx="117" formatCode="0.00">
                  <c:v>4.87</c:v>
                </c:pt>
                <c:pt idx="118" formatCode="0.00">
                  <c:v>5.15</c:v>
                </c:pt>
                <c:pt idx="119" formatCode="0.00">
                  <c:v>5.49</c:v>
                </c:pt>
                <c:pt idx="120" formatCode="0.00">
                  <c:v>5.82</c:v>
                </c:pt>
                <c:pt idx="121" formatCode="0.00">
                  <c:v>6.14</c:v>
                </c:pt>
                <c:pt idx="122" formatCode="0.00">
                  <c:v>6.45</c:v>
                </c:pt>
                <c:pt idx="123" formatCode="0.00">
                  <c:v>6.76</c:v>
                </c:pt>
                <c:pt idx="124" formatCode="0.00">
                  <c:v>7.07</c:v>
                </c:pt>
                <c:pt idx="125" formatCode="0.00">
                  <c:v>7.37</c:v>
                </c:pt>
                <c:pt idx="126" formatCode="0.00">
                  <c:v>7.67</c:v>
                </c:pt>
                <c:pt idx="127" formatCode="0.00">
                  <c:v>8.26</c:v>
                </c:pt>
                <c:pt idx="128" formatCode="0.00">
                  <c:v>8.85</c:v>
                </c:pt>
                <c:pt idx="129" formatCode="0.00">
                  <c:v>9.44</c:v>
                </c:pt>
                <c:pt idx="130" formatCode="0.00">
                  <c:v>10.029999999999999</c:v>
                </c:pt>
                <c:pt idx="131" formatCode="0.00">
                  <c:v>10.61</c:v>
                </c:pt>
                <c:pt idx="132" formatCode="0.00">
                  <c:v>11.2</c:v>
                </c:pt>
                <c:pt idx="133" formatCode="0.00">
                  <c:v>12.37</c:v>
                </c:pt>
                <c:pt idx="134" formatCode="0.00">
                  <c:v>13.55</c:v>
                </c:pt>
                <c:pt idx="135" formatCode="0.00">
                  <c:v>14.75</c:v>
                </c:pt>
                <c:pt idx="136" formatCode="0.00">
                  <c:v>15.96</c:v>
                </c:pt>
                <c:pt idx="137" formatCode="0.00">
                  <c:v>17.190000000000001</c:v>
                </c:pt>
                <c:pt idx="138" formatCode="0.00">
                  <c:v>18.420000000000002</c:v>
                </c:pt>
                <c:pt idx="139" formatCode="0.00">
                  <c:v>19.68</c:v>
                </c:pt>
                <c:pt idx="140" formatCode="0.00">
                  <c:v>20.95</c:v>
                </c:pt>
                <c:pt idx="141" formatCode="0.00">
                  <c:v>22.24</c:v>
                </c:pt>
                <c:pt idx="142" formatCode="0.00">
                  <c:v>23.55</c:v>
                </c:pt>
                <c:pt idx="143" formatCode="0.00">
                  <c:v>24.88</c:v>
                </c:pt>
                <c:pt idx="144" formatCode="0.00">
                  <c:v>27.59</c:v>
                </c:pt>
                <c:pt idx="145" formatCode="0.00">
                  <c:v>31.09</c:v>
                </c:pt>
                <c:pt idx="146" formatCode="0.00">
                  <c:v>34.729999999999997</c:v>
                </c:pt>
                <c:pt idx="147" formatCode="0.00">
                  <c:v>38.5</c:v>
                </c:pt>
                <c:pt idx="148" formatCode="0.00">
                  <c:v>42.41</c:v>
                </c:pt>
                <c:pt idx="149" formatCode="0.00">
                  <c:v>46.45</c:v>
                </c:pt>
                <c:pt idx="150" formatCode="0.00">
                  <c:v>50.64</c:v>
                </c:pt>
                <c:pt idx="151" formatCode="0.00">
                  <c:v>54.96</c:v>
                </c:pt>
                <c:pt idx="152" formatCode="0.00">
                  <c:v>59.43</c:v>
                </c:pt>
                <c:pt idx="153" formatCode="0.00">
                  <c:v>68.77</c:v>
                </c:pt>
                <c:pt idx="154" formatCode="0.00">
                  <c:v>78.67</c:v>
                </c:pt>
                <c:pt idx="155" formatCode="0.00">
                  <c:v>89.12</c:v>
                </c:pt>
                <c:pt idx="156" formatCode="0.00">
                  <c:v>100.11</c:v>
                </c:pt>
                <c:pt idx="157" formatCode="0.00">
                  <c:v>111.61</c:v>
                </c:pt>
                <c:pt idx="158" formatCode="0.00">
                  <c:v>123.63</c:v>
                </c:pt>
                <c:pt idx="159" formatCode="0.00">
                  <c:v>149.13</c:v>
                </c:pt>
                <c:pt idx="160" formatCode="0.00">
                  <c:v>176.52</c:v>
                </c:pt>
                <c:pt idx="161" formatCode="0.00">
                  <c:v>205.73</c:v>
                </c:pt>
                <c:pt idx="162" formatCode="0.00">
                  <c:v>236.71</c:v>
                </c:pt>
                <c:pt idx="163" formatCode="0.00">
                  <c:v>269.42</c:v>
                </c:pt>
                <c:pt idx="164" formatCode="0.00">
                  <c:v>303.86</c:v>
                </c:pt>
                <c:pt idx="165" formatCode="0.00">
                  <c:v>340.07</c:v>
                </c:pt>
                <c:pt idx="166" formatCode="0.00">
                  <c:v>378.1</c:v>
                </c:pt>
                <c:pt idx="167" formatCode="0.00">
                  <c:v>418.06</c:v>
                </c:pt>
                <c:pt idx="168" formatCode="0.00">
                  <c:v>460.02</c:v>
                </c:pt>
                <c:pt idx="169" formatCode="0.00">
                  <c:v>503.9</c:v>
                </c:pt>
                <c:pt idx="170" formatCode="0.00">
                  <c:v>596.99</c:v>
                </c:pt>
                <c:pt idx="171" formatCode="0.00">
                  <c:v>723.17</c:v>
                </c:pt>
                <c:pt idx="172" formatCode="0.0">
                  <c:v>860.06</c:v>
                </c:pt>
                <c:pt idx="173" formatCode="0.0">
                  <c:v>1010</c:v>
                </c:pt>
                <c:pt idx="174" formatCode="0.0">
                  <c:v>1160</c:v>
                </c:pt>
                <c:pt idx="175" formatCode="0.0">
                  <c:v>1330</c:v>
                </c:pt>
                <c:pt idx="176" formatCode="0.0">
                  <c:v>1510</c:v>
                </c:pt>
                <c:pt idx="177" formatCode="0.0">
                  <c:v>1700</c:v>
                </c:pt>
                <c:pt idx="178" formatCode="0.0">
                  <c:v>1890</c:v>
                </c:pt>
                <c:pt idx="179" formatCode="0.0">
                  <c:v>2310</c:v>
                </c:pt>
                <c:pt idx="180" formatCode="0.0">
                  <c:v>2770</c:v>
                </c:pt>
                <c:pt idx="181" formatCode="0.0">
                  <c:v>3260</c:v>
                </c:pt>
                <c:pt idx="182" formatCode="0.0">
                  <c:v>3790</c:v>
                </c:pt>
                <c:pt idx="183" formatCode="0.0">
                  <c:v>4350</c:v>
                </c:pt>
                <c:pt idx="184" formatCode="0.0">
                  <c:v>4940</c:v>
                </c:pt>
                <c:pt idx="185" formatCode="0.0">
                  <c:v>6210</c:v>
                </c:pt>
                <c:pt idx="186" formatCode="0.0">
                  <c:v>7600</c:v>
                </c:pt>
                <c:pt idx="187" formatCode="0.0">
                  <c:v>9100</c:v>
                </c:pt>
                <c:pt idx="188" formatCode="0.0">
                  <c:v>10710</c:v>
                </c:pt>
                <c:pt idx="189" formatCode="0.0">
                  <c:v>12410</c:v>
                </c:pt>
                <c:pt idx="190" formatCode="0.0">
                  <c:v>14210</c:v>
                </c:pt>
                <c:pt idx="191" formatCode="0.0">
                  <c:v>16090</c:v>
                </c:pt>
                <c:pt idx="192" formatCode="0.0">
                  <c:v>18050</c:v>
                </c:pt>
                <c:pt idx="193" formatCode="0.0">
                  <c:v>20100</c:v>
                </c:pt>
                <c:pt idx="194" formatCode="0.0">
                  <c:v>22220</c:v>
                </c:pt>
                <c:pt idx="195" formatCode="0.0">
                  <c:v>24400</c:v>
                </c:pt>
                <c:pt idx="196" formatCode="0.0">
                  <c:v>28980</c:v>
                </c:pt>
                <c:pt idx="197" formatCode="0.0">
                  <c:v>35040</c:v>
                </c:pt>
                <c:pt idx="198" formatCode="0.0">
                  <c:v>41440</c:v>
                </c:pt>
                <c:pt idx="199" formatCode="0.0">
                  <c:v>48140</c:v>
                </c:pt>
                <c:pt idx="200" formatCode="0.0">
                  <c:v>55120</c:v>
                </c:pt>
                <c:pt idx="201" formatCode="0.0">
                  <c:v>62340</c:v>
                </c:pt>
                <c:pt idx="202" formatCode="0.0">
                  <c:v>69770</c:v>
                </c:pt>
                <c:pt idx="203" formatCode="0.0">
                  <c:v>77400</c:v>
                </c:pt>
                <c:pt idx="204" formatCode="0.0">
                  <c:v>85210</c:v>
                </c:pt>
                <c:pt idx="205" formatCode="0.0">
                  <c:v>101280</c:v>
                </c:pt>
                <c:pt idx="206" formatCode="0.0">
                  <c:v>117880</c:v>
                </c:pt>
                <c:pt idx="207" formatCode="0.0">
                  <c:v>134920</c:v>
                </c:pt>
                <c:pt idx="208" formatCode="0.0">
                  <c:v>138380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srim56Fe_C!$D$20:$D$228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srim56Fe_C!$M$20:$M$228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2.4000000000000002E-3</c:v>
                </c:pt>
                <c:pt idx="30">
                  <c:v>2.5999999999999999E-3</c:v>
                </c:pt>
                <c:pt idx="31">
                  <c:v>2.8E-3</c:v>
                </c:pt>
                <c:pt idx="32">
                  <c:v>2.9000000000000002E-3</c:v>
                </c:pt>
                <c:pt idx="33">
                  <c:v>3.0999999999999999E-3</c:v>
                </c:pt>
                <c:pt idx="34">
                  <c:v>3.2000000000000002E-3</c:v>
                </c:pt>
                <c:pt idx="35">
                  <c:v>3.4000000000000002E-3</c:v>
                </c:pt>
                <c:pt idx="36">
                  <c:v>3.5000000000000005E-3</c:v>
                </c:pt>
                <c:pt idx="37">
                  <c:v>3.6999999999999997E-3</c:v>
                </c:pt>
                <c:pt idx="38">
                  <c:v>3.8E-3</c:v>
                </c:pt>
                <c:pt idx="39">
                  <c:v>4.0000000000000001E-3</c:v>
                </c:pt>
                <c:pt idx="40">
                  <c:v>4.2000000000000006E-3</c:v>
                </c:pt>
                <c:pt idx="41">
                  <c:v>4.5999999999999999E-3</c:v>
                </c:pt>
                <c:pt idx="42">
                  <c:v>4.8999999999999998E-3</c:v>
                </c:pt>
                <c:pt idx="43">
                  <c:v>5.1999999999999998E-3</c:v>
                </c:pt>
                <c:pt idx="44">
                  <c:v>5.4999999999999997E-3</c:v>
                </c:pt>
                <c:pt idx="45">
                  <c:v>5.8000000000000005E-3</c:v>
                </c:pt>
                <c:pt idx="46">
                  <c:v>6.1999999999999998E-3</c:v>
                </c:pt>
                <c:pt idx="47">
                  <c:v>6.5000000000000006E-3</c:v>
                </c:pt>
                <c:pt idx="48">
                  <c:v>6.8000000000000005E-3</c:v>
                </c:pt>
                <c:pt idx="49">
                  <c:v>7.3999999999999995E-3</c:v>
                </c:pt>
                <c:pt idx="50">
                  <c:v>7.9000000000000008E-3</c:v>
                </c:pt>
                <c:pt idx="51">
                  <c:v>8.5000000000000006E-3</c:v>
                </c:pt>
                <c:pt idx="52">
                  <c:v>9.1000000000000004E-3</c:v>
                </c:pt>
                <c:pt idx="53">
                  <c:v>9.6000000000000009E-3</c:v>
                </c:pt>
                <c:pt idx="54">
                  <c:v>1.0199999999999999E-2</c:v>
                </c:pt>
                <c:pt idx="55">
                  <c:v>1.1300000000000001E-2</c:v>
                </c:pt>
                <c:pt idx="56">
                  <c:v>1.24E-2</c:v>
                </c:pt>
                <c:pt idx="57">
                  <c:v>1.34E-2</c:v>
                </c:pt>
                <c:pt idx="58">
                  <c:v>1.44E-2</c:v>
                </c:pt>
                <c:pt idx="59">
                  <c:v>1.54E-2</c:v>
                </c:pt>
                <c:pt idx="60">
                  <c:v>1.6400000000000001E-2</c:v>
                </c:pt>
                <c:pt idx="61">
                  <c:v>1.7399999999999999E-2</c:v>
                </c:pt>
                <c:pt idx="62">
                  <c:v>1.83E-2</c:v>
                </c:pt>
                <c:pt idx="63">
                  <c:v>1.9200000000000002E-2</c:v>
                </c:pt>
                <c:pt idx="64">
                  <c:v>2.0200000000000003E-2</c:v>
                </c:pt>
                <c:pt idx="65">
                  <c:v>2.1100000000000001E-2</c:v>
                </c:pt>
                <c:pt idx="66">
                  <c:v>2.29E-2</c:v>
                </c:pt>
                <c:pt idx="67">
                  <c:v>2.52E-2</c:v>
                </c:pt>
                <c:pt idx="68">
                  <c:v>2.7400000000000001E-2</c:v>
                </c:pt>
                <c:pt idx="69">
                  <c:v>2.9599999999999998E-2</c:v>
                </c:pt>
                <c:pt idx="70">
                  <c:v>3.1699999999999999E-2</c:v>
                </c:pt>
                <c:pt idx="71">
                  <c:v>3.3800000000000004E-2</c:v>
                </c:pt>
                <c:pt idx="72">
                  <c:v>3.5799999999999998E-2</c:v>
                </c:pt>
                <c:pt idx="73">
                  <c:v>3.78E-2</c:v>
                </c:pt>
                <c:pt idx="74">
                  <c:v>3.9699999999999999E-2</c:v>
                </c:pt>
                <c:pt idx="75">
                  <c:v>4.36E-2</c:v>
                </c:pt>
                <c:pt idx="76">
                  <c:v>4.7299999999999995E-2</c:v>
                </c:pt>
                <c:pt idx="77">
                  <c:v>5.0700000000000002E-2</c:v>
                </c:pt>
                <c:pt idx="78">
                  <c:v>5.4000000000000006E-2</c:v>
                </c:pt>
                <c:pt idx="79">
                  <c:v>5.7199999999999994E-2</c:v>
                </c:pt>
                <c:pt idx="80">
                  <c:v>6.0199999999999997E-2</c:v>
                </c:pt>
                <c:pt idx="81">
                  <c:v>6.6100000000000006E-2</c:v>
                </c:pt>
                <c:pt idx="82">
                  <c:v>7.1499999999999994E-2</c:v>
                </c:pt>
                <c:pt idx="83">
                  <c:v>7.6499999999999999E-2</c:v>
                </c:pt>
                <c:pt idx="84">
                  <c:v>8.1100000000000005E-2</c:v>
                </c:pt>
                <c:pt idx="85">
                  <c:v>8.5300000000000001E-2</c:v>
                </c:pt>
                <c:pt idx="86">
                  <c:v>8.9099999999999999E-2</c:v>
                </c:pt>
                <c:pt idx="87">
                  <c:v>9.2700000000000005E-2</c:v>
                </c:pt>
                <c:pt idx="88">
                  <c:v>9.6000000000000002E-2</c:v>
                </c:pt>
                <c:pt idx="89">
                  <c:v>9.9099999999999994E-2</c:v>
                </c:pt>
                <c:pt idx="90">
                  <c:v>0.10200000000000001</c:v>
                </c:pt>
                <c:pt idx="91">
                  <c:v>0.1046</c:v>
                </c:pt>
                <c:pt idx="92">
                  <c:v>0.11000000000000001</c:v>
                </c:pt>
                <c:pt idx="93">
                  <c:v>0.1159</c:v>
                </c:pt>
                <c:pt idx="94">
                  <c:v>0.121</c:v>
                </c:pt>
                <c:pt idx="95">
                  <c:v>0.12540000000000001</c:v>
                </c:pt>
                <c:pt idx="96">
                  <c:v>0.12909999999999999</c:v>
                </c:pt>
                <c:pt idx="97">
                  <c:v>0.13250000000000001</c:v>
                </c:pt>
                <c:pt idx="98">
                  <c:v>0.13540000000000002</c:v>
                </c:pt>
                <c:pt idx="99">
                  <c:v>0.13799999999999998</c:v>
                </c:pt>
                <c:pt idx="100">
                  <c:v>0.1404</c:v>
                </c:pt>
                <c:pt idx="101">
                  <c:v>0.14530000000000001</c:v>
                </c:pt>
                <c:pt idx="102">
                  <c:v>0.14940000000000001</c:v>
                </c:pt>
                <c:pt idx="103">
                  <c:v>0.15279999999999999</c:v>
                </c:pt>
                <c:pt idx="104">
                  <c:v>0.15570000000000001</c:v>
                </c:pt>
                <c:pt idx="105">
                  <c:v>0.1583</c:v>
                </c:pt>
                <c:pt idx="106">
                  <c:v>0.1605</c:v>
                </c:pt>
                <c:pt idx="107">
                  <c:v>0.1658</c:v>
                </c:pt>
                <c:pt idx="108">
                  <c:v>0.1701</c:v>
                </c:pt>
                <c:pt idx="109">
                  <c:v>0.17370000000000002</c:v>
                </c:pt>
                <c:pt idx="110">
                  <c:v>0.17680000000000001</c:v>
                </c:pt>
                <c:pt idx="111">
                  <c:v>0.17960000000000001</c:v>
                </c:pt>
                <c:pt idx="112">
                  <c:v>0.182</c:v>
                </c:pt>
                <c:pt idx="113">
                  <c:v>0.1842</c:v>
                </c:pt>
                <c:pt idx="114">
                  <c:v>0.18629999999999999</c:v>
                </c:pt>
                <c:pt idx="115">
                  <c:v>0.18809999999999999</c:v>
                </c:pt>
                <c:pt idx="116">
                  <c:v>0.18990000000000001</c:v>
                </c:pt>
                <c:pt idx="117">
                  <c:v>0.1915</c:v>
                </c:pt>
                <c:pt idx="118">
                  <c:v>0.19650000000000001</c:v>
                </c:pt>
                <c:pt idx="119">
                  <c:v>0.20329999999999998</c:v>
                </c:pt>
                <c:pt idx="120">
                  <c:v>0.20939999999999998</c:v>
                </c:pt>
                <c:pt idx="121">
                  <c:v>0.215</c:v>
                </c:pt>
                <c:pt idx="122">
                  <c:v>0.22020000000000001</c:v>
                </c:pt>
                <c:pt idx="123">
                  <c:v>0.22509999999999999</c:v>
                </c:pt>
                <c:pt idx="124">
                  <c:v>0.22970000000000002</c:v>
                </c:pt>
                <c:pt idx="125">
                  <c:v>0.23420000000000002</c:v>
                </c:pt>
                <c:pt idx="126">
                  <c:v>0.2384</c:v>
                </c:pt>
                <c:pt idx="127">
                  <c:v>0.25359999999999999</c:v>
                </c:pt>
                <c:pt idx="128">
                  <c:v>0.26769999999999999</c:v>
                </c:pt>
                <c:pt idx="129">
                  <c:v>0.28079999999999999</c:v>
                </c:pt>
                <c:pt idx="130">
                  <c:v>0.29330000000000001</c:v>
                </c:pt>
                <c:pt idx="131">
                  <c:v>0.30530000000000002</c:v>
                </c:pt>
                <c:pt idx="132">
                  <c:v>0.31680000000000003</c:v>
                </c:pt>
                <c:pt idx="133">
                  <c:v>0.35849999999999999</c:v>
                </c:pt>
                <c:pt idx="134">
                  <c:v>0.39639999999999997</c:v>
                </c:pt>
                <c:pt idx="135">
                  <c:v>0.43170000000000003</c:v>
                </c:pt>
                <c:pt idx="136">
                  <c:v>0.46500000000000002</c:v>
                </c:pt>
                <c:pt idx="137">
                  <c:v>0.49669999999999997</c:v>
                </c:pt>
                <c:pt idx="138">
                  <c:v>0.52699999999999991</c:v>
                </c:pt>
                <c:pt idx="139">
                  <c:v>0.55659999999999998</c:v>
                </c:pt>
                <c:pt idx="140">
                  <c:v>0.58540000000000003</c:v>
                </c:pt>
                <c:pt idx="141">
                  <c:v>0.61369999999999991</c:v>
                </c:pt>
                <c:pt idx="142">
                  <c:v>0.64139999999999997</c:v>
                </c:pt>
                <c:pt idx="143">
                  <c:v>0.66870000000000007</c:v>
                </c:pt>
                <c:pt idx="144" formatCode="0.00">
                  <c:v>0.77180000000000004</c:v>
                </c:pt>
                <c:pt idx="145" formatCode="0.00">
                  <c:v>0.91809999999999992</c:v>
                </c:pt>
                <c:pt idx="146" formatCode="0.00">
                  <c:v>1.05</c:v>
                </c:pt>
                <c:pt idx="147" formatCode="0.00">
                  <c:v>1.18</c:v>
                </c:pt>
                <c:pt idx="148" formatCode="0.00">
                  <c:v>1.3</c:v>
                </c:pt>
                <c:pt idx="149" formatCode="0.00">
                  <c:v>1.43</c:v>
                </c:pt>
                <c:pt idx="150" formatCode="0.00">
                  <c:v>1.54</c:v>
                </c:pt>
                <c:pt idx="151" formatCode="0.00">
                  <c:v>1.66</c:v>
                </c:pt>
                <c:pt idx="152" formatCode="0.00">
                  <c:v>1.78</c:v>
                </c:pt>
                <c:pt idx="153" formatCode="0.00">
                  <c:v>2.2200000000000002</c:v>
                </c:pt>
                <c:pt idx="154" formatCode="0.00">
                  <c:v>2.62</c:v>
                </c:pt>
                <c:pt idx="155" formatCode="0.00">
                  <c:v>3.01</c:v>
                </c:pt>
                <c:pt idx="156" formatCode="0.00">
                  <c:v>3.39</c:v>
                </c:pt>
                <c:pt idx="157" formatCode="0.00">
                  <c:v>3.76</c:v>
                </c:pt>
                <c:pt idx="158" formatCode="0.00">
                  <c:v>4.13</c:v>
                </c:pt>
                <c:pt idx="159" formatCode="0.00">
                  <c:v>5.48</c:v>
                </c:pt>
                <c:pt idx="160" formatCode="0.00">
                  <c:v>6.72</c:v>
                </c:pt>
                <c:pt idx="161" formatCode="0.00">
                  <c:v>7.89</c:v>
                </c:pt>
                <c:pt idx="162" formatCode="0.00">
                  <c:v>9.02</c:v>
                </c:pt>
                <c:pt idx="163" formatCode="0.00">
                  <c:v>10.14</c:v>
                </c:pt>
                <c:pt idx="164" formatCode="0.00">
                  <c:v>11.26</c:v>
                </c:pt>
                <c:pt idx="165" formatCode="0.00">
                  <c:v>12.37</c:v>
                </c:pt>
                <c:pt idx="166" formatCode="0.00">
                  <c:v>13.49</c:v>
                </c:pt>
                <c:pt idx="167" formatCode="0.00">
                  <c:v>14.63</c:v>
                </c:pt>
                <c:pt idx="168" formatCode="0.00">
                  <c:v>15.79</c:v>
                </c:pt>
                <c:pt idx="169" formatCode="0.00">
                  <c:v>16.97</c:v>
                </c:pt>
                <c:pt idx="170" formatCode="0.00">
                  <c:v>21.48</c:v>
                </c:pt>
                <c:pt idx="171" formatCode="0.00">
                  <c:v>27.94</c:v>
                </c:pt>
                <c:pt idx="172" formatCode="0.00">
                  <c:v>34</c:v>
                </c:pt>
                <c:pt idx="173" formatCode="0.00">
                  <c:v>39.880000000000003</c:v>
                </c:pt>
                <c:pt idx="174" formatCode="0.00">
                  <c:v>45.69</c:v>
                </c:pt>
                <c:pt idx="175" formatCode="0.00">
                  <c:v>51.47</c:v>
                </c:pt>
                <c:pt idx="176" formatCode="0.00">
                  <c:v>57.26</c:v>
                </c:pt>
                <c:pt idx="177" formatCode="0.00">
                  <c:v>63.06</c:v>
                </c:pt>
                <c:pt idx="178" formatCode="0.00">
                  <c:v>68.900000000000006</c:v>
                </c:pt>
                <c:pt idx="179" formatCode="0.00">
                  <c:v>91</c:v>
                </c:pt>
                <c:pt idx="180" formatCode="0.00">
                  <c:v>111.63</c:v>
                </c:pt>
                <c:pt idx="181" formatCode="0.00">
                  <c:v>131.58000000000001</c:v>
                </c:pt>
                <c:pt idx="182" formatCode="0.00">
                  <c:v>151.22</c:v>
                </c:pt>
                <c:pt idx="183" formatCode="0.00">
                  <c:v>170.7</c:v>
                </c:pt>
                <c:pt idx="184" formatCode="0.00">
                  <c:v>190.13</c:v>
                </c:pt>
                <c:pt idx="185" formatCode="0.00">
                  <c:v>262.02</c:v>
                </c:pt>
                <c:pt idx="186" formatCode="0.00">
                  <c:v>327.7</c:v>
                </c:pt>
                <c:pt idx="187" formatCode="0.00">
                  <c:v>390.49</c:v>
                </c:pt>
                <c:pt idx="188" formatCode="0.00">
                  <c:v>451.69</c:v>
                </c:pt>
                <c:pt idx="189" formatCode="0.00">
                  <c:v>511.89</c:v>
                </c:pt>
                <c:pt idx="190" formatCode="0.00">
                  <c:v>571.41</c:v>
                </c:pt>
                <c:pt idx="191" formatCode="0.00">
                  <c:v>630.42999999999995</c:v>
                </c:pt>
                <c:pt idx="192" formatCode="0.0">
                  <c:v>689.02</c:v>
                </c:pt>
                <c:pt idx="193" formatCode="0.0">
                  <c:v>747.25</c:v>
                </c:pt>
                <c:pt idx="194" formatCode="0.0">
                  <c:v>805.14</c:v>
                </c:pt>
                <c:pt idx="195" formatCode="0.0">
                  <c:v>862.69</c:v>
                </c:pt>
                <c:pt idx="196" formatCode="0.0">
                  <c:v>1080</c:v>
                </c:pt>
                <c:pt idx="197" formatCode="0.0">
                  <c:v>1380</c:v>
                </c:pt>
                <c:pt idx="198" formatCode="0.0">
                  <c:v>1650</c:v>
                </c:pt>
                <c:pt idx="199" formatCode="0.0">
                  <c:v>1900</c:v>
                </c:pt>
                <c:pt idx="200" formatCode="0.0">
                  <c:v>2140</c:v>
                </c:pt>
                <c:pt idx="201" formatCode="0.0">
                  <c:v>2370</c:v>
                </c:pt>
                <c:pt idx="202" formatCode="0.0">
                  <c:v>2600</c:v>
                </c:pt>
                <c:pt idx="203" formatCode="0.0">
                  <c:v>2810</c:v>
                </c:pt>
                <c:pt idx="204" formatCode="0.0">
                  <c:v>3020</c:v>
                </c:pt>
                <c:pt idx="205" formatCode="0.0">
                  <c:v>3780</c:v>
                </c:pt>
                <c:pt idx="206" formatCode="0.0">
                  <c:v>4450</c:v>
                </c:pt>
                <c:pt idx="207" formatCode="0.0">
                  <c:v>5060</c:v>
                </c:pt>
                <c:pt idx="208" formatCode="0.0">
                  <c:v>5090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srim56Fe_C!$D$20:$D$228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srim56Fe_C!$P$20:$P$228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6.0000000000000006E-4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8.0000000000000004E-4</c:v>
                </c:pt>
                <c:pt idx="13">
                  <c:v>8.9999999999999998E-4</c:v>
                </c:pt>
                <c:pt idx="14">
                  <c:v>8.9999999999999998E-4</c:v>
                </c:pt>
                <c:pt idx="15">
                  <c:v>1E-3</c:v>
                </c:pt>
                <c:pt idx="16">
                  <c:v>1E-3</c:v>
                </c:pt>
                <c:pt idx="17">
                  <c:v>1.0999999999999998E-3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1.2000000000000001E-3</c:v>
                </c:pt>
                <c:pt idx="21">
                  <c:v>1.2999999999999999E-3</c:v>
                </c:pt>
                <c:pt idx="22">
                  <c:v>1.2999999999999999E-3</c:v>
                </c:pt>
                <c:pt idx="23">
                  <c:v>1.4E-3</c:v>
                </c:pt>
                <c:pt idx="24">
                  <c:v>1.5E-3</c:v>
                </c:pt>
                <c:pt idx="25">
                  <c:v>1.6000000000000001E-3</c:v>
                </c:pt>
                <c:pt idx="26">
                  <c:v>1.6000000000000001E-3</c:v>
                </c:pt>
                <c:pt idx="27">
                  <c:v>1.7000000000000001E-3</c:v>
                </c:pt>
                <c:pt idx="28">
                  <c:v>1.8E-3</c:v>
                </c:pt>
                <c:pt idx="29">
                  <c:v>2E-3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2.4000000000000002E-3</c:v>
                </c:pt>
                <c:pt idx="33">
                  <c:v>2.5000000000000001E-3</c:v>
                </c:pt>
                <c:pt idx="34">
                  <c:v>2.5999999999999999E-3</c:v>
                </c:pt>
                <c:pt idx="35">
                  <c:v>2.8E-3</c:v>
                </c:pt>
                <c:pt idx="36">
                  <c:v>2.9000000000000002E-3</c:v>
                </c:pt>
                <c:pt idx="37">
                  <c:v>3.0000000000000001E-3</c:v>
                </c:pt>
                <c:pt idx="38">
                  <c:v>3.0999999999999999E-3</c:v>
                </c:pt>
                <c:pt idx="39">
                  <c:v>3.2000000000000002E-3</c:v>
                </c:pt>
                <c:pt idx="40">
                  <c:v>3.5000000000000005E-3</c:v>
                </c:pt>
                <c:pt idx="41">
                  <c:v>3.8E-3</c:v>
                </c:pt>
                <c:pt idx="42">
                  <c:v>4.0000000000000001E-3</c:v>
                </c:pt>
                <c:pt idx="43">
                  <c:v>4.3E-3</c:v>
                </c:pt>
                <c:pt idx="44">
                  <c:v>4.5999999999999999E-3</c:v>
                </c:pt>
                <c:pt idx="45">
                  <c:v>4.8000000000000004E-3</c:v>
                </c:pt>
                <c:pt idx="46">
                  <c:v>5.0999999999999995E-3</c:v>
                </c:pt>
                <c:pt idx="47">
                  <c:v>5.4000000000000003E-3</c:v>
                </c:pt>
                <c:pt idx="48">
                  <c:v>5.5999999999999999E-3</c:v>
                </c:pt>
                <c:pt idx="49">
                  <c:v>6.0999999999999995E-3</c:v>
                </c:pt>
                <c:pt idx="50">
                  <c:v>6.6E-3</c:v>
                </c:pt>
                <c:pt idx="51">
                  <c:v>7.0999999999999995E-3</c:v>
                </c:pt>
                <c:pt idx="52">
                  <c:v>7.6E-3</c:v>
                </c:pt>
                <c:pt idx="53">
                  <c:v>8.0000000000000002E-3</c:v>
                </c:pt>
                <c:pt idx="54">
                  <c:v>8.5000000000000006E-3</c:v>
                </c:pt>
                <c:pt idx="55">
                  <c:v>9.4000000000000004E-3</c:v>
                </c:pt>
                <c:pt idx="56">
                  <c:v>1.03E-2</c:v>
                </c:pt>
                <c:pt idx="57">
                  <c:v>1.12E-2</c:v>
                </c:pt>
                <c:pt idx="58">
                  <c:v>1.21E-2</c:v>
                </c:pt>
                <c:pt idx="59">
                  <c:v>1.3000000000000001E-2</c:v>
                </c:pt>
                <c:pt idx="60">
                  <c:v>1.3900000000000001E-2</c:v>
                </c:pt>
                <c:pt idx="61">
                  <c:v>1.47E-2</c:v>
                </c:pt>
                <c:pt idx="62">
                  <c:v>1.5599999999999999E-2</c:v>
                </c:pt>
                <c:pt idx="63">
                  <c:v>1.6400000000000001E-2</c:v>
                </c:pt>
                <c:pt idx="64">
                  <c:v>1.7299999999999999E-2</c:v>
                </c:pt>
                <c:pt idx="65">
                  <c:v>1.8099999999999998E-2</c:v>
                </c:pt>
                <c:pt idx="66">
                  <c:v>1.9800000000000002E-2</c:v>
                </c:pt>
                <c:pt idx="67">
                  <c:v>2.1899999999999999E-2</c:v>
                </c:pt>
                <c:pt idx="68">
                  <c:v>2.4E-2</c:v>
                </c:pt>
                <c:pt idx="69">
                  <c:v>2.6000000000000002E-2</c:v>
                </c:pt>
                <c:pt idx="70">
                  <c:v>2.8100000000000003E-2</c:v>
                </c:pt>
                <c:pt idx="71">
                  <c:v>3.0099999999999998E-2</c:v>
                </c:pt>
                <c:pt idx="72">
                  <c:v>3.2199999999999999E-2</c:v>
                </c:pt>
                <c:pt idx="73">
                  <c:v>3.4200000000000001E-2</c:v>
                </c:pt>
                <c:pt idx="74">
                  <c:v>3.6199999999999996E-2</c:v>
                </c:pt>
                <c:pt idx="75">
                  <c:v>4.02E-2</c:v>
                </c:pt>
                <c:pt idx="76">
                  <c:v>4.41E-2</c:v>
                </c:pt>
                <c:pt idx="77">
                  <c:v>4.8000000000000001E-2</c:v>
                </c:pt>
                <c:pt idx="78">
                  <c:v>5.1700000000000003E-2</c:v>
                </c:pt>
                <c:pt idx="79">
                  <c:v>5.5300000000000002E-2</c:v>
                </c:pt>
                <c:pt idx="80">
                  <c:v>5.8899999999999994E-2</c:v>
                </c:pt>
                <c:pt idx="81">
                  <c:v>6.5799999999999997E-2</c:v>
                </c:pt>
                <c:pt idx="82">
                  <c:v>7.2300000000000003E-2</c:v>
                </c:pt>
                <c:pt idx="83">
                  <c:v>7.85E-2</c:v>
                </c:pt>
                <c:pt idx="84">
                  <c:v>8.4400000000000003E-2</c:v>
                </c:pt>
                <c:pt idx="85">
                  <c:v>8.9900000000000008E-2</c:v>
                </c:pt>
                <c:pt idx="86">
                  <c:v>9.5199999999999993E-2</c:v>
                </c:pt>
                <c:pt idx="87">
                  <c:v>0.1002</c:v>
                </c:pt>
                <c:pt idx="88">
                  <c:v>0.10500000000000001</c:v>
                </c:pt>
                <c:pt idx="89">
                  <c:v>0.1095</c:v>
                </c:pt>
                <c:pt idx="90">
                  <c:v>0.11379999999999998</c:v>
                </c:pt>
                <c:pt idx="91">
                  <c:v>0.1179</c:v>
                </c:pt>
                <c:pt idx="92">
                  <c:v>0.12540000000000001</c:v>
                </c:pt>
                <c:pt idx="93">
                  <c:v>0.13389999999999999</c:v>
                </c:pt>
                <c:pt idx="94">
                  <c:v>0.1414</c:v>
                </c:pt>
                <c:pt idx="95">
                  <c:v>0.14810000000000001</c:v>
                </c:pt>
                <c:pt idx="96">
                  <c:v>0.15409999999999999</c:v>
                </c:pt>
                <c:pt idx="97">
                  <c:v>0.1595</c:v>
                </c:pt>
                <c:pt idx="98">
                  <c:v>0.16439999999999999</c:v>
                </c:pt>
                <c:pt idx="99">
                  <c:v>0.16889999999999999</c:v>
                </c:pt>
                <c:pt idx="100">
                  <c:v>0.17299999999999999</c:v>
                </c:pt>
                <c:pt idx="101">
                  <c:v>0.18009999999999998</c:v>
                </c:pt>
                <c:pt idx="102">
                  <c:v>0.18629999999999999</c:v>
                </c:pt>
                <c:pt idx="103">
                  <c:v>0.19159999999999999</c:v>
                </c:pt>
                <c:pt idx="104">
                  <c:v>0.19619999999999999</c:v>
                </c:pt>
                <c:pt idx="105">
                  <c:v>0.20030000000000001</c:v>
                </c:pt>
                <c:pt idx="106">
                  <c:v>0.20390000000000003</c:v>
                </c:pt>
                <c:pt idx="107">
                  <c:v>0.2102</c:v>
                </c:pt>
                <c:pt idx="108">
                  <c:v>0.21529999999999999</c:v>
                </c:pt>
                <c:pt idx="109">
                  <c:v>0.21970000000000001</c:v>
                </c:pt>
                <c:pt idx="110">
                  <c:v>0.22360000000000002</c:v>
                </c:pt>
                <c:pt idx="111">
                  <c:v>0.22690000000000002</c:v>
                </c:pt>
                <c:pt idx="112">
                  <c:v>0.22989999999999999</c:v>
                </c:pt>
                <c:pt idx="113">
                  <c:v>0.2326</c:v>
                </c:pt>
                <c:pt idx="114">
                  <c:v>0.23500000000000001</c:v>
                </c:pt>
                <c:pt idx="115">
                  <c:v>0.23719999999999999</c:v>
                </c:pt>
                <c:pt idx="116">
                  <c:v>0.23929999999999998</c:v>
                </c:pt>
                <c:pt idx="117">
                  <c:v>0.2412</c:v>
                </c:pt>
                <c:pt idx="118">
                  <c:v>0.24460000000000001</c:v>
                </c:pt>
                <c:pt idx="119">
                  <c:v>0.24840000000000001</c:v>
                </c:pt>
                <c:pt idx="120">
                  <c:v>0.25179999999999997</c:v>
                </c:pt>
                <c:pt idx="121">
                  <c:v>0.25480000000000003</c:v>
                </c:pt>
                <c:pt idx="122">
                  <c:v>0.25750000000000001</c:v>
                </c:pt>
                <c:pt idx="123">
                  <c:v>0.2601</c:v>
                </c:pt>
                <c:pt idx="124">
                  <c:v>0.26240000000000002</c:v>
                </c:pt>
                <c:pt idx="125">
                  <c:v>0.2646</c:v>
                </c:pt>
                <c:pt idx="126">
                  <c:v>0.26669999999999999</c:v>
                </c:pt>
                <c:pt idx="127">
                  <c:v>0.27060000000000001</c:v>
                </c:pt>
                <c:pt idx="128">
                  <c:v>0.27410000000000001</c:v>
                </c:pt>
                <c:pt idx="129">
                  <c:v>0.27749999999999997</c:v>
                </c:pt>
                <c:pt idx="130">
                  <c:v>0.28060000000000002</c:v>
                </c:pt>
                <c:pt idx="131">
                  <c:v>0.28359999999999996</c:v>
                </c:pt>
                <c:pt idx="132">
                  <c:v>0.28650000000000003</c:v>
                </c:pt>
                <c:pt idx="133">
                  <c:v>0.29189999999999999</c:v>
                </c:pt>
                <c:pt idx="134">
                  <c:v>0.29710000000000003</c:v>
                </c:pt>
                <c:pt idx="135">
                  <c:v>0.30209999999999998</c:v>
                </c:pt>
                <c:pt idx="136">
                  <c:v>0.30690000000000001</c:v>
                </c:pt>
                <c:pt idx="137">
                  <c:v>0.31169999999999998</c:v>
                </c:pt>
                <c:pt idx="138">
                  <c:v>0.31640000000000001</c:v>
                </c:pt>
                <c:pt idx="139">
                  <c:v>0.32100000000000001</c:v>
                </c:pt>
                <c:pt idx="140">
                  <c:v>0.3256</c:v>
                </c:pt>
                <c:pt idx="141">
                  <c:v>0.33019999999999999</c:v>
                </c:pt>
                <c:pt idx="142">
                  <c:v>0.33479999999999999</c:v>
                </c:pt>
                <c:pt idx="143">
                  <c:v>0.33940000000000003</c:v>
                </c:pt>
                <c:pt idx="144">
                  <c:v>0.34860000000000002</c:v>
                </c:pt>
                <c:pt idx="145">
                  <c:v>0.3604</c:v>
                </c:pt>
                <c:pt idx="146">
                  <c:v>0.3725</c:v>
                </c:pt>
                <c:pt idx="147">
                  <c:v>0.38490000000000002</c:v>
                </c:pt>
                <c:pt idx="148">
                  <c:v>0.3977</c:v>
                </c:pt>
                <c:pt idx="149">
                  <c:v>0.41089999999999999</c:v>
                </c:pt>
                <c:pt idx="150">
                  <c:v>0.42460000000000003</c:v>
                </c:pt>
                <c:pt idx="151">
                  <c:v>0.43869999999999998</c:v>
                </c:pt>
                <c:pt idx="152">
                  <c:v>0.45330000000000004</c:v>
                </c:pt>
                <c:pt idx="153">
                  <c:v>0.48390000000000005</c:v>
                </c:pt>
                <c:pt idx="154">
                  <c:v>0.51660000000000006</c:v>
                </c:pt>
                <c:pt idx="155" formatCode="0.00">
                  <c:v>0.55110000000000003</c:v>
                </c:pt>
                <c:pt idx="156" formatCode="0.00">
                  <c:v>0.58760000000000001</c:v>
                </c:pt>
                <c:pt idx="157" formatCode="0.00">
                  <c:v>0.626</c:v>
                </c:pt>
                <c:pt idx="158" formatCode="0.00">
                  <c:v>0.66609999999999991</c:v>
                </c:pt>
                <c:pt idx="159" formatCode="0.00">
                  <c:v>0.75160000000000005</c:v>
                </c:pt>
                <c:pt idx="160" formatCode="0.00">
                  <c:v>0.84339999999999993</c:v>
                </c:pt>
                <c:pt idx="161" formatCode="0.00">
                  <c:v>0.94120000000000004</c:v>
                </c:pt>
                <c:pt idx="162" formatCode="0.00">
                  <c:v>1.04</c:v>
                </c:pt>
                <c:pt idx="163" formatCode="0.00">
                  <c:v>1.1499999999999999</c:v>
                </c:pt>
                <c:pt idx="164" formatCode="0.00">
                  <c:v>1.27</c:v>
                </c:pt>
                <c:pt idx="165" formatCode="0.00">
                  <c:v>1.39</c:v>
                </c:pt>
                <c:pt idx="166" formatCode="0.00">
                  <c:v>1.51</c:v>
                </c:pt>
                <c:pt idx="167" formatCode="0.00">
                  <c:v>1.64</c:v>
                </c:pt>
                <c:pt idx="168" formatCode="0.00">
                  <c:v>1.78</c:v>
                </c:pt>
                <c:pt idx="169" formatCode="0.00">
                  <c:v>1.92</c:v>
                </c:pt>
                <c:pt idx="170" formatCode="0.00">
                  <c:v>2.2200000000000002</c:v>
                </c:pt>
                <c:pt idx="171" formatCode="0.00">
                  <c:v>2.62</c:v>
                </c:pt>
                <c:pt idx="172" formatCode="0.00">
                  <c:v>3.05</c:v>
                </c:pt>
                <c:pt idx="173" formatCode="0.00">
                  <c:v>3.52</c:v>
                </c:pt>
                <c:pt idx="174" formatCode="0.00">
                  <c:v>4.01</c:v>
                </c:pt>
                <c:pt idx="175" formatCode="0.00">
                  <c:v>4.53</c:v>
                </c:pt>
                <c:pt idx="176" formatCode="0.00">
                  <c:v>5.08</c:v>
                </c:pt>
                <c:pt idx="177" formatCode="0.00">
                  <c:v>5.66</c:v>
                </c:pt>
                <c:pt idx="178" formatCode="0.00">
                  <c:v>6.26</c:v>
                </c:pt>
                <c:pt idx="179" formatCode="0.00">
                  <c:v>7.54</c:v>
                </c:pt>
                <c:pt idx="180" formatCode="0.00">
                  <c:v>8.92</c:v>
                </c:pt>
                <c:pt idx="181" formatCode="0.00">
                  <c:v>10.4</c:v>
                </c:pt>
                <c:pt idx="182" formatCode="0.00">
                  <c:v>11.97</c:v>
                </c:pt>
                <c:pt idx="183" formatCode="0.00">
                  <c:v>13.63</c:v>
                </c:pt>
                <c:pt idx="184" formatCode="0.00">
                  <c:v>15.37</c:v>
                </c:pt>
                <c:pt idx="185" formatCode="0.00">
                  <c:v>19.09</c:v>
                </c:pt>
                <c:pt idx="186" formatCode="0.00">
                  <c:v>23.1</c:v>
                </c:pt>
                <c:pt idx="187" formatCode="0.00">
                  <c:v>27.39</c:v>
                </c:pt>
                <c:pt idx="188" formatCode="0.00">
                  <c:v>31.93</c:v>
                </c:pt>
                <c:pt idx="189" formatCode="0.00">
                  <c:v>36.69</c:v>
                </c:pt>
                <c:pt idx="190" formatCode="0.00">
                  <c:v>41.67</c:v>
                </c:pt>
                <c:pt idx="191" formatCode="0.00">
                  <c:v>46.84</c:v>
                </c:pt>
                <c:pt idx="192" formatCode="0.00">
                  <c:v>52.19</c:v>
                </c:pt>
                <c:pt idx="193" formatCode="0.00">
                  <c:v>57.71</c:v>
                </c:pt>
                <c:pt idx="194" formatCode="0.00">
                  <c:v>63.38</c:v>
                </c:pt>
                <c:pt idx="195" formatCode="0.00">
                  <c:v>69.180000000000007</c:v>
                </c:pt>
                <c:pt idx="196" formatCode="0.00">
                  <c:v>81.180000000000007</c:v>
                </c:pt>
                <c:pt idx="197" formatCode="0.00">
                  <c:v>96.78</c:v>
                </c:pt>
                <c:pt idx="198" formatCode="0.00">
                  <c:v>112.94</c:v>
                </c:pt>
                <c:pt idx="199" formatCode="0.00">
                  <c:v>129.54</c:v>
                </c:pt>
                <c:pt idx="200" formatCode="0.00">
                  <c:v>146.49</c:v>
                </c:pt>
                <c:pt idx="201" formatCode="0.00">
                  <c:v>163.72999999999999</c:v>
                </c:pt>
                <c:pt idx="202" formatCode="0.00">
                  <c:v>181.17</c:v>
                </c:pt>
                <c:pt idx="203" formatCode="0.00">
                  <c:v>198.78</c:v>
                </c:pt>
                <c:pt idx="204" formatCode="0.00">
                  <c:v>216.5</c:v>
                </c:pt>
                <c:pt idx="205" formatCode="0.00">
                  <c:v>252.14</c:v>
                </c:pt>
                <c:pt idx="206" formatCode="0.00">
                  <c:v>287.85000000000002</c:v>
                </c:pt>
                <c:pt idx="207" formatCode="0.00">
                  <c:v>323.45</c:v>
                </c:pt>
                <c:pt idx="208" formatCode="0.00">
                  <c:v>330.54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1048"/>
        <c:axId val="534630064"/>
      </c:scatterChart>
      <c:valAx>
        <c:axId val="5346210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30064"/>
        <c:crosses val="autoZero"/>
        <c:crossBetween val="midCat"/>
        <c:majorUnit val="10"/>
      </c:valAx>
      <c:valAx>
        <c:axId val="5346300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10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srim56Fe_Air!$P$5</c:f>
          <c:strCache>
            <c:ptCount val="1"/>
            <c:pt idx="0">
              <c:v>srim56Fe_Air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srim56Fe_Air!$D$20:$D$228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srim56Fe_Air!$E$20:$E$228</c:f>
              <c:numCache>
                <c:formatCode>0.000E+00</c:formatCode>
                <c:ptCount val="209"/>
                <c:pt idx="0">
                  <c:v>7.7439999999999995E-2</c:v>
                </c:pt>
                <c:pt idx="1">
                  <c:v>8.0600000000000005E-2</c:v>
                </c:pt>
                <c:pt idx="2">
                  <c:v>8.3650000000000002E-2</c:v>
                </c:pt>
                <c:pt idx="3">
                  <c:v>8.9419999999999999E-2</c:v>
                </c:pt>
                <c:pt idx="4">
                  <c:v>9.4850000000000004E-2</c:v>
                </c:pt>
                <c:pt idx="5">
                  <c:v>9.9979999999999999E-2</c:v>
                </c:pt>
                <c:pt idx="6">
                  <c:v>0.10489999999999999</c:v>
                </c:pt>
                <c:pt idx="7">
                  <c:v>0.1095</c:v>
                </c:pt>
                <c:pt idx="8">
                  <c:v>0.114</c:v>
                </c:pt>
                <c:pt idx="9">
                  <c:v>0.1183</c:v>
                </c:pt>
                <c:pt idx="10">
                  <c:v>0.12239999999999999</c:v>
                </c:pt>
                <c:pt idx="11">
                  <c:v>0.1265</c:v>
                </c:pt>
                <c:pt idx="12">
                  <c:v>0.13039999999999999</c:v>
                </c:pt>
                <c:pt idx="13">
                  <c:v>0.1341</c:v>
                </c:pt>
                <c:pt idx="14">
                  <c:v>0.1414</c:v>
                </c:pt>
                <c:pt idx="15">
                  <c:v>0.15</c:v>
                </c:pt>
                <c:pt idx="16">
                  <c:v>0.15809999999999999</c:v>
                </c:pt>
                <c:pt idx="17">
                  <c:v>0.1658</c:v>
                </c:pt>
                <c:pt idx="18">
                  <c:v>0.17319999999999999</c:v>
                </c:pt>
                <c:pt idx="19">
                  <c:v>0.1802</c:v>
                </c:pt>
                <c:pt idx="20">
                  <c:v>0.187</c:v>
                </c:pt>
                <c:pt idx="21">
                  <c:v>0.19359999999999999</c:v>
                </c:pt>
                <c:pt idx="22">
                  <c:v>0.2</c:v>
                </c:pt>
                <c:pt idx="23">
                  <c:v>0.21210000000000001</c:v>
                </c:pt>
                <c:pt idx="24">
                  <c:v>0.22359999999999999</c:v>
                </c:pt>
                <c:pt idx="25">
                  <c:v>0.23449999999999999</c:v>
                </c:pt>
                <c:pt idx="26">
                  <c:v>0.24490000000000001</c:v>
                </c:pt>
                <c:pt idx="27">
                  <c:v>0.25490000000000002</c:v>
                </c:pt>
                <c:pt idx="28">
                  <c:v>0.26450000000000001</c:v>
                </c:pt>
                <c:pt idx="29">
                  <c:v>0.2828</c:v>
                </c:pt>
                <c:pt idx="30">
                  <c:v>0.2999</c:v>
                </c:pt>
                <c:pt idx="31">
                  <c:v>0.31619999999999998</c:v>
                </c:pt>
                <c:pt idx="32">
                  <c:v>0.33160000000000001</c:v>
                </c:pt>
                <c:pt idx="33">
                  <c:v>0.3463</c:v>
                </c:pt>
                <c:pt idx="34">
                  <c:v>0.36049999999999999</c:v>
                </c:pt>
                <c:pt idx="35">
                  <c:v>0.37409999999999999</c:v>
                </c:pt>
                <c:pt idx="36">
                  <c:v>0.38719999999999999</c:v>
                </c:pt>
                <c:pt idx="37">
                  <c:v>0.39989999999999998</c:v>
                </c:pt>
                <c:pt idx="38">
                  <c:v>0.41220000000000001</c:v>
                </c:pt>
                <c:pt idx="39">
                  <c:v>0.42420000000000002</c:v>
                </c:pt>
                <c:pt idx="40">
                  <c:v>0.4471</c:v>
                </c:pt>
                <c:pt idx="41">
                  <c:v>0.47420000000000001</c:v>
                </c:pt>
                <c:pt idx="42">
                  <c:v>0.49990000000000001</c:v>
                </c:pt>
                <c:pt idx="43">
                  <c:v>0.52429999999999999</c:v>
                </c:pt>
                <c:pt idx="44">
                  <c:v>0.54759999999999998</c:v>
                </c:pt>
                <c:pt idx="45">
                  <c:v>0.56999999999999995</c:v>
                </c:pt>
                <c:pt idx="46">
                  <c:v>0.59150000000000003</c:v>
                </c:pt>
                <c:pt idx="47">
                  <c:v>0.61219999999999997</c:v>
                </c:pt>
                <c:pt idx="48">
                  <c:v>0.63229999999999997</c:v>
                </c:pt>
                <c:pt idx="49">
                  <c:v>0.67069999999999996</c:v>
                </c:pt>
                <c:pt idx="50">
                  <c:v>0.70689999999999997</c:v>
                </c:pt>
                <c:pt idx="51">
                  <c:v>0.74150000000000005</c:v>
                </c:pt>
                <c:pt idx="52">
                  <c:v>0.77439999999999998</c:v>
                </c:pt>
                <c:pt idx="53">
                  <c:v>0.80600000000000005</c:v>
                </c:pt>
                <c:pt idx="54">
                  <c:v>0.83650000000000002</c:v>
                </c:pt>
                <c:pt idx="55">
                  <c:v>0.89419999999999999</c:v>
                </c:pt>
                <c:pt idx="56">
                  <c:v>0.94850000000000001</c:v>
                </c:pt>
                <c:pt idx="57">
                  <c:v>0.99980000000000002</c:v>
                </c:pt>
                <c:pt idx="58">
                  <c:v>1.0489999999999999</c:v>
                </c:pt>
                <c:pt idx="59">
                  <c:v>1.1559999999999999</c:v>
                </c:pt>
                <c:pt idx="60">
                  <c:v>1.2470000000000001</c:v>
                </c:pt>
                <c:pt idx="61">
                  <c:v>1.3129999999999999</c:v>
                </c:pt>
                <c:pt idx="62">
                  <c:v>1.3620000000000001</c:v>
                </c:pt>
                <c:pt idx="63">
                  <c:v>1.4</c:v>
                </c:pt>
                <c:pt idx="64">
                  <c:v>1.431</c:v>
                </c:pt>
                <c:pt idx="65">
                  <c:v>1.456</c:v>
                </c:pt>
                <c:pt idx="66">
                  <c:v>1.4990000000000001</c:v>
                </c:pt>
                <c:pt idx="67">
                  <c:v>1.5469999999999999</c:v>
                </c:pt>
                <c:pt idx="68">
                  <c:v>1.595</c:v>
                </c:pt>
                <c:pt idx="69">
                  <c:v>1.645</c:v>
                </c:pt>
                <c:pt idx="70">
                  <c:v>1.698</c:v>
                </c:pt>
                <c:pt idx="71">
                  <c:v>1.754</c:v>
                </c:pt>
                <c:pt idx="72">
                  <c:v>1.8140000000000001</c:v>
                </c:pt>
                <c:pt idx="73">
                  <c:v>1.875</c:v>
                </c:pt>
                <c:pt idx="74">
                  <c:v>1.9379999999999999</c:v>
                </c:pt>
                <c:pt idx="75">
                  <c:v>2.0670000000000002</c:v>
                </c:pt>
                <c:pt idx="76">
                  <c:v>2.1970000000000001</c:v>
                </c:pt>
                <c:pt idx="77">
                  <c:v>2.327</c:v>
                </c:pt>
                <c:pt idx="78">
                  <c:v>2.4550000000000001</c:v>
                </c:pt>
                <c:pt idx="79">
                  <c:v>2.5790000000000002</c:v>
                </c:pt>
                <c:pt idx="80">
                  <c:v>2.7010000000000001</c:v>
                </c:pt>
                <c:pt idx="81">
                  <c:v>2.9329999999999998</c:v>
                </c:pt>
                <c:pt idx="82">
                  <c:v>3.153</c:v>
                </c:pt>
                <c:pt idx="83">
                  <c:v>3.36</c:v>
                </c:pt>
                <c:pt idx="84">
                  <c:v>3.5569999999999999</c:v>
                </c:pt>
                <c:pt idx="85">
                  <c:v>3.746</c:v>
                </c:pt>
                <c:pt idx="86">
                  <c:v>3.9289999999999998</c:v>
                </c:pt>
                <c:pt idx="87">
                  <c:v>4.1070000000000002</c:v>
                </c:pt>
                <c:pt idx="88">
                  <c:v>4.28</c:v>
                </c:pt>
                <c:pt idx="89">
                  <c:v>4.452</c:v>
                </c:pt>
                <c:pt idx="90">
                  <c:v>4.6210000000000004</c:v>
                </c:pt>
                <c:pt idx="91">
                  <c:v>4.7889999999999997</c:v>
                </c:pt>
                <c:pt idx="92">
                  <c:v>5.1239999999999997</c:v>
                </c:pt>
                <c:pt idx="93">
                  <c:v>5.5460000000000003</c:v>
                </c:pt>
                <c:pt idx="94">
                  <c:v>5.9729999999999999</c:v>
                </c:pt>
                <c:pt idx="95">
                  <c:v>6.41</c:v>
                </c:pt>
                <c:pt idx="96">
                  <c:v>6.8570000000000002</c:v>
                </c:pt>
                <c:pt idx="97">
                  <c:v>7.3140000000000001</c:v>
                </c:pt>
                <c:pt idx="98">
                  <c:v>7.7809999999999997</c:v>
                </c:pt>
                <c:pt idx="99">
                  <c:v>8.2569999999999997</c:v>
                </c:pt>
                <c:pt idx="100">
                  <c:v>8.7420000000000009</c:v>
                </c:pt>
                <c:pt idx="101">
                  <c:v>9.7330000000000005</c:v>
                </c:pt>
                <c:pt idx="102">
                  <c:v>10.75</c:v>
                </c:pt>
                <c:pt idx="103">
                  <c:v>11.77</c:v>
                </c:pt>
                <c:pt idx="104">
                  <c:v>12.81</c:v>
                </c:pt>
                <c:pt idx="105">
                  <c:v>13.84</c:v>
                </c:pt>
                <c:pt idx="106">
                  <c:v>14.86</c:v>
                </c:pt>
                <c:pt idx="107">
                  <c:v>16.850000000000001</c:v>
                </c:pt>
                <c:pt idx="108">
                  <c:v>18.73</c:v>
                </c:pt>
                <c:pt idx="109">
                  <c:v>20.49</c:v>
                </c:pt>
                <c:pt idx="110">
                  <c:v>22.1</c:v>
                </c:pt>
                <c:pt idx="111">
                  <c:v>23.56</c:v>
                </c:pt>
                <c:pt idx="112">
                  <c:v>24.88</c:v>
                </c:pt>
                <c:pt idx="113">
                  <c:v>26.07</c:v>
                </c:pt>
                <c:pt idx="114">
                  <c:v>27.12</c:v>
                </c:pt>
                <c:pt idx="115">
                  <c:v>28.06</c:v>
                </c:pt>
                <c:pt idx="116">
                  <c:v>28.9</c:v>
                </c:pt>
                <c:pt idx="117">
                  <c:v>29.64</c:v>
                </c:pt>
                <c:pt idx="118">
                  <c:v>30.9</c:v>
                </c:pt>
                <c:pt idx="119">
                  <c:v>32.130000000000003</c:v>
                </c:pt>
                <c:pt idx="120">
                  <c:v>33.08</c:v>
                </c:pt>
                <c:pt idx="121">
                  <c:v>33.82</c:v>
                </c:pt>
                <c:pt idx="122">
                  <c:v>34.409999999999997</c:v>
                </c:pt>
                <c:pt idx="123">
                  <c:v>34.89</c:v>
                </c:pt>
                <c:pt idx="124">
                  <c:v>35.26</c:v>
                </c:pt>
                <c:pt idx="125">
                  <c:v>35.57</c:v>
                </c:pt>
                <c:pt idx="126">
                  <c:v>35.81</c:v>
                </c:pt>
                <c:pt idx="127">
                  <c:v>36.130000000000003</c:v>
                </c:pt>
                <c:pt idx="128">
                  <c:v>36.31</c:v>
                </c:pt>
                <c:pt idx="129">
                  <c:v>36.36</c:v>
                </c:pt>
                <c:pt idx="130">
                  <c:v>36.33</c:v>
                </c:pt>
                <c:pt idx="131">
                  <c:v>36.229999999999997</c:v>
                </c:pt>
                <c:pt idx="132">
                  <c:v>36.08</c:v>
                </c:pt>
                <c:pt idx="133">
                  <c:v>35.67</c:v>
                </c:pt>
                <c:pt idx="134">
                  <c:v>35.17</c:v>
                </c:pt>
                <c:pt idx="135">
                  <c:v>34.630000000000003</c:v>
                </c:pt>
                <c:pt idx="136">
                  <c:v>34.07</c:v>
                </c:pt>
                <c:pt idx="137">
                  <c:v>33.770000000000003</c:v>
                </c:pt>
                <c:pt idx="138">
                  <c:v>33.31</c:v>
                </c:pt>
                <c:pt idx="139">
                  <c:v>32.78</c:v>
                </c:pt>
                <c:pt idx="140">
                  <c:v>32.35</c:v>
                </c:pt>
                <c:pt idx="141">
                  <c:v>31.94</c:v>
                </c:pt>
                <c:pt idx="142">
                  <c:v>31.53</c:v>
                </c:pt>
                <c:pt idx="143">
                  <c:v>31.13</c:v>
                </c:pt>
                <c:pt idx="144">
                  <c:v>30.36</c:v>
                </c:pt>
                <c:pt idx="145">
                  <c:v>29.45</c:v>
                </c:pt>
                <c:pt idx="146">
                  <c:v>28.59</c:v>
                </c:pt>
                <c:pt idx="147">
                  <c:v>27.76</c:v>
                </c:pt>
                <c:pt idx="148">
                  <c:v>26.98</c:v>
                </c:pt>
                <c:pt idx="149">
                  <c:v>26.23</c:v>
                </c:pt>
                <c:pt idx="150">
                  <c:v>25.51</c:v>
                </c:pt>
                <c:pt idx="151">
                  <c:v>24.82</c:v>
                </c:pt>
                <c:pt idx="152">
                  <c:v>24.16</c:v>
                </c:pt>
                <c:pt idx="153">
                  <c:v>22.91</c:v>
                </c:pt>
                <c:pt idx="154">
                  <c:v>21.76</c:v>
                </c:pt>
                <c:pt idx="155">
                  <c:v>20.7</c:v>
                </c:pt>
                <c:pt idx="156">
                  <c:v>19.71</c:v>
                </c:pt>
                <c:pt idx="157">
                  <c:v>18.809999999999999</c:v>
                </c:pt>
                <c:pt idx="158">
                  <c:v>17.98</c:v>
                </c:pt>
                <c:pt idx="159">
                  <c:v>16.5</c:v>
                </c:pt>
                <c:pt idx="160">
                  <c:v>15.26</c:v>
                </c:pt>
                <c:pt idx="161">
                  <c:v>14.2</c:v>
                </c:pt>
                <c:pt idx="162">
                  <c:v>13.3</c:v>
                </c:pt>
                <c:pt idx="163">
                  <c:v>12.54</c:v>
                </c:pt>
                <c:pt idx="164">
                  <c:v>11.9</c:v>
                </c:pt>
                <c:pt idx="165">
                  <c:v>11.35</c:v>
                </c:pt>
                <c:pt idx="166">
                  <c:v>10.89</c:v>
                </c:pt>
                <c:pt idx="167">
                  <c:v>10.49</c:v>
                </c:pt>
                <c:pt idx="168">
                  <c:v>10.130000000000001</c:v>
                </c:pt>
                <c:pt idx="169">
                  <c:v>9.7289999999999992</c:v>
                </c:pt>
                <c:pt idx="170">
                  <c:v>9.0180000000000007</c:v>
                </c:pt>
                <c:pt idx="171">
                  <c:v>8.2799999999999994</c:v>
                </c:pt>
                <c:pt idx="172">
                  <c:v>7.6680000000000001</c:v>
                </c:pt>
                <c:pt idx="173">
                  <c:v>7.1520000000000001</c:v>
                </c:pt>
                <c:pt idx="174">
                  <c:v>6.7110000000000003</c:v>
                </c:pt>
                <c:pt idx="175">
                  <c:v>6.33</c:v>
                </c:pt>
                <c:pt idx="176">
                  <c:v>5.9969999999999999</c:v>
                </c:pt>
                <c:pt idx="177">
                  <c:v>5.7030000000000003</c:v>
                </c:pt>
                <c:pt idx="178">
                  <c:v>5.4370000000000003</c:v>
                </c:pt>
                <c:pt idx="179">
                  <c:v>4.976</c:v>
                </c:pt>
                <c:pt idx="180">
                  <c:v>4.601</c:v>
                </c:pt>
                <c:pt idx="181">
                  <c:v>4.2880000000000003</c:v>
                </c:pt>
                <c:pt idx="182">
                  <c:v>4.024</c:v>
                </c:pt>
                <c:pt idx="183">
                  <c:v>3.798</c:v>
                </c:pt>
                <c:pt idx="184">
                  <c:v>3.6019999999999999</c:v>
                </c:pt>
                <c:pt idx="185">
                  <c:v>3.2789999999999999</c:v>
                </c:pt>
                <c:pt idx="186">
                  <c:v>3.0249999999999999</c:v>
                </c:pt>
                <c:pt idx="187">
                  <c:v>2.819</c:v>
                </c:pt>
                <c:pt idx="188">
                  <c:v>2.649</c:v>
                </c:pt>
                <c:pt idx="189">
                  <c:v>2.5070000000000001</c:v>
                </c:pt>
                <c:pt idx="190">
                  <c:v>2.3849999999999998</c:v>
                </c:pt>
                <c:pt idx="191">
                  <c:v>2.2810000000000001</c:v>
                </c:pt>
                <c:pt idx="192">
                  <c:v>2.19</c:v>
                </c:pt>
                <c:pt idx="193">
                  <c:v>2.1110000000000002</c:v>
                </c:pt>
                <c:pt idx="194">
                  <c:v>2.04</c:v>
                </c:pt>
                <c:pt idx="195">
                  <c:v>1.978</c:v>
                </c:pt>
                <c:pt idx="196">
                  <c:v>1.871</c:v>
                </c:pt>
                <c:pt idx="197">
                  <c:v>1.7649999999999999</c:v>
                </c:pt>
                <c:pt idx="198">
                  <c:v>1.681</c:v>
                </c:pt>
                <c:pt idx="199">
                  <c:v>1.613</c:v>
                </c:pt>
                <c:pt idx="200">
                  <c:v>1.5569999999999999</c:v>
                </c:pt>
                <c:pt idx="201">
                  <c:v>1.51</c:v>
                </c:pt>
                <c:pt idx="202">
                  <c:v>1.47</c:v>
                </c:pt>
                <c:pt idx="203">
                  <c:v>1.4359999999999999</c:v>
                </c:pt>
                <c:pt idx="204">
                  <c:v>1.407</c:v>
                </c:pt>
                <c:pt idx="205">
                  <c:v>1.36</c:v>
                </c:pt>
                <c:pt idx="206">
                  <c:v>1.3240000000000001</c:v>
                </c:pt>
                <c:pt idx="207">
                  <c:v>1.296</c:v>
                </c:pt>
                <c:pt idx="208">
                  <c:v>1.292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srim56Fe_Air!$D$20:$D$228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srim56Fe_Air!$F$20:$F$228</c:f>
              <c:numCache>
                <c:formatCode>0.000E+00</c:formatCode>
                <c:ptCount val="209"/>
                <c:pt idx="0">
                  <c:v>1.8540000000000001</c:v>
                </c:pt>
                <c:pt idx="1">
                  <c:v>1.919</c:v>
                </c:pt>
                <c:pt idx="2">
                  <c:v>1.98</c:v>
                </c:pt>
                <c:pt idx="3">
                  <c:v>2.0939999999999999</c:v>
                </c:pt>
                <c:pt idx="4">
                  <c:v>2.1960000000000002</c:v>
                </c:pt>
                <c:pt idx="5">
                  <c:v>2.2909999999999999</c:v>
                </c:pt>
                <c:pt idx="6">
                  <c:v>2.3769999999999998</c:v>
                </c:pt>
                <c:pt idx="7">
                  <c:v>2.4580000000000002</c:v>
                </c:pt>
                <c:pt idx="8">
                  <c:v>2.5329999999999999</c:v>
                </c:pt>
                <c:pt idx="9">
                  <c:v>2.6040000000000001</c:v>
                </c:pt>
                <c:pt idx="10">
                  <c:v>2.67</c:v>
                </c:pt>
                <c:pt idx="11">
                  <c:v>2.7320000000000002</c:v>
                </c:pt>
                <c:pt idx="12">
                  <c:v>2.7919999999999998</c:v>
                </c:pt>
                <c:pt idx="13">
                  <c:v>2.8479999999999999</c:v>
                </c:pt>
                <c:pt idx="14">
                  <c:v>2.952</c:v>
                </c:pt>
                <c:pt idx="15">
                  <c:v>3.069</c:v>
                </c:pt>
                <c:pt idx="16">
                  <c:v>3.1749999999999998</c:v>
                </c:pt>
                <c:pt idx="17">
                  <c:v>3.2709999999999999</c:v>
                </c:pt>
                <c:pt idx="18">
                  <c:v>3.3580000000000001</c:v>
                </c:pt>
                <c:pt idx="19">
                  <c:v>3.4380000000000002</c:v>
                </c:pt>
                <c:pt idx="20">
                  <c:v>3.5129999999999999</c:v>
                </c:pt>
                <c:pt idx="21">
                  <c:v>3.581</c:v>
                </c:pt>
                <c:pt idx="22">
                  <c:v>3.645</c:v>
                </c:pt>
                <c:pt idx="23">
                  <c:v>3.7610000000000001</c:v>
                </c:pt>
                <c:pt idx="24">
                  <c:v>3.863</c:v>
                </c:pt>
                <c:pt idx="25">
                  <c:v>3.9540000000000002</c:v>
                </c:pt>
                <c:pt idx="26">
                  <c:v>4.0359999999999996</c:v>
                </c:pt>
                <c:pt idx="27">
                  <c:v>4.109</c:v>
                </c:pt>
                <c:pt idx="28">
                  <c:v>4.1760000000000002</c:v>
                </c:pt>
                <c:pt idx="29">
                  <c:v>4.2919999999999998</c:v>
                </c:pt>
                <c:pt idx="30">
                  <c:v>4.3899999999999997</c:v>
                </c:pt>
                <c:pt idx="31">
                  <c:v>4.4740000000000002</c:v>
                </c:pt>
                <c:pt idx="32">
                  <c:v>4.5449999999999999</c:v>
                </c:pt>
                <c:pt idx="33">
                  <c:v>4.6070000000000002</c:v>
                </c:pt>
                <c:pt idx="34">
                  <c:v>4.6609999999999996</c:v>
                </c:pt>
                <c:pt idx="35">
                  <c:v>4.7080000000000002</c:v>
                </c:pt>
                <c:pt idx="36">
                  <c:v>4.75</c:v>
                </c:pt>
                <c:pt idx="37">
                  <c:v>4.7859999999999996</c:v>
                </c:pt>
                <c:pt idx="38">
                  <c:v>4.8179999999999996</c:v>
                </c:pt>
                <c:pt idx="39">
                  <c:v>4.8449999999999998</c:v>
                </c:pt>
                <c:pt idx="40">
                  <c:v>4.891</c:v>
                </c:pt>
                <c:pt idx="41">
                  <c:v>4.9340000000000002</c:v>
                </c:pt>
                <c:pt idx="42">
                  <c:v>4.9640000000000004</c:v>
                </c:pt>
                <c:pt idx="43">
                  <c:v>4.984</c:v>
                </c:pt>
                <c:pt idx="44">
                  <c:v>4.9960000000000004</c:v>
                </c:pt>
                <c:pt idx="45">
                  <c:v>5.0019999999999998</c:v>
                </c:pt>
                <c:pt idx="46">
                  <c:v>5.0019999999999998</c:v>
                </c:pt>
                <c:pt idx="47">
                  <c:v>4.9989999999999997</c:v>
                </c:pt>
                <c:pt idx="48">
                  <c:v>4.992</c:v>
                </c:pt>
                <c:pt idx="49">
                  <c:v>4.97</c:v>
                </c:pt>
                <c:pt idx="50">
                  <c:v>4.9400000000000004</c:v>
                </c:pt>
                <c:pt idx="51">
                  <c:v>4.9039999999999999</c:v>
                </c:pt>
                <c:pt idx="52">
                  <c:v>4.8650000000000002</c:v>
                </c:pt>
                <c:pt idx="53">
                  <c:v>4.8220000000000001</c:v>
                </c:pt>
                <c:pt idx="54">
                  <c:v>4.7779999999999996</c:v>
                </c:pt>
                <c:pt idx="55">
                  <c:v>4.6870000000000003</c:v>
                </c:pt>
                <c:pt idx="56">
                  <c:v>4.5949999999999998</c:v>
                </c:pt>
                <c:pt idx="57">
                  <c:v>4.5039999999999996</c:v>
                </c:pt>
                <c:pt idx="58">
                  <c:v>4.4139999999999997</c:v>
                </c:pt>
                <c:pt idx="59">
                  <c:v>4.3259999999999996</c:v>
                </c:pt>
                <c:pt idx="60">
                  <c:v>4.242</c:v>
                </c:pt>
                <c:pt idx="61">
                  <c:v>4.16</c:v>
                </c:pt>
                <c:pt idx="62">
                  <c:v>4.0810000000000004</c:v>
                </c:pt>
                <c:pt idx="63">
                  <c:v>4.0060000000000002</c:v>
                </c:pt>
                <c:pt idx="64">
                  <c:v>3.9329999999999998</c:v>
                </c:pt>
                <c:pt idx="65">
                  <c:v>3.863</c:v>
                </c:pt>
                <c:pt idx="66">
                  <c:v>3.73</c:v>
                </c:pt>
                <c:pt idx="67">
                  <c:v>3.5790000000000002</c:v>
                </c:pt>
                <c:pt idx="68">
                  <c:v>3.4409999999999998</c:v>
                </c:pt>
                <c:pt idx="69">
                  <c:v>3.3140000000000001</c:v>
                </c:pt>
                <c:pt idx="70">
                  <c:v>3.198</c:v>
                </c:pt>
                <c:pt idx="71">
                  <c:v>3.0910000000000002</c:v>
                </c:pt>
                <c:pt idx="72">
                  <c:v>2.9929999999999999</c:v>
                </c:pt>
                <c:pt idx="73">
                  <c:v>2.9009999999999998</c:v>
                </c:pt>
                <c:pt idx="74">
                  <c:v>2.8159999999999998</c:v>
                </c:pt>
                <c:pt idx="75">
                  <c:v>2.6619999999999999</c:v>
                </c:pt>
                <c:pt idx="76">
                  <c:v>2.5270000000000001</c:v>
                </c:pt>
                <c:pt idx="77">
                  <c:v>2.407</c:v>
                </c:pt>
                <c:pt idx="78">
                  <c:v>2.2989999999999999</c:v>
                </c:pt>
                <c:pt idx="79">
                  <c:v>2.2029999999999998</c:v>
                </c:pt>
                <c:pt idx="80">
                  <c:v>2.1150000000000002</c:v>
                </c:pt>
                <c:pt idx="81">
                  <c:v>1.962</c:v>
                </c:pt>
                <c:pt idx="82">
                  <c:v>1.833</c:v>
                </c:pt>
                <c:pt idx="83">
                  <c:v>1.722</c:v>
                </c:pt>
                <c:pt idx="84">
                  <c:v>1.6259999999999999</c:v>
                </c:pt>
                <c:pt idx="85">
                  <c:v>1.5409999999999999</c:v>
                </c:pt>
                <c:pt idx="86">
                  <c:v>1.466</c:v>
                </c:pt>
                <c:pt idx="87">
                  <c:v>1.3979999999999999</c:v>
                </c:pt>
                <c:pt idx="88">
                  <c:v>1.3380000000000001</c:v>
                </c:pt>
                <c:pt idx="89">
                  <c:v>1.2829999999999999</c:v>
                </c:pt>
                <c:pt idx="90">
                  <c:v>1.2330000000000001</c:v>
                </c:pt>
                <c:pt idx="91">
                  <c:v>1.1879999999999999</c:v>
                </c:pt>
                <c:pt idx="92">
                  <c:v>1.107</c:v>
                </c:pt>
                <c:pt idx="93">
                  <c:v>1.022</c:v>
                </c:pt>
                <c:pt idx="94">
                  <c:v>0.95089999999999997</c:v>
                </c:pt>
                <c:pt idx="95">
                  <c:v>0.88990000000000002</c:v>
                </c:pt>
                <c:pt idx="96">
                  <c:v>0.83709999999999996</c:v>
                </c:pt>
                <c:pt idx="97">
                  <c:v>0.79090000000000005</c:v>
                </c:pt>
                <c:pt idx="98">
                  <c:v>0.75009999999999999</c:v>
                </c:pt>
                <c:pt idx="99">
                  <c:v>0.71379999999999999</c:v>
                </c:pt>
                <c:pt idx="100">
                  <c:v>0.68120000000000003</c:v>
                </c:pt>
                <c:pt idx="101">
                  <c:v>0.625</c:v>
                </c:pt>
                <c:pt idx="102">
                  <c:v>0.57820000000000005</c:v>
                </c:pt>
                <c:pt idx="103">
                  <c:v>0.53859999999999997</c:v>
                </c:pt>
                <c:pt idx="104">
                  <c:v>0.50460000000000005</c:v>
                </c:pt>
                <c:pt idx="105">
                  <c:v>0.47499999999999998</c:v>
                </c:pt>
                <c:pt idx="106">
                  <c:v>0.4491</c:v>
                </c:pt>
                <c:pt idx="107">
                  <c:v>0.40550000000000003</c:v>
                </c:pt>
                <c:pt idx="108">
                  <c:v>0.37030000000000002</c:v>
                </c:pt>
                <c:pt idx="109">
                  <c:v>0.3412</c:v>
                </c:pt>
                <c:pt idx="110">
                  <c:v>0.31669999999999998</c:v>
                </c:pt>
                <c:pt idx="111">
                  <c:v>0.29580000000000001</c:v>
                </c:pt>
                <c:pt idx="112">
                  <c:v>0.2777</c:v>
                </c:pt>
                <c:pt idx="113">
                  <c:v>0.26179999999999998</c:v>
                </c:pt>
                <c:pt idx="114">
                  <c:v>0.24779999999999999</c:v>
                </c:pt>
                <c:pt idx="115">
                  <c:v>0.2354</c:v>
                </c:pt>
                <c:pt idx="116">
                  <c:v>0.22420000000000001</c:v>
                </c:pt>
                <c:pt idx="117">
                  <c:v>0.2142</c:v>
                </c:pt>
                <c:pt idx="118">
                  <c:v>0.19670000000000001</c:v>
                </c:pt>
                <c:pt idx="119">
                  <c:v>0.17879999999999999</c:v>
                </c:pt>
                <c:pt idx="120">
                  <c:v>0.1641</c:v>
                </c:pt>
                <c:pt idx="121">
                  <c:v>0.15179999999999999</c:v>
                </c:pt>
                <c:pt idx="122">
                  <c:v>0.14130000000000001</c:v>
                </c:pt>
                <c:pt idx="123">
                  <c:v>0.1323</c:v>
                </c:pt>
                <c:pt idx="124">
                  <c:v>0.1245</c:v>
                </c:pt>
                <c:pt idx="125">
                  <c:v>0.1176</c:v>
                </c:pt>
                <c:pt idx="126">
                  <c:v>0.1114</c:v>
                </c:pt>
                <c:pt idx="127">
                  <c:v>0.10100000000000001</c:v>
                </c:pt>
                <c:pt idx="128">
                  <c:v>9.2509999999999995E-2</c:v>
                </c:pt>
                <c:pt idx="129">
                  <c:v>8.5400000000000004E-2</c:v>
                </c:pt>
                <c:pt idx="130">
                  <c:v>7.9380000000000006E-2</c:v>
                </c:pt>
                <c:pt idx="131">
                  <c:v>7.4200000000000002E-2</c:v>
                </c:pt>
                <c:pt idx="132">
                  <c:v>6.9699999999999998E-2</c:v>
                </c:pt>
                <c:pt idx="133">
                  <c:v>6.2239999999999997E-2</c:v>
                </c:pt>
                <c:pt idx="134">
                  <c:v>5.6309999999999999E-2</c:v>
                </c:pt>
                <c:pt idx="135">
                  <c:v>5.1470000000000002E-2</c:v>
                </c:pt>
                <c:pt idx="136">
                  <c:v>4.7440000000000003E-2</c:v>
                </c:pt>
                <c:pt idx="137">
                  <c:v>4.403E-2</c:v>
                </c:pt>
                <c:pt idx="138">
                  <c:v>4.1110000000000001E-2</c:v>
                </c:pt>
                <c:pt idx="139">
                  <c:v>3.857E-2</c:v>
                </c:pt>
                <c:pt idx="140">
                  <c:v>3.6339999999999997E-2</c:v>
                </c:pt>
                <c:pt idx="141">
                  <c:v>3.4369999999999998E-2</c:v>
                </c:pt>
                <c:pt idx="142">
                  <c:v>3.2620000000000003E-2</c:v>
                </c:pt>
                <c:pt idx="143">
                  <c:v>3.1040000000000002E-2</c:v>
                </c:pt>
                <c:pt idx="144">
                  <c:v>2.8340000000000001E-2</c:v>
                </c:pt>
                <c:pt idx="145">
                  <c:v>2.5579999999999999E-2</c:v>
                </c:pt>
                <c:pt idx="146">
                  <c:v>2.334E-2</c:v>
                </c:pt>
                <c:pt idx="147">
                  <c:v>2.147E-2</c:v>
                </c:pt>
                <c:pt idx="148">
                  <c:v>1.9900000000000001E-2</c:v>
                </c:pt>
                <c:pt idx="149">
                  <c:v>1.856E-2</c:v>
                </c:pt>
                <c:pt idx="150">
                  <c:v>1.7389999999999999E-2</c:v>
                </c:pt>
                <c:pt idx="151">
                  <c:v>1.6369999999999999E-2</c:v>
                </c:pt>
                <c:pt idx="152">
                  <c:v>1.546E-2</c:v>
                </c:pt>
                <c:pt idx="153">
                  <c:v>1.3939999999999999E-2</c:v>
                </c:pt>
                <c:pt idx="154">
                  <c:v>1.2710000000000001E-2</c:v>
                </c:pt>
                <c:pt idx="155">
                  <c:v>1.1679999999999999E-2</c:v>
                </c:pt>
                <c:pt idx="156">
                  <c:v>1.081E-2</c:v>
                </c:pt>
                <c:pt idx="157">
                  <c:v>1.0070000000000001E-2</c:v>
                </c:pt>
                <c:pt idx="158">
                  <c:v>9.4339999999999997E-3</c:v>
                </c:pt>
                <c:pt idx="159">
                  <c:v>8.3789999999999993E-3</c:v>
                </c:pt>
                <c:pt idx="160">
                  <c:v>7.5459999999999998E-3</c:v>
                </c:pt>
                <c:pt idx="161">
                  <c:v>6.8700000000000002E-3</c:v>
                </c:pt>
                <c:pt idx="162">
                  <c:v>6.3099999999999996E-3</c:v>
                </c:pt>
                <c:pt idx="163">
                  <c:v>5.8380000000000003E-3</c:v>
                </c:pt>
                <c:pt idx="164">
                  <c:v>5.4349999999999997E-3</c:v>
                </c:pt>
                <c:pt idx="165">
                  <c:v>5.0860000000000002E-3</c:v>
                </c:pt>
                <c:pt idx="166">
                  <c:v>4.7809999999999997E-3</c:v>
                </c:pt>
                <c:pt idx="167">
                  <c:v>4.5129999999999997E-3</c:v>
                </c:pt>
                <c:pt idx="168">
                  <c:v>4.274E-3</c:v>
                </c:pt>
                <c:pt idx="169">
                  <c:v>4.0600000000000002E-3</c:v>
                </c:pt>
                <c:pt idx="170">
                  <c:v>3.6930000000000001E-3</c:v>
                </c:pt>
                <c:pt idx="171">
                  <c:v>3.3219999999999999E-3</c:v>
                </c:pt>
                <c:pt idx="172">
                  <c:v>3.0209999999999998E-3</c:v>
                </c:pt>
                <c:pt idx="173">
                  <c:v>2.7720000000000002E-3</c:v>
                </c:pt>
                <c:pt idx="174">
                  <c:v>2.5630000000000002E-3</c:v>
                </c:pt>
                <c:pt idx="175">
                  <c:v>2.3839999999999998E-3</c:v>
                </c:pt>
                <c:pt idx="176">
                  <c:v>2.2290000000000001E-3</c:v>
                </c:pt>
                <c:pt idx="177">
                  <c:v>2.0939999999999999E-3</c:v>
                </c:pt>
                <c:pt idx="178">
                  <c:v>1.9759999999999999E-3</c:v>
                </c:pt>
                <c:pt idx="179">
                  <c:v>1.7750000000000001E-3</c:v>
                </c:pt>
                <c:pt idx="180">
                  <c:v>1.614E-3</c:v>
                </c:pt>
                <c:pt idx="181">
                  <c:v>1.48E-3</c:v>
                </c:pt>
                <c:pt idx="182">
                  <c:v>1.3669999999999999E-3</c:v>
                </c:pt>
                <c:pt idx="183">
                  <c:v>1.271E-3</c:v>
                </c:pt>
                <c:pt idx="184">
                  <c:v>1.188E-3</c:v>
                </c:pt>
                <c:pt idx="185">
                  <c:v>1.052E-3</c:v>
                </c:pt>
                <c:pt idx="186">
                  <c:v>9.4499999999999998E-4</c:v>
                </c:pt>
                <c:pt idx="187">
                  <c:v>8.5829999999999999E-4</c:v>
                </c:pt>
                <c:pt idx="188">
                  <c:v>7.8669999999999999E-4</c:v>
                </c:pt>
                <c:pt idx="189">
                  <c:v>7.2650000000000004E-4</c:v>
                </c:pt>
                <c:pt idx="190">
                  <c:v>6.7520000000000004E-4</c:v>
                </c:pt>
                <c:pt idx="191">
                  <c:v>6.3089999999999999E-4</c:v>
                </c:pt>
                <c:pt idx="192">
                  <c:v>5.9230000000000003E-4</c:v>
                </c:pt>
                <c:pt idx="193">
                  <c:v>5.5820000000000002E-4</c:v>
                </c:pt>
                <c:pt idx="194">
                  <c:v>5.2800000000000004E-4</c:v>
                </c:pt>
                <c:pt idx="195">
                  <c:v>5.0109999999999998E-4</c:v>
                </c:pt>
                <c:pt idx="196">
                  <c:v>4.549E-4</c:v>
                </c:pt>
                <c:pt idx="197">
                  <c:v>4.082E-4</c:v>
                </c:pt>
                <c:pt idx="198">
                  <c:v>3.7050000000000001E-4</c:v>
                </c:pt>
                <c:pt idx="199">
                  <c:v>3.3940000000000001E-4</c:v>
                </c:pt>
                <c:pt idx="200">
                  <c:v>3.1330000000000003E-4</c:v>
                </c:pt>
                <c:pt idx="201">
                  <c:v>2.9100000000000003E-4</c:v>
                </c:pt>
                <c:pt idx="202">
                  <c:v>2.7179999999999999E-4</c:v>
                </c:pt>
                <c:pt idx="203">
                  <c:v>2.5500000000000002E-4</c:v>
                </c:pt>
                <c:pt idx="204">
                  <c:v>2.4030000000000001E-4</c:v>
                </c:pt>
                <c:pt idx="205">
                  <c:v>2.1550000000000001E-4</c:v>
                </c:pt>
                <c:pt idx="206">
                  <c:v>1.9550000000000001E-4</c:v>
                </c:pt>
                <c:pt idx="207">
                  <c:v>1.7899999999999999E-4</c:v>
                </c:pt>
                <c:pt idx="208">
                  <c:v>1.761E-4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srim56Fe_Air!$D$20:$D$228</c:f>
              <c:numCache>
                <c:formatCode>0.000000</c:formatCode>
                <c:ptCount val="209"/>
                <c:pt idx="0">
                  <c:v>1.0714267857142858E-5</c:v>
                </c:pt>
                <c:pt idx="1">
                  <c:v>1.1607125000000001E-5</c:v>
                </c:pt>
                <c:pt idx="2">
                  <c:v>1.2499982142857143E-5</c:v>
                </c:pt>
                <c:pt idx="3">
                  <c:v>1.4285696428571429E-5</c:v>
                </c:pt>
                <c:pt idx="4">
                  <c:v>1.6071410714285714E-5</c:v>
                </c:pt>
                <c:pt idx="5">
                  <c:v>1.7857125000000001E-5</c:v>
                </c:pt>
                <c:pt idx="6">
                  <c:v>1.9642857142857145E-5</c:v>
                </c:pt>
                <c:pt idx="7">
                  <c:v>2.1428571428571428E-5</c:v>
                </c:pt>
                <c:pt idx="8">
                  <c:v>2.3214285714285715E-5</c:v>
                </c:pt>
                <c:pt idx="9">
                  <c:v>2.5000000000000001E-5</c:v>
                </c:pt>
                <c:pt idx="10" formatCode="0.00000">
                  <c:v>2.6785714285714288E-5</c:v>
                </c:pt>
                <c:pt idx="11" formatCode="0.00000">
                  <c:v>2.8571428571428574E-5</c:v>
                </c:pt>
                <c:pt idx="12" formatCode="0.00000">
                  <c:v>3.0357142857142854E-5</c:v>
                </c:pt>
                <c:pt idx="13" formatCode="0.00000">
                  <c:v>3.2142857142857144E-5</c:v>
                </c:pt>
                <c:pt idx="14" formatCode="0.00000">
                  <c:v>3.5714285714285717E-5</c:v>
                </c:pt>
                <c:pt idx="15" formatCode="0.00000">
                  <c:v>4.0178571428571427E-5</c:v>
                </c:pt>
                <c:pt idx="16" formatCode="0.00000">
                  <c:v>4.4642857142857143E-5</c:v>
                </c:pt>
                <c:pt idx="17" formatCode="0.00000">
                  <c:v>4.9107142857142852E-5</c:v>
                </c:pt>
                <c:pt idx="18" formatCode="0.00000">
                  <c:v>5.3571428571428575E-5</c:v>
                </c:pt>
                <c:pt idx="19" formatCode="0.00000">
                  <c:v>5.8035714285714285E-5</c:v>
                </c:pt>
                <c:pt idx="20" formatCode="0.00000">
                  <c:v>6.2500000000000001E-5</c:v>
                </c:pt>
                <c:pt idx="21" formatCode="0.00000">
                  <c:v>6.6964285714285718E-5</c:v>
                </c:pt>
                <c:pt idx="22" formatCode="0.00000">
                  <c:v>7.1428571428571434E-5</c:v>
                </c:pt>
                <c:pt idx="23" formatCode="0.00000">
                  <c:v>8.0357142857142853E-5</c:v>
                </c:pt>
                <c:pt idx="24" formatCode="0.00000">
                  <c:v>8.9285714285714286E-5</c:v>
                </c:pt>
                <c:pt idx="25" formatCode="0.00000">
                  <c:v>9.8214285714285705E-5</c:v>
                </c:pt>
                <c:pt idx="26" formatCode="0.00000">
                  <c:v>1.0714285714285715E-4</c:v>
                </c:pt>
                <c:pt idx="27" formatCode="0.00000">
                  <c:v>1.1607142857142857E-4</c:v>
                </c:pt>
                <c:pt idx="28" formatCode="0.00000">
                  <c:v>1.25E-4</c:v>
                </c:pt>
                <c:pt idx="29" formatCode="0.00000">
                  <c:v>1.4285714285714287E-4</c:v>
                </c:pt>
                <c:pt idx="30" formatCode="0.00000">
                  <c:v>1.6071428571428571E-4</c:v>
                </c:pt>
                <c:pt idx="31" formatCode="0.00000">
                  <c:v>1.7857142857142857E-4</c:v>
                </c:pt>
                <c:pt idx="32" formatCode="0.00000">
                  <c:v>1.9642857142857141E-4</c:v>
                </c:pt>
                <c:pt idx="33" formatCode="0.00000">
                  <c:v>2.142857142857143E-4</c:v>
                </c:pt>
                <c:pt idx="34" formatCode="0.00000">
                  <c:v>2.3214285714285714E-4</c:v>
                </c:pt>
                <c:pt idx="35" formatCode="0.00000">
                  <c:v>2.5000000000000001E-4</c:v>
                </c:pt>
                <c:pt idx="36" formatCode="0.00000">
                  <c:v>2.6785714285714287E-4</c:v>
                </c:pt>
                <c:pt idx="37" formatCode="0.00000">
                  <c:v>2.8571428571428574E-4</c:v>
                </c:pt>
                <c:pt idx="38" formatCode="0.00000">
                  <c:v>3.035714285714286E-4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4.0178571428571428E-4</c:v>
                </c:pt>
                <c:pt idx="42" formatCode="0.00000">
                  <c:v>4.4642857142857147E-4</c:v>
                </c:pt>
                <c:pt idx="43" formatCode="0.00000">
                  <c:v>4.910714285714286E-4</c:v>
                </c:pt>
                <c:pt idx="44" formatCode="0.00000">
                  <c:v>5.3571428571428574E-4</c:v>
                </c:pt>
                <c:pt idx="45" formatCode="0.00000">
                  <c:v>5.8035714285714288E-4</c:v>
                </c:pt>
                <c:pt idx="46" formatCode="0.00000">
                  <c:v>6.2500000000000001E-4</c:v>
                </c:pt>
                <c:pt idx="47" formatCode="0.00000">
                  <c:v>6.6964285714285715E-4</c:v>
                </c:pt>
                <c:pt idx="48" formatCode="0.00000">
                  <c:v>7.1428571428571429E-4</c:v>
                </c:pt>
                <c:pt idx="49" formatCode="0.00000">
                  <c:v>8.0357142857142856E-4</c:v>
                </c:pt>
                <c:pt idx="50" formatCode="0.00000">
                  <c:v>8.9285714285714294E-4</c:v>
                </c:pt>
                <c:pt idx="51" formatCode="0.00000">
                  <c:v>9.8214285714285721E-4</c:v>
                </c:pt>
                <c:pt idx="52" formatCode="0.00000">
                  <c:v>1.0714285714285715E-3</c:v>
                </c:pt>
                <c:pt idx="53" formatCode="0.00000">
                  <c:v>1.1607142857142858E-3</c:v>
                </c:pt>
                <c:pt idx="54" formatCode="0.00000">
                  <c:v>1.25E-3</c:v>
                </c:pt>
                <c:pt idx="55" formatCode="0.00000">
                  <c:v>1.4285714285714286E-3</c:v>
                </c:pt>
                <c:pt idx="56" formatCode="0.00000">
                  <c:v>1.6071428571428571E-3</c:v>
                </c:pt>
                <c:pt idx="57" formatCode="0.00000">
                  <c:v>1.7857142857142859E-3</c:v>
                </c:pt>
                <c:pt idx="58" formatCode="0.00000">
                  <c:v>1.9642857142857144E-3</c:v>
                </c:pt>
                <c:pt idx="59" formatCode="0.00000">
                  <c:v>2.142857142857143E-3</c:v>
                </c:pt>
                <c:pt idx="60" formatCode="0.00000">
                  <c:v>2.3214285714285715E-3</c:v>
                </c:pt>
                <c:pt idx="61" formatCode="0.00000">
                  <c:v>2.5000000000000001E-3</c:v>
                </c:pt>
                <c:pt idx="62" formatCode="0.00000">
                  <c:v>2.6785714285714286E-3</c:v>
                </c:pt>
                <c:pt idx="63" formatCode="0.00000">
                  <c:v>2.8571428571428571E-3</c:v>
                </c:pt>
                <c:pt idx="64" formatCode="0.00000">
                  <c:v>3.0357142857142861E-3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4.0178571428571433E-3</c:v>
                </c:pt>
                <c:pt idx="68" formatCode="0.00000">
                  <c:v>4.464285714285714E-3</c:v>
                </c:pt>
                <c:pt idx="69" formatCode="0.00000">
                  <c:v>4.9107142857142865E-3</c:v>
                </c:pt>
                <c:pt idx="70" formatCode="0.00000">
                  <c:v>5.3571428571428572E-3</c:v>
                </c:pt>
                <c:pt idx="71" formatCode="0.00000">
                  <c:v>5.8035714285714288E-3</c:v>
                </c:pt>
                <c:pt idx="72" formatCode="0.00000">
                  <c:v>6.2499999999999995E-3</c:v>
                </c:pt>
                <c:pt idx="73" formatCode="0.00000">
                  <c:v>6.6964285714285711E-3</c:v>
                </c:pt>
                <c:pt idx="74" formatCode="0.00000">
                  <c:v>7.1428571428571435E-3</c:v>
                </c:pt>
                <c:pt idx="75" formatCode="0.00000">
                  <c:v>8.0357142857142867E-3</c:v>
                </c:pt>
                <c:pt idx="76" formatCode="0.00000">
                  <c:v>8.9285714285714281E-3</c:v>
                </c:pt>
                <c:pt idx="77" formatCode="0.00000">
                  <c:v>9.821428571428573E-3</c:v>
                </c:pt>
                <c:pt idx="78" formatCode="0.00000">
                  <c:v>1.0714285714285714E-2</c:v>
                </c:pt>
                <c:pt idx="79" formatCode="0.00000">
                  <c:v>1.1607142857142858E-2</c:v>
                </c:pt>
                <c:pt idx="80" formatCode="0.00000">
                  <c:v>1.2499999999999999E-2</c:v>
                </c:pt>
                <c:pt idx="81" formatCode="0.00000">
                  <c:v>1.4285714285714287E-2</c:v>
                </c:pt>
                <c:pt idx="82" formatCode="0.00000">
                  <c:v>1.6071428571428573E-2</c:v>
                </c:pt>
                <c:pt idx="83" formatCode="0.00000">
                  <c:v>1.7857142857142856E-2</c:v>
                </c:pt>
                <c:pt idx="84" formatCode="0.00000">
                  <c:v>1.9642857142857146E-2</c:v>
                </c:pt>
                <c:pt idx="85" formatCode="0.00000">
                  <c:v>2.1428571428571429E-2</c:v>
                </c:pt>
                <c:pt idx="86" formatCode="0.00000">
                  <c:v>2.3214285714285715E-2</c:v>
                </c:pt>
                <c:pt idx="87" formatCode="0.000">
                  <c:v>2.4999999999999998E-2</c:v>
                </c:pt>
                <c:pt idx="88" formatCode="0.000">
                  <c:v>2.6785714285714284E-2</c:v>
                </c:pt>
                <c:pt idx="89" formatCode="0.000">
                  <c:v>2.8571428571428574E-2</c:v>
                </c:pt>
                <c:pt idx="90" formatCode="0.000">
                  <c:v>3.0357142857142857E-2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4.0178571428571432E-2</c:v>
                </c:pt>
                <c:pt idx="94" formatCode="0.000">
                  <c:v>4.4642857142857144E-2</c:v>
                </c:pt>
                <c:pt idx="95" formatCode="0.000">
                  <c:v>4.9107142857142856E-2</c:v>
                </c:pt>
                <c:pt idx="96" formatCode="0.000">
                  <c:v>5.3571428571428568E-2</c:v>
                </c:pt>
                <c:pt idx="97" formatCode="0.000">
                  <c:v>5.8035714285714288E-2</c:v>
                </c:pt>
                <c:pt idx="98" formatCode="0.000">
                  <c:v>6.25E-2</c:v>
                </c:pt>
                <c:pt idx="99" formatCode="0.000">
                  <c:v>6.6964285714285712E-2</c:v>
                </c:pt>
                <c:pt idx="100" formatCode="0.000">
                  <c:v>7.1428571428571425E-2</c:v>
                </c:pt>
                <c:pt idx="101" formatCode="0.000">
                  <c:v>8.0357142857142863E-2</c:v>
                </c:pt>
                <c:pt idx="102" formatCode="0.000">
                  <c:v>8.9285714285714288E-2</c:v>
                </c:pt>
                <c:pt idx="103" formatCode="0.000">
                  <c:v>9.8214285714285712E-2</c:v>
                </c:pt>
                <c:pt idx="104" formatCode="0.000">
                  <c:v>0.10714285714285714</c:v>
                </c:pt>
                <c:pt idx="105" formatCode="0.000">
                  <c:v>0.11607142857142858</c:v>
                </c:pt>
                <c:pt idx="106" formatCode="0.000">
                  <c:v>0.125</c:v>
                </c:pt>
                <c:pt idx="107" formatCode="0.000">
                  <c:v>0.14285714285714285</c:v>
                </c:pt>
                <c:pt idx="108" formatCode="0.000">
                  <c:v>0.16071428571428573</c:v>
                </c:pt>
                <c:pt idx="109" formatCode="0.000">
                  <c:v>0.17857142857142858</c:v>
                </c:pt>
                <c:pt idx="110" formatCode="0.000">
                  <c:v>0.19642857142857142</c:v>
                </c:pt>
                <c:pt idx="111" formatCode="0.000">
                  <c:v>0.21428571428571427</c:v>
                </c:pt>
                <c:pt idx="112" formatCode="0.000">
                  <c:v>0.23214285714285715</c:v>
                </c:pt>
                <c:pt idx="113" formatCode="0.000">
                  <c:v>0.25</c:v>
                </c:pt>
                <c:pt idx="114" formatCode="0.000">
                  <c:v>0.26785714285714285</c:v>
                </c:pt>
                <c:pt idx="115" formatCode="0.000">
                  <c:v>0.2857142857142857</c:v>
                </c:pt>
                <c:pt idx="116" formatCode="0.000">
                  <c:v>0.30357142857142855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0.4017857142857143</c:v>
                </c:pt>
                <c:pt idx="120" formatCode="0.000">
                  <c:v>0.44642857142857145</c:v>
                </c:pt>
                <c:pt idx="121" formatCode="0.000">
                  <c:v>0.49107142857142855</c:v>
                </c:pt>
                <c:pt idx="122" formatCode="0.000">
                  <c:v>0.5357142857142857</c:v>
                </c:pt>
                <c:pt idx="123" formatCode="0.000">
                  <c:v>0.5803571428571429</c:v>
                </c:pt>
                <c:pt idx="124" formatCode="0.000">
                  <c:v>0.625</c:v>
                </c:pt>
                <c:pt idx="125" formatCode="0.000">
                  <c:v>0.6696428571428571</c:v>
                </c:pt>
                <c:pt idx="126" formatCode="0.000">
                  <c:v>0.7142857142857143</c:v>
                </c:pt>
                <c:pt idx="127" formatCode="0.000">
                  <c:v>0.8035714285714286</c:v>
                </c:pt>
                <c:pt idx="128" formatCode="0.000">
                  <c:v>0.8928571428571429</c:v>
                </c:pt>
                <c:pt idx="129" formatCode="0.000">
                  <c:v>0.9821428571428571</c:v>
                </c:pt>
                <c:pt idx="130" formatCode="0.000">
                  <c:v>1.0714285714285714</c:v>
                </c:pt>
                <c:pt idx="131" formatCode="0.000">
                  <c:v>1.1607142857142858</c:v>
                </c:pt>
                <c:pt idx="132" formatCode="0.000">
                  <c:v>1.25</c:v>
                </c:pt>
                <c:pt idx="133" formatCode="0.000">
                  <c:v>1.4285714285714286</c:v>
                </c:pt>
                <c:pt idx="134" formatCode="0.000">
                  <c:v>1.6071428571428572</c:v>
                </c:pt>
                <c:pt idx="135" formatCode="0.000">
                  <c:v>1.7857142857142858</c:v>
                </c:pt>
                <c:pt idx="136" formatCode="0.000">
                  <c:v>1.9642857142857142</c:v>
                </c:pt>
                <c:pt idx="137" formatCode="0.000">
                  <c:v>2.1428571428571428</c:v>
                </c:pt>
                <c:pt idx="138" formatCode="0.000">
                  <c:v>2.3214285714285716</c:v>
                </c:pt>
                <c:pt idx="139" formatCode="0.000">
                  <c:v>2.5</c:v>
                </c:pt>
                <c:pt idx="140" formatCode="0.000">
                  <c:v>2.6785714285714284</c:v>
                </c:pt>
                <c:pt idx="141" formatCode="0.000">
                  <c:v>2.8571428571428572</c:v>
                </c:pt>
                <c:pt idx="142" formatCode="0.000">
                  <c:v>3.0357142857142856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4.0178571428571432</c:v>
                </c:pt>
                <c:pt idx="146" formatCode="0.000">
                  <c:v>4.4642857142857144</c:v>
                </c:pt>
                <c:pt idx="147" formatCode="0.000">
                  <c:v>4.9107142857142856</c:v>
                </c:pt>
                <c:pt idx="148" formatCode="0.000">
                  <c:v>5.3571428571428568</c:v>
                </c:pt>
                <c:pt idx="149" formatCode="0.000">
                  <c:v>5.8035714285714288</c:v>
                </c:pt>
                <c:pt idx="150" formatCode="0.000">
                  <c:v>6.25</c:v>
                </c:pt>
                <c:pt idx="151" formatCode="0.000">
                  <c:v>6.6964285714285712</c:v>
                </c:pt>
                <c:pt idx="152" formatCode="0.000">
                  <c:v>7.1428571428571432</c:v>
                </c:pt>
                <c:pt idx="153" formatCode="0.000">
                  <c:v>8.0357142857142865</c:v>
                </c:pt>
                <c:pt idx="154" formatCode="0.000">
                  <c:v>8.9285714285714288</c:v>
                </c:pt>
                <c:pt idx="155" formatCode="0.000">
                  <c:v>9.8214285714285712</c:v>
                </c:pt>
                <c:pt idx="156" formatCode="0.000">
                  <c:v>10.714285714285714</c:v>
                </c:pt>
                <c:pt idx="157" formatCode="0.000">
                  <c:v>11.607142857142858</c:v>
                </c:pt>
                <c:pt idx="158" formatCode="0.000">
                  <c:v>12.5</c:v>
                </c:pt>
                <c:pt idx="159" formatCode="0.000">
                  <c:v>14.285714285714286</c:v>
                </c:pt>
                <c:pt idx="160" formatCode="0.000">
                  <c:v>16.071428571428573</c:v>
                </c:pt>
                <c:pt idx="161" formatCode="0.000">
                  <c:v>17.857142857142858</c:v>
                </c:pt>
                <c:pt idx="162" formatCode="0.000">
                  <c:v>19.642857142857142</c:v>
                </c:pt>
                <c:pt idx="163" formatCode="0.000">
                  <c:v>21.428571428571427</c:v>
                </c:pt>
                <c:pt idx="164" formatCode="0.000">
                  <c:v>23.214285714285715</c:v>
                </c:pt>
                <c:pt idx="165" formatCode="0.000">
                  <c:v>25</c:v>
                </c:pt>
                <c:pt idx="166" formatCode="0.000">
                  <c:v>26.785714285714285</c:v>
                </c:pt>
                <c:pt idx="167" formatCode="0.000">
                  <c:v>28.571428571428573</c:v>
                </c:pt>
                <c:pt idx="168" formatCode="0.000">
                  <c:v>30.357142857142858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40.178571428571431</c:v>
                </c:pt>
                <c:pt idx="172" formatCode="0.000">
                  <c:v>44.642857142857146</c:v>
                </c:pt>
                <c:pt idx="173" formatCode="0.000">
                  <c:v>49.107142857142854</c:v>
                </c:pt>
                <c:pt idx="174" formatCode="0.000">
                  <c:v>53.571428571428569</c:v>
                </c:pt>
                <c:pt idx="175" formatCode="0.000">
                  <c:v>58.035714285714285</c:v>
                </c:pt>
                <c:pt idx="176" formatCode="0.000">
                  <c:v>62.5</c:v>
                </c:pt>
                <c:pt idx="177" formatCode="0.000">
                  <c:v>66.964285714285708</c:v>
                </c:pt>
                <c:pt idx="178" formatCode="0.000">
                  <c:v>71.428571428571431</c:v>
                </c:pt>
                <c:pt idx="179" formatCode="0.000">
                  <c:v>80.357142857142861</c:v>
                </c:pt>
                <c:pt idx="180" formatCode="0.000">
                  <c:v>89.285714285714292</c:v>
                </c:pt>
                <c:pt idx="181" formatCode="0.000">
                  <c:v>98.214285714285708</c:v>
                </c:pt>
                <c:pt idx="182" formatCode="0.000">
                  <c:v>107.14285714285714</c:v>
                </c:pt>
                <c:pt idx="183" formatCode="0.000">
                  <c:v>116.07142857142857</c:v>
                </c:pt>
                <c:pt idx="184" formatCode="0.000">
                  <c:v>125</c:v>
                </c:pt>
                <c:pt idx="185" formatCode="0.000">
                  <c:v>142.85714285714286</c:v>
                </c:pt>
                <c:pt idx="186" formatCode="0.000">
                  <c:v>160.71428571428572</c:v>
                </c:pt>
                <c:pt idx="187" formatCode="0.000">
                  <c:v>178.57142857142858</c:v>
                </c:pt>
                <c:pt idx="188" formatCode="0.000">
                  <c:v>196.42857142857142</c:v>
                </c:pt>
                <c:pt idx="189" formatCode="0.000">
                  <c:v>214.28571428571428</c:v>
                </c:pt>
                <c:pt idx="190" formatCode="0.000">
                  <c:v>232.14285714285714</c:v>
                </c:pt>
                <c:pt idx="191" formatCode="0.000">
                  <c:v>250</c:v>
                </c:pt>
                <c:pt idx="192" formatCode="0.000">
                  <c:v>267.85714285714283</c:v>
                </c:pt>
                <c:pt idx="193" formatCode="0.000">
                  <c:v>285.71428571428572</c:v>
                </c:pt>
                <c:pt idx="194" formatCode="0.000">
                  <c:v>303.57142857142856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401.78571428571428</c:v>
                </c:pt>
                <c:pt idx="198" formatCode="0.000">
                  <c:v>446.42857142857144</c:v>
                </c:pt>
                <c:pt idx="199" formatCode="0.000">
                  <c:v>491.07142857142856</c:v>
                </c:pt>
                <c:pt idx="200" formatCode="0.000">
                  <c:v>535.71428571428567</c:v>
                </c:pt>
                <c:pt idx="201" formatCode="0.000">
                  <c:v>580.35714285714289</c:v>
                </c:pt>
                <c:pt idx="202" formatCode="0.000">
                  <c:v>625</c:v>
                </c:pt>
                <c:pt idx="203" formatCode="0.000">
                  <c:v>669.64285714285711</c:v>
                </c:pt>
                <c:pt idx="204" formatCode="0.000">
                  <c:v>714.28571428571433</c:v>
                </c:pt>
                <c:pt idx="205" formatCode="0.000">
                  <c:v>803.57142857142856</c:v>
                </c:pt>
                <c:pt idx="206" formatCode="0.000">
                  <c:v>892.85714285714289</c:v>
                </c:pt>
                <c:pt idx="207" formatCode="0.000">
                  <c:v>982.14285714285711</c:v>
                </c:pt>
                <c:pt idx="208" formatCode="0.000">
                  <c:v>1000</c:v>
                </c:pt>
              </c:numCache>
            </c:numRef>
          </c:xVal>
          <c:yVal>
            <c:numRef>
              <c:f>srim56Fe_Air!$G$20:$G$228</c:f>
              <c:numCache>
                <c:formatCode>0.000E+00</c:formatCode>
                <c:ptCount val="209"/>
                <c:pt idx="0">
                  <c:v>1.93144</c:v>
                </c:pt>
                <c:pt idx="1">
                  <c:v>1.9996</c:v>
                </c:pt>
                <c:pt idx="2">
                  <c:v>2.06365</c:v>
                </c:pt>
                <c:pt idx="3">
                  <c:v>2.1834199999999999</c:v>
                </c:pt>
                <c:pt idx="4">
                  <c:v>2.2908500000000003</c:v>
                </c:pt>
                <c:pt idx="5">
                  <c:v>2.3909799999999999</c:v>
                </c:pt>
                <c:pt idx="6">
                  <c:v>2.4818999999999996</c:v>
                </c:pt>
                <c:pt idx="7">
                  <c:v>2.5675000000000003</c:v>
                </c:pt>
                <c:pt idx="8">
                  <c:v>2.6469999999999998</c:v>
                </c:pt>
                <c:pt idx="9">
                  <c:v>2.7223000000000002</c:v>
                </c:pt>
                <c:pt idx="10">
                  <c:v>2.7923999999999998</c:v>
                </c:pt>
                <c:pt idx="11">
                  <c:v>2.8585000000000003</c:v>
                </c:pt>
                <c:pt idx="12">
                  <c:v>2.9223999999999997</c:v>
                </c:pt>
                <c:pt idx="13">
                  <c:v>2.9821</c:v>
                </c:pt>
                <c:pt idx="14">
                  <c:v>3.0933999999999999</c:v>
                </c:pt>
                <c:pt idx="15">
                  <c:v>3.2189999999999999</c:v>
                </c:pt>
                <c:pt idx="16">
                  <c:v>3.3331</c:v>
                </c:pt>
                <c:pt idx="17">
                  <c:v>3.4367999999999999</c:v>
                </c:pt>
                <c:pt idx="18">
                  <c:v>3.5312000000000001</c:v>
                </c:pt>
                <c:pt idx="19">
                  <c:v>3.6182000000000003</c:v>
                </c:pt>
                <c:pt idx="20">
                  <c:v>3.6999999999999997</c:v>
                </c:pt>
                <c:pt idx="21">
                  <c:v>3.7746</c:v>
                </c:pt>
                <c:pt idx="22">
                  <c:v>3.8450000000000002</c:v>
                </c:pt>
                <c:pt idx="23">
                  <c:v>3.9731000000000001</c:v>
                </c:pt>
                <c:pt idx="24">
                  <c:v>4.0865999999999998</c:v>
                </c:pt>
                <c:pt idx="25">
                  <c:v>4.1885000000000003</c:v>
                </c:pt>
                <c:pt idx="26">
                  <c:v>4.2808999999999999</c:v>
                </c:pt>
                <c:pt idx="27">
                  <c:v>4.3639000000000001</c:v>
                </c:pt>
                <c:pt idx="28">
                  <c:v>4.4405000000000001</c:v>
                </c:pt>
                <c:pt idx="29">
                  <c:v>4.5747999999999998</c:v>
                </c:pt>
                <c:pt idx="30">
                  <c:v>4.6898999999999997</c:v>
                </c:pt>
                <c:pt idx="31">
                  <c:v>4.7902000000000005</c:v>
                </c:pt>
                <c:pt idx="32">
                  <c:v>4.8765999999999998</c:v>
                </c:pt>
                <c:pt idx="33">
                  <c:v>4.9533000000000005</c:v>
                </c:pt>
                <c:pt idx="34">
                  <c:v>5.0214999999999996</c:v>
                </c:pt>
                <c:pt idx="35">
                  <c:v>5.0821000000000005</c:v>
                </c:pt>
                <c:pt idx="36">
                  <c:v>5.1372</c:v>
                </c:pt>
                <c:pt idx="37">
                  <c:v>5.1858999999999993</c:v>
                </c:pt>
                <c:pt idx="38">
                  <c:v>5.2302</c:v>
                </c:pt>
                <c:pt idx="39">
                  <c:v>5.2691999999999997</c:v>
                </c:pt>
                <c:pt idx="40">
                  <c:v>5.3380999999999998</c:v>
                </c:pt>
                <c:pt idx="41">
                  <c:v>5.4081999999999999</c:v>
                </c:pt>
                <c:pt idx="42">
                  <c:v>5.4639000000000006</c:v>
                </c:pt>
                <c:pt idx="43">
                  <c:v>5.5083000000000002</c:v>
                </c:pt>
                <c:pt idx="44">
                  <c:v>5.5436000000000005</c:v>
                </c:pt>
                <c:pt idx="45">
                  <c:v>5.5720000000000001</c:v>
                </c:pt>
                <c:pt idx="46">
                  <c:v>5.5934999999999997</c:v>
                </c:pt>
                <c:pt idx="47">
                  <c:v>5.6111999999999993</c:v>
                </c:pt>
                <c:pt idx="48">
                  <c:v>5.6242999999999999</c:v>
                </c:pt>
                <c:pt idx="49">
                  <c:v>5.6406999999999998</c:v>
                </c:pt>
                <c:pt idx="50">
                  <c:v>5.6469000000000005</c:v>
                </c:pt>
                <c:pt idx="51">
                  <c:v>5.6455000000000002</c:v>
                </c:pt>
                <c:pt idx="52">
                  <c:v>5.6394000000000002</c:v>
                </c:pt>
                <c:pt idx="53">
                  <c:v>5.6280000000000001</c:v>
                </c:pt>
                <c:pt idx="54">
                  <c:v>5.6144999999999996</c:v>
                </c:pt>
                <c:pt idx="55">
                  <c:v>5.5811999999999999</c:v>
                </c:pt>
                <c:pt idx="56">
                  <c:v>5.5434999999999999</c:v>
                </c:pt>
                <c:pt idx="57">
                  <c:v>5.5038</c:v>
                </c:pt>
                <c:pt idx="58">
                  <c:v>5.4629999999999992</c:v>
                </c:pt>
                <c:pt idx="59">
                  <c:v>5.4819999999999993</c:v>
                </c:pt>
                <c:pt idx="60">
                  <c:v>5.4889999999999999</c:v>
                </c:pt>
                <c:pt idx="61">
                  <c:v>5.4729999999999999</c:v>
                </c:pt>
                <c:pt idx="62">
                  <c:v>5.4430000000000005</c:v>
                </c:pt>
                <c:pt idx="63">
                  <c:v>5.4060000000000006</c:v>
                </c:pt>
                <c:pt idx="64">
                  <c:v>5.3639999999999999</c:v>
                </c:pt>
                <c:pt idx="65">
                  <c:v>5.319</c:v>
                </c:pt>
                <c:pt idx="66">
                  <c:v>5.2290000000000001</c:v>
                </c:pt>
                <c:pt idx="67">
                  <c:v>5.1260000000000003</c:v>
                </c:pt>
                <c:pt idx="68">
                  <c:v>5.0359999999999996</c:v>
                </c:pt>
                <c:pt idx="69">
                  <c:v>4.9589999999999996</c:v>
                </c:pt>
                <c:pt idx="70">
                  <c:v>4.8959999999999999</c:v>
                </c:pt>
                <c:pt idx="71">
                  <c:v>4.8450000000000006</c:v>
                </c:pt>
                <c:pt idx="72">
                  <c:v>4.8070000000000004</c:v>
                </c:pt>
                <c:pt idx="73">
                  <c:v>4.7759999999999998</c:v>
                </c:pt>
                <c:pt idx="74">
                  <c:v>4.7539999999999996</c:v>
                </c:pt>
                <c:pt idx="75">
                  <c:v>4.7290000000000001</c:v>
                </c:pt>
                <c:pt idx="76">
                  <c:v>4.7240000000000002</c:v>
                </c:pt>
                <c:pt idx="77">
                  <c:v>4.734</c:v>
                </c:pt>
                <c:pt idx="78">
                  <c:v>4.7539999999999996</c:v>
                </c:pt>
                <c:pt idx="79">
                  <c:v>4.782</c:v>
                </c:pt>
                <c:pt idx="80">
                  <c:v>4.8160000000000007</c:v>
                </c:pt>
                <c:pt idx="81">
                  <c:v>4.8949999999999996</c:v>
                </c:pt>
                <c:pt idx="82">
                  <c:v>4.9859999999999998</c:v>
                </c:pt>
                <c:pt idx="83">
                  <c:v>5.0819999999999999</c:v>
                </c:pt>
                <c:pt idx="84">
                  <c:v>5.1829999999999998</c:v>
                </c:pt>
                <c:pt idx="85">
                  <c:v>5.2869999999999999</c:v>
                </c:pt>
                <c:pt idx="86">
                  <c:v>5.3949999999999996</c:v>
                </c:pt>
                <c:pt idx="87">
                  <c:v>5.5049999999999999</c:v>
                </c:pt>
                <c:pt idx="88">
                  <c:v>5.6180000000000003</c:v>
                </c:pt>
                <c:pt idx="89">
                  <c:v>5.7349999999999994</c:v>
                </c:pt>
                <c:pt idx="90">
                  <c:v>5.854000000000001</c:v>
                </c:pt>
                <c:pt idx="91">
                  <c:v>5.9769999999999994</c:v>
                </c:pt>
                <c:pt idx="92">
                  <c:v>6.2309999999999999</c:v>
                </c:pt>
                <c:pt idx="93">
                  <c:v>6.5680000000000005</c:v>
                </c:pt>
                <c:pt idx="94">
                  <c:v>6.9238999999999997</c:v>
                </c:pt>
                <c:pt idx="95">
                  <c:v>7.2999000000000001</c:v>
                </c:pt>
                <c:pt idx="96">
                  <c:v>7.6941000000000006</c:v>
                </c:pt>
                <c:pt idx="97">
                  <c:v>8.1049000000000007</c:v>
                </c:pt>
                <c:pt idx="98">
                  <c:v>8.5311000000000003</c:v>
                </c:pt>
                <c:pt idx="99">
                  <c:v>8.9708000000000006</c:v>
                </c:pt>
                <c:pt idx="100">
                  <c:v>9.4232000000000014</c:v>
                </c:pt>
                <c:pt idx="101">
                  <c:v>10.358000000000001</c:v>
                </c:pt>
                <c:pt idx="102">
                  <c:v>11.328200000000001</c:v>
                </c:pt>
                <c:pt idx="103">
                  <c:v>12.3086</c:v>
                </c:pt>
                <c:pt idx="104">
                  <c:v>13.3146</c:v>
                </c:pt>
                <c:pt idx="105">
                  <c:v>14.315</c:v>
                </c:pt>
                <c:pt idx="106">
                  <c:v>15.309099999999999</c:v>
                </c:pt>
                <c:pt idx="107">
                  <c:v>17.255500000000001</c:v>
                </c:pt>
                <c:pt idx="108">
                  <c:v>19.100300000000001</c:v>
                </c:pt>
                <c:pt idx="109">
                  <c:v>20.831199999999999</c:v>
                </c:pt>
                <c:pt idx="110">
                  <c:v>22.416700000000002</c:v>
                </c:pt>
                <c:pt idx="111">
                  <c:v>23.855799999999999</c:v>
                </c:pt>
                <c:pt idx="112">
                  <c:v>25.157699999999998</c:v>
                </c:pt>
                <c:pt idx="113">
                  <c:v>26.331800000000001</c:v>
                </c:pt>
                <c:pt idx="114">
                  <c:v>27.367800000000003</c:v>
                </c:pt>
                <c:pt idx="115">
                  <c:v>28.295399999999997</c:v>
                </c:pt>
                <c:pt idx="116">
                  <c:v>29.124199999999998</c:v>
                </c:pt>
                <c:pt idx="117">
                  <c:v>29.854200000000002</c:v>
                </c:pt>
                <c:pt idx="118">
                  <c:v>31.096699999999998</c:v>
                </c:pt>
                <c:pt idx="119">
                  <c:v>32.308800000000005</c:v>
                </c:pt>
                <c:pt idx="120">
                  <c:v>33.244099999999996</c:v>
                </c:pt>
                <c:pt idx="121">
                  <c:v>33.971800000000002</c:v>
                </c:pt>
                <c:pt idx="122">
                  <c:v>34.551299999999998</c:v>
                </c:pt>
                <c:pt idx="123">
                  <c:v>35.022300000000001</c:v>
                </c:pt>
                <c:pt idx="124">
                  <c:v>35.384499999999996</c:v>
                </c:pt>
                <c:pt idx="125">
                  <c:v>35.687600000000003</c:v>
                </c:pt>
                <c:pt idx="126">
                  <c:v>35.921400000000006</c:v>
                </c:pt>
                <c:pt idx="127">
                  <c:v>36.231000000000002</c:v>
                </c:pt>
                <c:pt idx="128">
                  <c:v>36.402509999999999</c:v>
                </c:pt>
                <c:pt idx="129">
                  <c:v>36.445399999999999</c:v>
                </c:pt>
                <c:pt idx="130">
                  <c:v>36.409379999999999</c:v>
                </c:pt>
                <c:pt idx="131">
                  <c:v>36.304199999999994</c:v>
                </c:pt>
                <c:pt idx="132">
                  <c:v>36.149699999999996</c:v>
                </c:pt>
                <c:pt idx="133">
                  <c:v>35.732240000000004</c:v>
                </c:pt>
                <c:pt idx="134">
                  <c:v>35.226310000000005</c:v>
                </c:pt>
                <c:pt idx="135">
                  <c:v>34.681470000000004</c:v>
                </c:pt>
                <c:pt idx="136">
                  <c:v>34.117440000000002</c:v>
                </c:pt>
                <c:pt idx="137">
                  <c:v>33.814030000000002</c:v>
                </c:pt>
                <c:pt idx="138">
                  <c:v>33.351110000000006</c:v>
                </c:pt>
                <c:pt idx="139">
                  <c:v>32.818570000000001</c:v>
                </c:pt>
                <c:pt idx="140">
                  <c:v>32.386340000000004</c:v>
                </c:pt>
                <c:pt idx="141">
                  <c:v>31.97437</c:v>
                </c:pt>
                <c:pt idx="142">
                  <c:v>31.562620000000003</c:v>
                </c:pt>
                <c:pt idx="143">
                  <c:v>31.16104</c:v>
                </c:pt>
                <c:pt idx="144">
                  <c:v>30.388339999999999</c:v>
                </c:pt>
                <c:pt idx="145">
                  <c:v>29.475580000000001</c:v>
                </c:pt>
                <c:pt idx="146">
                  <c:v>28.613340000000001</c:v>
                </c:pt>
                <c:pt idx="147">
                  <c:v>27.781470000000002</c:v>
                </c:pt>
                <c:pt idx="148">
                  <c:v>26.9999</c:v>
                </c:pt>
                <c:pt idx="149">
                  <c:v>26.248560000000001</c:v>
                </c:pt>
                <c:pt idx="150">
                  <c:v>25.52739</c:v>
                </c:pt>
                <c:pt idx="151">
                  <c:v>24.836369999999999</c:v>
                </c:pt>
                <c:pt idx="152">
                  <c:v>24.175460000000001</c:v>
                </c:pt>
                <c:pt idx="153">
                  <c:v>22.923940000000002</c:v>
                </c:pt>
                <c:pt idx="154">
                  <c:v>21.77271</c:v>
                </c:pt>
                <c:pt idx="155">
                  <c:v>20.711679999999998</c:v>
                </c:pt>
                <c:pt idx="156">
                  <c:v>19.72081</c:v>
                </c:pt>
                <c:pt idx="157">
                  <c:v>18.820069999999998</c:v>
                </c:pt>
                <c:pt idx="158">
                  <c:v>17.989433999999999</c:v>
                </c:pt>
                <c:pt idx="159">
                  <c:v>16.508379000000001</c:v>
                </c:pt>
                <c:pt idx="160">
                  <c:v>15.267545999999999</c:v>
                </c:pt>
                <c:pt idx="161">
                  <c:v>14.206869999999999</c:v>
                </c:pt>
                <c:pt idx="162">
                  <c:v>13.30631</c:v>
                </c:pt>
                <c:pt idx="163">
                  <c:v>12.545838</c:v>
                </c:pt>
                <c:pt idx="164">
                  <c:v>11.905435000000001</c:v>
                </c:pt>
                <c:pt idx="165">
                  <c:v>11.355086</c:v>
                </c:pt>
                <c:pt idx="166">
                  <c:v>10.894781</c:v>
                </c:pt>
                <c:pt idx="167">
                  <c:v>10.494513</c:v>
                </c:pt>
                <c:pt idx="168">
                  <c:v>10.134274000000001</c:v>
                </c:pt>
                <c:pt idx="169">
                  <c:v>9.73306</c:v>
                </c:pt>
                <c:pt idx="170">
                  <c:v>9.0216930000000009</c:v>
                </c:pt>
                <c:pt idx="171">
                  <c:v>8.2833220000000001</c:v>
                </c:pt>
                <c:pt idx="172">
                  <c:v>7.6710210000000005</c:v>
                </c:pt>
                <c:pt idx="173">
                  <c:v>7.1547720000000004</c:v>
                </c:pt>
                <c:pt idx="174">
                  <c:v>6.7135630000000006</c:v>
                </c:pt>
                <c:pt idx="175">
                  <c:v>6.3323840000000002</c:v>
                </c:pt>
                <c:pt idx="176">
                  <c:v>5.9992289999999997</c:v>
                </c:pt>
                <c:pt idx="177">
                  <c:v>5.7050939999999999</c:v>
                </c:pt>
                <c:pt idx="178">
                  <c:v>5.4389760000000003</c:v>
                </c:pt>
                <c:pt idx="179">
                  <c:v>4.9777750000000003</c:v>
                </c:pt>
                <c:pt idx="180">
                  <c:v>4.602614</c:v>
                </c:pt>
                <c:pt idx="181">
                  <c:v>4.2894800000000002</c:v>
                </c:pt>
                <c:pt idx="182">
                  <c:v>4.0253670000000001</c:v>
                </c:pt>
                <c:pt idx="183">
                  <c:v>3.7992710000000001</c:v>
                </c:pt>
                <c:pt idx="184">
                  <c:v>3.6031879999999998</c:v>
                </c:pt>
                <c:pt idx="185">
                  <c:v>3.280052</c:v>
                </c:pt>
                <c:pt idx="186">
                  <c:v>3.0259450000000001</c:v>
                </c:pt>
                <c:pt idx="187">
                  <c:v>2.8198582999999999</c:v>
                </c:pt>
                <c:pt idx="188">
                  <c:v>2.6497866999999999</c:v>
                </c:pt>
                <c:pt idx="189">
                  <c:v>2.5077265</c:v>
                </c:pt>
                <c:pt idx="190">
                  <c:v>2.3856751999999997</c:v>
                </c:pt>
                <c:pt idx="191">
                  <c:v>2.2816309000000001</c:v>
                </c:pt>
                <c:pt idx="192">
                  <c:v>2.1905923</c:v>
                </c:pt>
                <c:pt idx="193">
                  <c:v>2.1115582000000002</c:v>
                </c:pt>
                <c:pt idx="194">
                  <c:v>2.0405280000000001</c:v>
                </c:pt>
                <c:pt idx="195">
                  <c:v>1.9785010999999999</c:v>
                </c:pt>
                <c:pt idx="196">
                  <c:v>1.8714549</c:v>
                </c:pt>
                <c:pt idx="197">
                  <c:v>1.7654082</c:v>
                </c:pt>
                <c:pt idx="198">
                  <c:v>1.6813705000000001</c:v>
                </c:pt>
                <c:pt idx="199">
                  <c:v>1.6133394000000001</c:v>
                </c:pt>
                <c:pt idx="200">
                  <c:v>1.5573132999999999</c:v>
                </c:pt>
                <c:pt idx="201">
                  <c:v>1.5102910000000001</c:v>
                </c:pt>
                <c:pt idx="202">
                  <c:v>1.4702717999999999</c:v>
                </c:pt>
                <c:pt idx="203">
                  <c:v>1.4362549999999998</c:v>
                </c:pt>
                <c:pt idx="204">
                  <c:v>1.4072403</c:v>
                </c:pt>
                <c:pt idx="205">
                  <c:v>1.3602155</c:v>
                </c:pt>
                <c:pt idx="206">
                  <c:v>1.3241955000000001</c:v>
                </c:pt>
                <c:pt idx="207">
                  <c:v>1.296179</c:v>
                </c:pt>
                <c:pt idx="208">
                  <c:v>1.2921761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25360"/>
        <c:axId val="534625752"/>
      </c:scatterChart>
      <c:valAx>
        <c:axId val="5346253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34625752"/>
        <c:crosses val="autoZero"/>
        <c:crossBetween val="midCat"/>
        <c:majorUnit val="10"/>
      </c:valAx>
      <c:valAx>
        <c:axId val="53462575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346253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tabSelected="1" zoomScale="70" zoomScaleNormal="70" workbookViewId="0">
      <selection activeCell="U8" sqref="U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3"/>
      <c r="T2" s="25"/>
      <c r="U2" s="46"/>
      <c r="V2" s="125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107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56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srim56Fe_Si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105</v>
      </c>
      <c r="P6" s="137" t="s">
        <v>110</v>
      </c>
      <c r="Q6" s="136"/>
      <c r="R6" s="135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0.56000000000000005</v>
      </c>
      <c r="E12" s="21" t="s">
        <v>103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56000000</v>
      </c>
      <c r="E13" s="21" t="s">
        <v>82</v>
      </c>
      <c r="F13" s="49"/>
      <c r="G13" s="50"/>
      <c r="H13" s="50"/>
      <c r="I13" s="51"/>
      <c r="J13" s="4">
        <v>8</v>
      </c>
      <c r="K13" s="52">
        <v>8.6831000000000005E-2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215</v>
      </c>
      <c r="C14" s="102"/>
      <c r="D14" s="21" t="s">
        <v>216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217</v>
      </c>
      <c r="C15" s="103"/>
      <c r="D15" s="101" t="s">
        <v>218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89" t="s">
        <v>59</v>
      </c>
      <c r="F18" s="190"/>
      <c r="G18" s="191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7.1040000000000006E-2</v>
      </c>
      <c r="F20" s="87">
        <v>1.3089999999999999</v>
      </c>
      <c r="G20" s="88">
        <f>E20+F20</f>
        <v>1.3800399999999999</v>
      </c>
      <c r="H20" s="84">
        <v>26</v>
      </c>
      <c r="I20" s="85" t="s">
        <v>64</v>
      </c>
      <c r="J20" s="97">
        <f>H20/1000/10</f>
        <v>2.5999999999999999E-3</v>
      </c>
      <c r="K20" s="84">
        <v>13</v>
      </c>
      <c r="L20" s="85" t="s">
        <v>64</v>
      </c>
      <c r="M20" s="97">
        <f t="shared" ref="M20:M83" si="0">K20/1000/10</f>
        <v>1.2999999999999999E-3</v>
      </c>
      <c r="N20" s="84">
        <v>10</v>
      </c>
      <c r="O20" s="85" t="s">
        <v>64</v>
      </c>
      <c r="P20" s="97">
        <f t="shared" ref="P20:P83" si="1">N20/1000/10</f>
        <v>1E-3</v>
      </c>
    </row>
    <row r="21" spans="1:25">
      <c r="B21" s="89">
        <v>649.99900000000002</v>
      </c>
      <c r="C21" s="90" t="s">
        <v>101</v>
      </c>
      <c r="D21" s="120">
        <f t="shared" ref="D21:D25" si="2">B21/1000000/$C$5</f>
        <v>1.1607125000000001E-5</v>
      </c>
      <c r="E21" s="91">
        <v>7.3940000000000006E-2</v>
      </c>
      <c r="F21" s="92">
        <v>1.357</v>
      </c>
      <c r="G21" s="88">
        <f t="shared" ref="G21:G84" si="3">E21+F21</f>
        <v>1.4309400000000001</v>
      </c>
      <c r="H21" s="89">
        <v>27</v>
      </c>
      <c r="I21" s="90" t="s">
        <v>64</v>
      </c>
      <c r="J21" s="74">
        <f t="shared" ref="J21:J84" si="4">H21/1000/10</f>
        <v>2.7000000000000001E-3</v>
      </c>
      <c r="K21" s="89">
        <v>14</v>
      </c>
      <c r="L21" s="90" t="s">
        <v>64</v>
      </c>
      <c r="M21" s="74">
        <f t="shared" si="0"/>
        <v>1.4E-3</v>
      </c>
      <c r="N21" s="89">
        <v>10</v>
      </c>
      <c r="O21" s="90" t="s">
        <v>64</v>
      </c>
      <c r="P21" s="74">
        <f t="shared" si="1"/>
        <v>1E-3</v>
      </c>
    </row>
    <row r="22" spans="1:25">
      <c r="B22" s="89">
        <v>699.99900000000002</v>
      </c>
      <c r="C22" s="90" t="s">
        <v>101</v>
      </c>
      <c r="D22" s="120">
        <f t="shared" si="2"/>
        <v>1.2499982142857143E-5</v>
      </c>
      <c r="E22" s="91">
        <v>7.6730000000000007E-2</v>
      </c>
      <c r="F22" s="92">
        <v>1.4019999999999999</v>
      </c>
      <c r="G22" s="88">
        <f t="shared" si="3"/>
        <v>1.4787299999999999</v>
      </c>
      <c r="H22" s="89">
        <v>28</v>
      </c>
      <c r="I22" s="90" t="s">
        <v>64</v>
      </c>
      <c r="J22" s="74">
        <f t="shared" si="4"/>
        <v>2.8E-3</v>
      </c>
      <c r="K22" s="89">
        <v>14</v>
      </c>
      <c r="L22" s="90" t="s">
        <v>64</v>
      </c>
      <c r="M22" s="74">
        <f t="shared" si="0"/>
        <v>1.4E-3</v>
      </c>
      <c r="N22" s="89">
        <v>10</v>
      </c>
      <c r="O22" s="90" t="s">
        <v>64</v>
      </c>
      <c r="P22" s="74">
        <f t="shared" si="1"/>
        <v>1E-3</v>
      </c>
    </row>
    <row r="23" spans="1:25">
      <c r="B23" s="89">
        <v>799.99900000000002</v>
      </c>
      <c r="C23" s="90" t="s">
        <v>101</v>
      </c>
      <c r="D23" s="120">
        <f t="shared" si="2"/>
        <v>1.4285696428571429E-5</v>
      </c>
      <c r="E23" s="91">
        <v>8.2030000000000006E-2</v>
      </c>
      <c r="F23" s="92">
        <v>1.486</v>
      </c>
      <c r="G23" s="88">
        <f t="shared" si="3"/>
        <v>1.56803</v>
      </c>
      <c r="H23" s="89">
        <v>30</v>
      </c>
      <c r="I23" s="90" t="s">
        <v>64</v>
      </c>
      <c r="J23" s="74">
        <f t="shared" si="4"/>
        <v>3.0000000000000001E-3</v>
      </c>
      <c r="K23" s="89">
        <v>15</v>
      </c>
      <c r="L23" s="90" t="s">
        <v>64</v>
      </c>
      <c r="M23" s="74">
        <f t="shared" si="0"/>
        <v>1.5E-3</v>
      </c>
      <c r="N23" s="89">
        <v>11</v>
      </c>
      <c r="O23" s="90" t="s">
        <v>64</v>
      </c>
      <c r="P23" s="74">
        <f t="shared" si="1"/>
        <v>1.0999999999999998E-3</v>
      </c>
    </row>
    <row r="24" spans="1:25">
      <c r="B24" s="89">
        <v>899.99900000000002</v>
      </c>
      <c r="C24" s="90" t="s">
        <v>101</v>
      </c>
      <c r="D24" s="120">
        <f t="shared" si="2"/>
        <v>1.6071410714285714E-5</v>
      </c>
      <c r="E24" s="91">
        <v>8.6999999999999994E-2</v>
      </c>
      <c r="F24" s="92">
        <v>1.5620000000000001</v>
      </c>
      <c r="G24" s="88">
        <f t="shared" si="3"/>
        <v>1.649</v>
      </c>
      <c r="H24" s="89">
        <v>32</v>
      </c>
      <c r="I24" s="90" t="s">
        <v>64</v>
      </c>
      <c r="J24" s="74">
        <f t="shared" si="4"/>
        <v>3.2000000000000002E-3</v>
      </c>
      <c r="K24" s="89">
        <v>16</v>
      </c>
      <c r="L24" s="90" t="s">
        <v>64</v>
      </c>
      <c r="M24" s="74">
        <f t="shared" si="0"/>
        <v>1.6000000000000001E-3</v>
      </c>
      <c r="N24" s="89">
        <v>12</v>
      </c>
      <c r="O24" s="90" t="s">
        <v>64</v>
      </c>
      <c r="P24" s="74">
        <f t="shared" si="1"/>
        <v>1.2000000000000001E-3</v>
      </c>
    </row>
    <row r="25" spans="1:25">
      <c r="B25" s="89">
        <v>999.99900000000002</v>
      </c>
      <c r="C25" s="90" t="s">
        <v>101</v>
      </c>
      <c r="D25" s="120">
        <f t="shared" si="2"/>
        <v>1.7857125000000001E-5</v>
      </c>
      <c r="E25" s="91">
        <v>9.171E-2</v>
      </c>
      <c r="F25" s="92">
        <v>1.6319999999999999</v>
      </c>
      <c r="G25" s="88">
        <f t="shared" si="3"/>
        <v>1.7237099999999999</v>
      </c>
      <c r="H25" s="89">
        <v>33</v>
      </c>
      <c r="I25" s="90" t="s">
        <v>64</v>
      </c>
      <c r="J25" s="74">
        <f t="shared" si="4"/>
        <v>3.3E-3</v>
      </c>
      <c r="K25" s="89">
        <v>17</v>
      </c>
      <c r="L25" s="90" t="s">
        <v>64</v>
      </c>
      <c r="M25" s="74">
        <f t="shared" si="0"/>
        <v>1.7000000000000001E-3</v>
      </c>
      <c r="N25" s="89">
        <v>12</v>
      </c>
      <c r="O25" s="90" t="s">
        <v>64</v>
      </c>
      <c r="P25" s="74">
        <f t="shared" si="1"/>
        <v>1.2000000000000001E-3</v>
      </c>
    </row>
    <row r="26" spans="1:25">
      <c r="B26" s="89">
        <v>1.1000000000000001</v>
      </c>
      <c r="C26" s="93" t="s">
        <v>63</v>
      </c>
      <c r="D26" s="120">
        <f t="shared" ref="D26:D29" si="5">B26/1000/$C$5</f>
        <v>1.9642857142857145E-5</v>
      </c>
      <c r="E26" s="91">
        <v>9.6189999999999998E-2</v>
      </c>
      <c r="F26" s="92">
        <v>1.6970000000000001</v>
      </c>
      <c r="G26" s="88">
        <f t="shared" si="3"/>
        <v>1.7931900000000001</v>
      </c>
      <c r="H26" s="89">
        <v>35</v>
      </c>
      <c r="I26" s="90" t="s">
        <v>64</v>
      </c>
      <c r="J26" s="74">
        <f t="shared" si="4"/>
        <v>3.5000000000000005E-3</v>
      </c>
      <c r="K26" s="89">
        <v>18</v>
      </c>
      <c r="L26" s="90" t="s">
        <v>64</v>
      </c>
      <c r="M26" s="74">
        <f t="shared" si="0"/>
        <v>1.8E-3</v>
      </c>
      <c r="N26" s="89">
        <v>13</v>
      </c>
      <c r="O26" s="90" t="s">
        <v>64</v>
      </c>
      <c r="P26" s="74">
        <f t="shared" si="1"/>
        <v>1.2999999999999999E-3</v>
      </c>
    </row>
    <row r="27" spans="1:25">
      <c r="B27" s="89">
        <v>1.2</v>
      </c>
      <c r="C27" s="90" t="s">
        <v>63</v>
      </c>
      <c r="D27" s="120">
        <f t="shared" si="5"/>
        <v>2.1428571428571428E-5</v>
      </c>
      <c r="E27" s="91">
        <v>0.10050000000000001</v>
      </c>
      <c r="F27" s="92">
        <v>1.7569999999999999</v>
      </c>
      <c r="G27" s="88">
        <f t="shared" si="3"/>
        <v>1.8574999999999999</v>
      </c>
      <c r="H27" s="89">
        <v>37</v>
      </c>
      <c r="I27" s="90" t="s">
        <v>64</v>
      </c>
      <c r="J27" s="74">
        <f t="shared" si="4"/>
        <v>3.6999999999999997E-3</v>
      </c>
      <c r="K27" s="89">
        <v>18</v>
      </c>
      <c r="L27" s="90" t="s">
        <v>64</v>
      </c>
      <c r="M27" s="74">
        <f t="shared" si="0"/>
        <v>1.8E-3</v>
      </c>
      <c r="N27" s="89">
        <v>13</v>
      </c>
      <c r="O27" s="90" t="s">
        <v>64</v>
      </c>
      <c r="P27" s="74">
        <f t="shared" si="1"/>
        <v>1.2999999999999999E-3</v>
      </c>
    </row>
    <row r="28" spans="1:25">
      <c r="B28" s="89">
        <v>1.3</v>
      </c>
      <c r="C28" s="90" t="s">
        <v>63</v>
      </c>
      <c r="D28" s="120">
        <f t="shared" si="5"/>
        <v>2.3214285714285715E-5</v>
      </c>
      <c r="E28" s="91">
        <v>0.1046</v>
      </c>
      <c r="F28" s="92">
        <v>1.8140000000000001</v>
      </c>
      <c r="G28" s="88">
        <f t="shared" si="3"/>
        <v>1.9186000000000001</v>
      </c>
      <c r="H28" s="89">
        <v>38</v>
      </c>
      <c r="I28" s="90" t="s">
        <v>64</v>
      </c>
      <c r="J28" s="74">
        <f t="shared" si="4"/>
        <v>3.8E-3</v>
      </c>
      <c r="K28" s="89">
        <v>19</v>
      </c>
      <c r="L28" s="90" t="s">
        <v>64</v>
      </c>
      <c r="M28" s="74">
        <f t="shared" si="0"/>
        <v>1.9E-3</v>
      </c>
      <c r="N28" s="89">
        <v>14</v>
      </c>
      <c r="O28" s="90" t="s">
        <v>64</v>
      </c>
      <c r="P28" s="74">
        <f t="shared" si="1"/>
        <v>1.4E-3</v>
      </c>
    </row>
    <row r="29" spans="1:25">
      <c r="B29" s="89">
        <v>1.4</v>
      </c>
      <c r="C29" s="90" t="s">
        <v>63</v>
      </c>
      <c r="D29" s="120">
        <f t="shared" si="5"/>
        <v>2.5000000000000001E-5</v>
      </c>
      <c r="E29" s="91">
        <v>0.1085</v>
      </c>
      <c r="F29" s="92">
        <v>1.867</v>
      </c>
      <c r="G29" s="88">
        <f t="shared" si="3"/>
        <v>1.9755</v>
      </c>
      <c r="H29" s="89">
        <v>40</v>
      </c>
      <c r="I29" s="90" t="s">
        <v>64</v>
      </c>
      <c r="J29" s="74">
        <f t="shared" si="4"/>
        <v>4.0000000000000001E-3</v>
      </c>
      <c r="K29" s="89">
        <v>20</v>
      </c>
      <c r="L29" s="90" t="s">
        <v>64</v>
      </c>
      <c r="M29" s="74">
        <f t="shared" si="0"/>
        <v>2E-3</v>
      </c>
      <c r="N29" s="89">
        <v>14</v>
      </c>
      <c r="O29" s="90" t="s">
        <v>64</v>
      </c>
      <c r="P29" s="74">
        <f t="shared" si="1"/>
        <v>1.4E-3</v>
      </c>
    </row>
    <row r="30" spans="1:25">
      <c r="B30" s="89">
        <v>1.5</v>
      </c>
      <c r="C30" s="90" t="s">
        <v>63</v>
      </c>
      <c r="D30" s="118">
        <f t="shared" ref="D30:D83" si="6">B30/1000/$C$5</f>
        <v>2.6785714285714288E-5</v>
      </c>
      <c r="E30" s="91">
        <v>0.1123</v>
      </c>
      <c r="F30" s="92">
        <v>1.917</v>
      </c>
      <c r="G30" s="88">
        <f t="shared" si="3"/>
        <v>2.0293000000000001</v>
      </c>
      <c r="H30" s="89">
        <v>41</v>
      </c>
      <c r="I30" s="90" t="s">
        <v>64</v>
      </c>
      <c r="J30" s="74">
        <f t="shared" si="4"/>
        <v>4.1000000000000003E-3</v>
      </c>
      <c r="K30" s="89">
        <v>20</v>
      </c>
      <c r="L30" s="90" t="s">
        <v>64</v>
      </c>
      <c r="M30" s="74">
        <f t="shared" si="0"/>
        <v>2E-3</v>
      </c>
      <c r="N30" s="89">
        <v>15</v>
      </c>
      <c r="O30" s="90" t="s">
        <v>64</v>
      </c>
      <c r="P30" s="74">
        <f t="shared" si="1"/>
        <v>1.5E-3</v>
      </c>
    </row>
    <row r="31" spans="1:25">
      <c r="B31" s="89">
        <v>1.6</v>
      </c>
      <c r="C31" s="90" t="s">
        <v>63</v>
      </c>
      <c r="D31" s="118">
        <f t="shared" si="6"/>
        <v>2.8571428571428574E-5</v>
      </c>
      <c r="E31" s="91">
        <v>0.11600000000000001</v>
      </c>
      <c r="F31" s="92">
        <v>1.9650000000000001</v>
      </c>
      <c r="G31" s="88">
        <f t="shared" si="3"/>
        <v>2.081</v>
      </c>
      <c r="H31" s="89">
        <v>43</v>
      </c>
      <c r="I31" s="90" t="s">
        <v>64</v>
      </c>
      <c r="J31" s="74">
        <f t="shared" si="4"/>
        <v>4.3E-3</v>
      </c>
      <c r="K31" s="89">
        <v>21</v>
      </c>
      <c r="L31" s="90" t="s">
        <v>64</v>
      </c>
      <c r="M31" s="74">
        <f t="shared" si="0"/>
        <v>2.1000000000000003E-3</v>
      </c>
      <c r="N31" s="89">
        <v>15</v>
      </c>
      <c r="O31" s="90" t="s">
        <v>64</v>
      </c>
      <c r="P31" s="74">
        <f t="shared" si="1"/>
        <v>1.5E-3</v>
      </c>
    </row>
    <row r="32" spans="1:25">
      <c r="B32" s="89">
        <v>1.7</v>
      </c>
      <c r="C32" s="90" t="s">
        <v>63</v>
      </c>
      <c r="D32" s="118">
        <f t="shared" si="6"/>
        <v>3.0357142857142854E-5</v>
      </c>
      <c r="E32" s="91">
        <v>0.1196</v>
      </c>
      <c r="F32" s="92">
        <v>2.0099999999999998</v>
      </c>
      <c r="G32" s="88">
        <f t="shared" si="3"/>
        <v>2.1295999999999999</v>
      </c>
      <c r="H32" s="89">
        <v>44</v>
      </c>
      <c r="I32" s="90" t="s">
        <v>64</v>
      </c>
      <c r="J32" s="74">
        <f t="shared" si="4"/>
        <v>4.3999999999999994E-3</v>
      </c>
      <c r="K32" s="89">
        <v>21</v>
      </c>
      <c r="L32" s="90" t="s">
        <v>64</v>
      </c>
      <c r="M32" s="74">
        <f t="shared" si="0"/>
        <v>2.1000000000000003E-3</v>
      </c>
      <c r="N32" s="89">
        <v>16</v>
      </c>
      <c r="O32" s="90" t="s">
        <v>64</v>
      </c>
      <c r="P32" s="74">
        <f t="shared" si="1"/>
        <v>1.6000000000000001E-3</v>
      </c>
    </row>
    <row r="33" spans="2:16">
      <c r="B33" s="89">
        <v>1.8</v>
      </c>
      <c r="C33" s="90" t="s">
        <v>63</v>
      </c>
      <c r="D33" s="118">
        <f t="shared" si="6"/>
        <v>3.2142857142857144E-5</v>
      </c>
      <c r="E33" s="91">
        <v>0.123</v>
      </c>
      <c r="F33" s="92">
        <v>2.052</v>
      </c>
      <c r="G33" s="88">
        <f t="shared" si="3"/>
        <v>2.1749999999999998</v>
      </c>
      <c r="H33" s="89">
        <v>46</v>
      </c>
      <c r="I33" s="90" t="s">
        <v>64</v>
      </c>
      <c r="J33" s="74">
        <f t="shared" si="4"/>
        <v>4.5999999999999999E-3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2</v>
      </c>
      <c r="C34" s="90" t="s">
        <v>63</v>
      </c>
      <c r="D34" s="118">
        <f t="shared" si="6"/>
        <v>3.5714285714285717E-5</v>
      </c>
      <c r="E34" s="91">
        <v>0.12970000000000001</v>
      </c>
      <c r="F34" s="92">
        <v>2.1320000000000001</v>
      </c>
      <c r="G34" s="88">
        <f t="shared" si="3"/>
        <v>2.2617000000000003</v>
      </c>
      <c r="H34" s="89">
        <v>48</v>
      </c>
      <c r="I34" s="90" t="s">
        <v>64</v>
      </c>
      <c r="J34" s="74">
        <f t="shared" si="4"/>
        <v>4.8000000000000004E-3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2.25</v>
      </c>
      <c r="C35" s="90" t="s">
        <v>63</v>
      </c>
      <c r="D35" s="118">
        <f t="shared" si="6"/>
        <v>4.0178571428571427E-5</v>
      </c>
      <c r="E35" s="91">
        <v>0.1376</v>
      </c>
      <c r="F35" s="92">
        <v>2.222</v>
      </c>
      <c r="G35" s="88">
        <f t="shared" si="3"/>
        <v>2.3595999999999999</v>
      </c>
      <c r="H35" s="89">
        <v>52</v>
      </c>
      <c r="I35" s="90" t="s">
        <v>64</v>
      </c>
      <c r="J35" s="74">
        <f t="shared" si="4"/>
        <v>5.1999999999999998E-3</v>
      </c>
      <c r="K35" s="89">
        <v>25</v>
      </c>
      <c r="L35" s="90" t="s">
        <v>64</v>
      </c>
      <c r="M35" s="74">
        <f t="shared" si="0"/>
        <v>2.5000000000000001E-3</v>
      </c>
      <c r="N35" s="89">
        <v>18</v>
      </c>
      <c r="O35" s="90" t="s">
        <v>64</v>
      </c>
      <c r="P35" s="74">
        <f t="shared" si="1"/>
        <v>1.8E-3</v>
      </c>
    </row>
    <row r="36" spans="2:16">
      <c r="B36" s="89">
        <v>2.5</v>
      </c>
      <c r="C36" s="90" t="s">
        <v>63</v>
      </c>
      <c r="D36" s="118">
        <f t="shared" si="6"/>
        <v>4.4642857142857143E-5</v>
      </c>
      <c r="E36" s="91">
        <v>0.14499999999999999</v>
      </c>
      <c r="F36" s="92">
        <v>2.3039999999999998</v>
      </c>
      <c r="G36" s="88">
        <f t="shared" si="3"/>
        <v>2.4489999999999998</v>
      </c>
      <c r="H36" s="89">
        <v>55</v>
      </c>
      <c r="I36" s="90" t="s">
        <v>64</v>
      </c>
      <c r="J36" s="74">
        <f t="shared" si="4"/>
        <v>5.4999999999999997E-3</v>
      </c>
      <c r="K36" s="89">
        <v>26</v>
      </c>
      <c r="L36" s="90" t="s">
        <v>64</v>
      </c>
      <c r="M36" s="74">
        <f t="shared" si="0"/>
        <v>2.5999999999999999E-3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2.75</v>
      </c>
      <c r="C37" s="90" t="s">
        <v>63</v>
      </c>
      <c r="D37" s="118">
        <f t="shared" si="6"/>
        <v>4.9107142857142852E-5</v>
      </c>
      <c r="E37" s="91">
        <v>0.15210000000000001</v>
      </c>
      <c r="F37" s="92">
        <v>2.3780000000000001</v>
      </c>
      <c r="G37" s="88">
        <f t="shared" si="3"/>
        <v>2.5301</v>
      </c>
      <c r="H37" s="89">
        <v>58</v>
      </c>
      <c r="I37" s="90" t="s">
        <v>64</v>
      </c>
      <c r="J37" s="74">
        <f t="shared" si="4"/>
        <v>5.8000000000000005E-3</v>
      </c>
      <c r="K37" s="89">
        <v>27</v>
      </c>
      <c r="L37" s="90" t="s">
        <v>64</v>
      </c>
      <c r="M37" s="74">
        <f t="shared" si="0"/>
        <v>2.7000000000000001E-3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3</v>
      </c>
      <c r="C38" s="90" t="s">
        <v>63</v>
      </c>
      <c r="D38" s="118">
        <f t="shared" si="6"/>
        <v>5.3571428571428575E-5</v>
      </c>
      <c r="E38" s="91">
        <v>0.1588</v>
      </c>
      <c r="F38" s="92">
        <v>2.4470000000000001</v>
      </c>
      <c r="G38" s="88">
        <f t="shared" si="3"/>
        <v>2.6057999999999999</v>
      </c>
      <c r="H38" s="89">
        <v>61</v>
      </c>
      <c r="I38" s="90" t="s">
        <v>64</v>
      </c>
      <c r="J38" s="74">
        <f t="shared" si="4"/>
        <v>6.0999999999999995E-3</v>
      </c>
      <c r="K38" s="89">
        <v>28</v>
      </c>
      <c r="L38" s="90" t="s">
        <v>64</v>
      </c>
      <c r="M38" s="74">
        <f t="shared" si="0"/>
        <v>2.8E-3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3.25</v>
      </c>
      <c r="C39" s="90" t="s">
        <v>63</v>
      </c>
      <c r="D39" s="118">
        <f t="shared" si="6"/>
        <v>5.8035714285714285E-5</v>
      </c>
      <c r="E39" s="91">
        <v>0.1653</v>
      </c>
      <c r="F39" s="92">
        <v>2.5099999999999998</v>
      </c>
      <c r="G39" s="88">
        <f t="shared" si="3"/>
        <v>2.6753</v>
      </c>
      <c r="H39" s="89">
        <v>64</v>
      </c>
      <c r="I39" s="90" t="s">
        <v>64</v>
      </c>
      <c r="J39" s="74">
        <f t="shared" si="4"/>
        <v>6.4000000000000003E-3</v>
      </c>
      <c r="K39" s="89">
        <v>29</v>
      </c>
      <c r="L39" s="90" t="s">
        <v>64</v>
      </c>
      <c r="M39" s="74">
        <f t="shared" si="0"/>
        <v>2.9000000000000002E-3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3.5</v>
      </c>
      <c r="C40" s="90" t="s">
        <v>63</v>
      </c>
      <c r="D40" s="118">
        <f t="shared" si="6"/>
        <v>6.2500000000000001E-5</v>
      </c>
      <c r="E40" s="91">
        <v>0.1716</v>
      </c>
      <c r="F40" s="92">
        <v>2.5680000000000001</v>
      </c>
      <c r="G40" s="88">
        <f t="shared" si="3"/>
        <v>2.7396000000000003</v>
      </c>
      <c r="H40" s="89">
        <v>67</v>
      </c>
      <c r="I40" s="90" t="s">
        <v>64</v>
      </c>
      <c r="J40" s="74">
        <f t="shared" si="4"/>
        <v>6.7000000000000002E-3</v>
      </c>
      <c r="K40" s="89">
        <v>31</v>
      </c>
      <c r="L40" s="90" t="s">
        <v>64</v>
      </c>
      <c r="M40" s="74">
        <f t="shared" si="0"/>
        <v>3.0999999999999999E-3</v>
      </c>
      <c r="N40" s="89">
        <v>23</v>
      </c>
      <c r="O40" s="90" t="s">
        <v>64</v>
      </c>
      <c r="P40" s="74">
        <f t="shared" si="1"/>
        <v>2.3E-3</v>
      </c>
    </row>
    <row r="41" spans="2:16">
      <c r="B41" s="89">
        <v>3.75</v>
      </c>
      <c r="C41" s="90" t="s">
        <v>63</v>
      </c>
      <c r="D41" s="118">
        <f t="shared" si="6"/>
        <v>6.6964285714285718E-5</v>
      </c>
      <c r="E41" s="91">
        <v>0.17760000000000001</v>
      </c>
      <c r="F41" s="92">
        <v>2.6230000000000002</v>
      </c>
      <c r="G41" s="88">
        <f t="shared" si="3"/>
        <v>2.8006000000000002</v>
      </c>
      <c r="H41" s="89">
        <v>70</v>
      </c>
      <c r="I41" s="90" t="s">
        <v>64</v>
      </c>
      <c r="J41" s="74">
        <f t="shared" si="4"/>
        <v>7.000000000000001E-3</v>
      </c>
      <c r="K41" s="89">
        <v>32</v>
      </c>
      <c r="L41" s="90" t="s">
        <v>64</v>
      </c>
      <c r="M41" s="74">
        <f t="shared" si="0"/>
        <v>3.2000000000000002E-3</v>
      </c>
      <c r="N41" s="89">
        <v>23</v>
      </c>
      <c r="O41" s="90" t="s">
        <v>64</v>
      </c>
      <c r="P41" s="74">
        <f t="shared" si="1"/>
        <v>2.3E-3</v>
      </c>
    </row>
    <row r="42" spans="2:16">
      <c r="B42" s="89">
        <v>4</v>
      </c>
      <c r="C42" s="90" t="s">
        <v>63</v>
      </c>
      <c r="D42" s="118">
        <f t="shared" si="6"/>
        <v>7.1428571428571434E-5</v>
      </c>
      <c r="E42" s="91">
        <v>0.18340000000000001</v>
      </c>
      <c r="F42" s="92">
        <v>2.6739999999999999</v>
      </c>
      <c r="G42" s="88">
        <f t="shared" si="3"/>
        <v>2.8574000000000002</v>
      </c>
      <c r="H42" s="89">
        <v>72</v>
      </c>
      <c r="I42" s="90" t="s">
        <v>64</v>
      </c>
      <c r="J42" s="74">
        <f t="shared" si="4"/>
        <v>7.1999999999999998E-3</v>
      </c>
      <c r="K42" s="89">
        <v>33</v>
      </c>
      <c r="L42" s="90" t="s">
        <v>64</v>
      </c>
      <c r="M42" s="74">
        <f t="shared" si="0"/>
        <v>3.3E-3</v>
      </c>
      <c r="N42" s="89">
        <v>24</v>
      </c>
      <c r="O42" s="90" t="s">
        <v>64</v>
      </c>
      <c r="P42" s="74">
        <f t="shared" si="1"/>
        <v>2.4000000000000002E-3</v>
      </c>
    </row>
    <row r="43" spans="2:16">
      <c r="B43" s="89">
        <v>4.5</v>
      </c>
      <c r="C43" s="90" t="s">
        <v>63</v>
      </c>
      <c r="D43" s="118">
        <f t="shared" si="6"/>
        <v>8.0357142857142853E-5</v>
      </c>
      <c r="E43" s="91">
        <v>0.19450000000000001</v>
      </c>
      <c r="F43" s="92">
        <v>2.766</v>
      </c>
      <c r="G43" s="88">
        <f t="shared" si="3"/>
        <v>2.9605000000000001</v>
      </c>
      <c r="H43" s="89">
        <v>78</v>
      </c>
      <c r="I43" s="90" t="s">
        <v>64</v>
      </c>
      <c r="J43" s="74">
        <f t="shared" si="4"/>
        <v>7.7999999999999996E-3</v>
      </c>
      <c r="K43" s="89">
        <v>35</v>
      </c>
      <c r="L43" s="90" t="s">
        <v>64</v>
      </c>
      <c r="M43" s="74">
        <f t="shared" si="0"/>
        <v>3.5000000000000005E-3</v>
      </c>
      <c r="N43" s="89">
        <v>26</v>
      </c>
      <c r="O43" s="90" t="s">
        <v>64</v>
      </c>
      <c r="P43" s="74">
        <f t="shared" si="1"/>
        <v>2.5999999999999999E-3</v>
      </c>
    </row>
    <row r="44" spans="2:16">
      <c r="B44" s="89">
        <v>5</v>
      </c>
      <c r="C44" s="90" t="s">
        <v>63</v>
      </c>
      <c r="D44" s="118">
        <f t="shared" si="6"/>
        <v>8.9285714285714286E-5</v>
      </c>
      <c r="E44" s="91">
        <v>0.2051</v>
      </c>
      <c r="F44" s="92">
        <v>2.8490000000000002</v>
      </c>
      <c r="G44" s="88">
        <f t="shared" si="3"/>
        <v>3.0541</v>
      </c>
      <c r="H44" s="89">
        <v>83</v>
      </c>
      <c r="I44" s="90" t="s">
        <v>64</v>
      </c>
      <c r="J44" s="74">
        <f t="shared" si="4"/>
        <v>8.3000000000000001E-3</v>
      </c>
      <c r="K44" s="89">
        <v>37</v>
      </c>
      <c r="L44" s="90" t="s">
        <v>64</v>
      </c>
      <c r="M44" s="74">
        <f t="shared" si="0"/>
        <v>3.6999999999999997E-3</v>
      </c>
      <c r="N44" s="89">
        <v>27</v>
      </c>
      <c r="O44" s="90" t="s">
        <v>64</v>
      </c>
      <c r="P44" s="74">
        <f t="shared" si="1"/>
        <v>2.7000000000000001E-3</v>
      </c>
    </row>
    <row r="45" spans="2:16">
      <c r="B45" s="89">
        <v>5.5</v>
      </c>
      <c r="C45" s="90" t="s">
        <v>63</v>
      </c>
      <c r="D45" s="118">
        <f t="shared" si="6"/>
        <v>9.8214285714285705E-5</v>
      </c>
      <c r="E45" s="91">
        <v>0.21510000000000001</v>
      </c>
      <c r="F45" s="92">
        <v>2.9220000000000002</v>
      </c>
      <c r="G45" s="88">
        <f t="shared" si="3"/>
        <v>3.1371000000000002</v>
      </c>
      <c r="H45" s="89">
        <v>88</v>
      </c>
      <c r="I45" s="90" t="s">
        <v>64</v>
      </c>
      <c r="J45" s="74">
        <f t="shared" si="4"/>
        <v>8.7999999999999988E-3</v>
      </c>
      <c r="K45" s="89">
        <v>39</v>
      </c>
      <c r="L45" s="90" t="s">
        <v>64</v>
      </c>
      <c r="M45" s="74">
        <f t="shared" si="0"/>
        <v>3.8999999999999998E-3</v>
      </c>
      <c r="N45" s="89">
        <v>29</v>
      </c>
      <c r="O45" s="90" t="s">
        <v>64</v>
      </c>
      <c r="P45" s="74">
        <f t="shared" si="1"/>
        <v>2.9000000000000002E-3</v>
      </c>
    </row>
    <row r="46" spans="2:16">
      <c r="B46" s="89">
        <v>6</v>
      </c>
      <c r="C46" s="90" t="s">
        <v>63</v>
      </c>
      <c r="D46" s="118">
        <f t="shared" si="6"/>
        <v>1.0714285714285715E-4</v>
      </c>
      <c r="E46" s="91">
        <v>0.22459999999999999</v>
      </c>
      <c r="F46" s="92">
        <v>2.9889999999999999</v>
      </c>
      <c r="G46" s="88">
        <f t="shared" si="3"/>
        <v>3.2136</v>
      </c>
      <c r="H46" s="89">
        <v>93</v>
      </c>
      <c r="I46" s="90" t="s">
        <v>64</v>
      </c>
      <c r="J46" s="74">
        <f t="shared" si="4"/>
        <v>9.2999999999999992E-3</v>
      </c>
      <c r="K46" s="89">
        <v>41</v>
      </c>
      <c r="L46" s="90" t="s">
        <v>64</v>
      </c>
      <c r="M46" s="74">
        <f t="shared" si="0"/>
        <v>4.1000000000000003E-3</v>
      </c>
      <c r="N46" s="89">
        <v>30</v>
      </c>
      <c r="O46" s="90" t="s">
        <v>64</v>
      </c>
      <c r="P46" s="74">
        <f t="shared" si="1"/>
        <v>3.0000000000000001E-3</v>
      </c>
    </row>
    <row r="47" spans="2:16">
      <c r="B47" s="89">
        <v>6.5</v>
      </c>
      <c r="C47" s="90" t="s">
        <v>63</v>
      </c>
      <c r="D47" s="118">
        <f t="shared" si="6"/>
        <v>1.1607142857142857E-4</v>
      </c>
      <c r="E47" s="91">
        <v>0.23380000000000001</v>
      </c>
      <c r="F47" s="92">
        <v>3.05</v>
      </c>
      <c r="G47" s="88">
        <f t="shared" si="3"/>
        <v>3.2837999999999998</v>
      </c>
      <c r="H47" s="89">
        <v>98</v>
      </c>
      <c r="I47" s="90" t="s">
        <v>64</v>
      </c>
      <c r="J47" s="74">
        <f t="shared" si="4"/>
        <v>9.7999999999999997E-3</v>
      </c>
      <c r="K47" s="89">
        <v>42</v>
      </c>
      <c r="L47" s="90" t="s">
        <v>64</v>
      </c>
      <c r="M47" s="74">
        <f t="shared" si="0"/>
        <v>4.2000000000000006E-3</v>
      </c>
      <c r="N47" s="89">
        <v>32</v>
      </c>
      <c r="O47" s="90" t="s">
        <v>64</v>
      </c>
      <c r="P47" s="74">
        <f t="shared" si="1"/>
        <v>3.2000000000000002E-3</v>
      </c>
    </row>
    <row r="48" spans="2:16">
      <c r="B48" s="89">
        <v>7</v>
      </c>
      <c r="C48" s="90" t="s">
        <v>63</v>
      </c>
      <c r="D48" s="118">
        <f t="shared" si="6"/>
        <v>1.25E-4</v>
      </c>
      <c r="E48" s="91">
        <v>0.24260000000000001</v>
      </c>
      <c r="F48" s="92">
        <v>3.105</v>
      </c>
      <c r="G48" s="88">
        <f t="shared" si="3"/>
        <v>3.3475999999999999</v>
      </c>
      <c r="H48" s="89">
        <v>103</v>
      </c>
      <c r="I48" s="90" t="s">
        <v>64</v>
      </c>
      <c r="J48" s="74">
        <f t="shared" si="4"/>
        <v>1.03E-2</v>
      </c>
      <c r="K48" s="89">
        <v>44</v>
      </c>
      <c r="L48" s="90" t="s">
        <v>64</v>
      </c>
      <c r="M48" s="74">
        <f t="shared" si="0"/>
        <v>4.3999999999999994E-3</v>
      </c>
      <c r="N48" s="89">
        <v>33</v>
      </c>
      <c r="O48" s="90" t="s">
        <v>64</v>
      </c>
      <c r="P48" s="74">
        <f t="shared" si="1"/>
        <v>3.3E-3</v>
      </c>
    </row>
    <row r="49" spans="2:16">
      <c r="B49" s="89">
        <v>8</v>
      </c>
      <c r="C49" s="90" t="s">
        <v>63</v>
      </c>
      <c r="D49" s="118">
        <f t="shared" si="6"/>
        <v>1.4285714285714287E-4</v>
      </c>
      <c r="E49" s="91">
        <v>0.25940000000000002</v>
      </c>
      <c r="F49" s="92">
        <v>3.2029999999999998</v>
      </c>
      <c r="G49" s="88">
        <f t="shared" si="3"/>
        <v>3.4623999999999997</v>
      </c>
      <c r="H49" s="89">
        <v>112</v>
      </c>
      <c r="I49" s="90" t="s">
        <v>64</v>
      </c>
      <c r="J49" s="74">
        <f t="shared" si="4"/>
        <v>1.12E-2</v>
      </c>
      <c r="K49" s="89">
        <v>48</v>
      </c>
      <c r="L49" s="90" t="s">
        <v>64</v>
      </c>
      <c r="M49" s="74">
        <f t="shared" si="0"/>
        <v>4.8000000000000004E-3</v>
      </c>
      <c r="N49" s="89">
        <v>36</v>
      </c>
      <c r="O49" s="90" t="s">
        <v>64</v>
      </c>
      <c r="P49" s="74">
        <f t="shared" si="1"/>
        <v>3.5999999999999999E-3</v>
      </c>
    </row>
    <row r="50" spans="2:16">
      <c r="B50" s="89">
        <v>9</v>
      </c>
      <c r="C50" s="90" t="s">
        <v>63</v>
      </c>
      <c r="D50" s="118">
        <f t="shared" si="6"/>
        <v>1.6071428571428571E-4</v>
      </c>
      <c r="E50" s="91">
        <v>0.27510000000000001</v>
      </c>
      <c r="F50" s="92">
        <v>3.286</v>
      </c>
      <c r="G50" s="88">
        <f t="shared" si="3"/>
        <v>3.5611000000000002</v>
      </c>
      <c r="H50" s="89">
        <v>122</v>
      </c>
      <c r="I50" s="90" t="s">
        <v>64</v>
      </c>
      <c r="J50" s="74">
        <f t="shared" si="4"/>
        <v>1.2199999999999999E-2</v>
      </c>
      <c r="K50" s="89">
        <v>51</v>
      </c>
      <c r="L50" s="90" t="s">
        <v>64</v>
      </c>
      <c r="M50" s="74">
        <f t="shared" si="0"/>
        <v>5.0999999999999995E-3</v>
      </c>
      <c r="N50" s="89">
        <v>38</v>
      </c>
      <c r="O50" s="90" t="s">
        <v>64</v>
      </c>
      <c r="P50" s="74">
        <f t="shared" si="1"/>
        <v>3.8E-3</v>
      </c>
    </row>
    <row r="51" spans="2:16">
      <c r="B51" s="89">
        <v>10</v>
      </c>
      <c r="C51" s="90" t="s">
        <v>63</v>
      </c>
      <c r="D51" s="118">
        <f t="shared" si="6"/>
        <v>1.7857142857142857E-4</v>
      </c>
      <c r="E51" s="91">
        <v>0.28999999999999998</v>
      </c>
      <c r="F51" s="92">
        <v>3.3580000000000001</v>
      </c>
      <c r="G51" s="88">
        <f t="shared" si="3"/>
        <v>3.6480000000000001</v>
      </c>
      <c r="H51" s="89">
        <v>131</v>
      </c>
      <c r="I51" s="90" t="s">
        <v>64</v>
      </c>
      <c r="J51" s="74">
        <f t="shared" si="4"/>
        <v>1.3100000000000001E-2</v>
      </c>
      <c r="K51" s="89">
        <v>54</v>
      </c>
      <c r="L51" s="90" t="s">
        <v>64</v>
      </c>
      <c r="M51" s="74">
        <f t="shared" si="0"/>
        <v>5.4000000000000003E-3</v>
      </c>
      <c r="N51" s="89">
        <v>41</v>
      </c>
      <c r="O51" s="90" t="s">
        <v>64</v>
      </c>
      <c r="P51" s="74">
        <f t="shared" si="1"/>
        <v>4.1000000000000003E-3</v>
      </c>
    </row>
    <row r="52" spans="2:16">
      <c r="B52" s="89">
        <v>11</v>
      </c>
      <c r="C52" s="90" t="s">
        <v>63</v>
      </c>
      <c r="D52" s="118">
        <f t="shared" si="6"/>
        <v>1.9642857142857141E-4</v>
      </c>
      <c r="E52" s="91">
        <v>0.30420000000000003</v>
      </c>
      <c r="F52" s="92">
        <v>3.4209999999999998</v>
      </c>
      <c r="G52" s="88">
        <f t="shared" si="3"/>
        <v>3.7252000000000001</v>
      </c>
      <c r="H52" s="89">
        <v>140</v>
      </c>
      <c r="I52" s="90" t="s">
        <v>64</v>
      </c>
      <c r="J52" s="74">
        <f t="shared" si="4"/>
        <v>1.4000000000000002E-2</v>
      </c>
      <c r="K52" s="89">
        <v>57</v>
      </c>
      <c r="L52" s="90" t="s">
        <v>64</v>
      </c>
      <c r="M52" s="74">
        <f t="shared" si="0"/>
        <v>5.7000000000000002E-3</v>
      </c>
      <c r="N52" s="89">
        <v>43</v>
      </c>
      <c r="O52" s="90" t="s">
        <v>64</v>
      </c>
      <c r="P52" s="74">
        <f t="shared" si="1"/>
        <v>4.3E-3</v>
      </c>
    </row>
    <row r="53" spans="2:16">
      <c r="B53" s="89">
        <v>12</v>
      </c>
      <c r="C53" s="90" t="s">
        <v>63</v>
      </c>
      <c r="D53" s="118">
        <f t="shared" si="6"/>
        <v>2.142857142857143E-4</v>
      </c>
      <c r="E53" s="91">
        <v>0.31769999999999998</v>
      </c>
      <c r="F53" s="92">
        <v>3.476</v>
      </c>
      <c r="G53" s="88">
        <f t="shared" si="3"/>
        <v>3.7936999999999999</v>
      </c>
      <c r="H53" s="89">
        <v>148</v>
      </c>
      <c r="I53" s="90" t="s">
        <v>64</v>
      </c>
      <c r="J53" s="74">
        <f t="shared" si="4"/>
        <v>1.4799999999999999E-2</v>
      </c>
      <c r="K53" s="89">
        <v>60</v>
      </c>
      <c r="L53" s="90" t="s">
        <v>64</v>
      </c>
      <c r="M53" s="74">
        <f t="shared" si="0"/>
        <v>6.0000000000000001E-3</v>
      </c>
      <c r="N53" s="89">
        <v>45</v>
      </c>
      <c r="O53" s="90" t="s">
        <v>64</v>
      </c>
      <c r="P53" s="74">
        <f t="shared" si="1"/>
        <v>4.4999999999999997E-3</v>
      </c>
    </row>
    <row r="54" spans="2:16">
      <c r="B54" s="89">
        <v>13</v>
      </c>
      <c r="C54" s="90" t="s">
        <v>63</v>
      </c>
      <c r="D54" s="118">
        <f t="shared" si="6"/>
        <v>2.3214285714285714E-4</v>
      </c>
      <c r="E54" s="91">
        <v>0.33069999999999999</v>
      </c>
      <c r="F54" s="92">
        <v>3.5249999999999999</v>
      </c>
      <c r="G54" s="88">
        <f t="shared" si="3"/>
        <v>3.8556999999999997</v>
      </c>
      <c r="H54" s="89">
        <v>157</v>
      </c>
      <c r="I54" s="90" t="s">
        <v>64</v>
      </c>
      <c r="J54" s="74">
        <f t="shared" si="4"/>
        <v>1.5699999999999999E-2</v>
      </c>
      <c r="K54" s="89">
        <v>63</v>
      </c>
      <c r="L54" s="90" t="s">
        <v>64</v>
      </c>
      <c r="M54" s="74">
        <f t="shared" si="0"/>
        <v>6.3E-3</v>
      </c>
      <c r="N54" s="89">
        <v>48</v>
      </c>
      <c r="O54" s="90" t="s">
        <v>64</v>
      </c>
      <c r="P54" s="74">
        <f t="shared" si="1"/>
        <v>4.8000000000000004E-3</v>
      </c>
    </row>
    <row r="55" spans="2:16">
      <c r="B55" s="89">
        <v>14</v>
      </c>
      <c r="C55" s="90" t="s">
        <v>63</v>
      </c>
      <c r="D55" s="118">
        <f t="shared" si="6"/>
        <v>2.5000000000000001E-4</v>
      </c>
      <c r="E55" s="91">
        <v>0.34310000000000002</v>
      </c>
      <c r="F55" s="92">
        <v>3.569</v>
      </c>
      <c r="G55" s="88">
        <f t="shared" si="3"/>
        <v>3.9121000000000001</v>
      </c>
      <c r="H55" s="89">
        <v>166</v>
      </c>
      <c r="I55" s="90" t="s">
        <v>64</v>
      </c>
      <c r="J55" s="74">
        <f t="shared" si="4"/>
        <v>1.66E-2</v>
      </c>
      <c r="K55" s="89">
        <v>66</v>
      </c>
      <c r="L55" s="90" t="s">
        <v>64</v>
      </c>
      <c r="M55" s="74">
        <f t="shared" si="0"/>
        <v>6.6E-3</v>
      </c>
      <c r="N55" s="89">
        <v>50</v>
      </c>
      <c r="O55" s="90" t="s">
        <v>64</v>
      </c>
      <c r="P55" s="74">
        <f t="shared" si="1"/>
        <v>5.0000000000000001E-3</v>
      </c>
    </row>
    <row r="56" spans="2:16">
      <c r="B56" s="89">
        <v>15</v>
      </c>
      <c r="C56" s="90" t="s">
        <v>63</v>
      </c>
      <c r="D56" s="118">
        <f t="shared" si="6"/>
        <v>2.6785714285714287E-4</v>
      </c>
      <c r="E56" s="91">
        <v>0.35520000000000002</v>
      </c>
      <c r="F56" s="92">
        <v>3.6080000000000001</v>
      </c>
      <c r="G56" s="88">
        <f t="shared" si="3"/>
        <v>3.9632000000000001</v>
      </c>
      <c r="H56" s="89">
        <v>174</v>
      </c>
      <c r="I56" s="90" t="s">
        <v>64</v>
      </c>
      <c r="J56" s="74">
        <f t="shared" si="4"/>
        <v>1.7399999999999999E-2</v>
      </c>
      <c r="K56" s="89">
        <v>69</v>
      </c>
      <c r="L56" s="90" t="s">
        <v>64</v>
      </c>
      <c r="M56" s="74">
        <f t="shared" si="0"/>
        <v>6.9000000000000008E-3</v>
      </c>
      <c r="N56" s="89">
        <v>52</v>
      </c>
      <c r="O56" s="90" t="s">
        <v>64</v>
      </c>
      <c r="P56" s="74">
        <f t="shared" si="1"/>
        <v>5.1999999999999998E-3</v>
      </c>
    </row>
    <row r="57" spans="2:16">
      <c r="B57" s="89">
        <v>16</v>
      </c>
      <c r="C57" s="90" t="s">
        <v>63</v>
      </c>
      <c r="D57" s="118">
        <f t="shared" si="6"/>
        <v>2.8571428571428574E-4</v>
      </c>
      <c r="E57" s="91">
        <v>0.36680000000000001</v>
      </c>
      <c r="F57" s="92">
        <v>3.6419999999999999</v>
      </c>
      <c r="G57" s="88">
        <f t="shared" si="3"/>
        <v>4.0087999999999999</v>
      </c>
      <c r="H57" s="89">
        <v>182</v>
      </c>
      <c r="I57" s="90" t="s">
        <v>64</v>
      </c>
      <c r="J57" s="74">
        <f t="shared" si="4"/>
        <v>1.8200000000000001E-2</v>
      </c>
      <c r="K57" s="89">
        <v>72</v>
      </c>
      <c r="L57" s="90" t="s">
        <v>64</v>
      </c>
      <c r="M57" s="74">
        <f t="shared" si="0"/>
        <v>7.1999999999999998E-3</v>
      </c>
      <c r="N57" s="89">
        <v>54</v>
      </c>
      <c r="O57" s="90" t="s">
        <v>64</v>
      </c>
      <c r="P57" s="74">
        <f t="shared" si="1"/>
        <v>5.4000000000000003E-3</v>
      </c>
    </row>
    <row r="58" spans="2:16">
      <c r="B58" s="89">
        <v>17</v>
      </c>
      <c r="C58" s="90" t="s">
        <v>63</v>
      </c>
      <c r="D58" s="118">
        <f t="shared" si="6"/>
        <v>3.035714285714286E-4</v>
      </c>
      <c r="E58" s="91">
        <v>0.37809999999999999</v>
      </c>
      <c r="F58" s="92">
        <v>3.673</v>
      </c>
      <c r="G58" s="88">
        <f t="shared" si="3"/>
        <v>4.0510999999999999</v>
      </c>
      <c r="H58" s="89">
        <v>191</v>
      </c>
      <c r="I58" s="90" t="s">
        <v>64</v>
      </c>
      <c r="J58" s="74">
        <f t="shared" si="4"/>
        <v>1.9099999999999999E-2</v>
      </c>
      <c r="K58" s="89">
        <v>75</v>
      </c>
      <c r="L58" s="90" t="s">
        <v>64</v>
      </c>
      <c r="M58" s="74">
        <f t="shared" si="0"/>
        <v>7.4999999999999997E-3</v>
      </c>
      <c r="N58" s="89">
        <v>57</v>
      </c>
      <c r="O58" s="90" t="s">
        <v>64</v>
      </c>
      <c r="P58" s="74">
        <f t="shared" si="1"/>
        <v>5.7000000000000002E-3</v>
      </c>
    </row>
    <row r="59" spans="2:16">
      <c r="B59" s="89">
        <v>18</v>
      </c>
      <c r="C59" s="90" t="s">
        <v>63</v>
      </c>
      <c r="D59" s="118">
        <f t="shared" si="6"/>
        <v>3.2142857142857141E-4</v>
      </c>
      <c r="E59" s="91">
        <v>0.3891</v>
      </c>
      <c r="F59" s="92">
        <v>3.702</v>
      </c>
      <c r="G59" s="88">
        <f t="shared" si="3"/>
        <v>4.0911</v>
      </c>
      <c r="H59" s="89">
        <v>199</v>
      </c>
      <c r="I59" s="90" t="s">
        <v>64</v>
      </c>
      <c r="J59" s="74">
        <f t="shared" si="4"/>
        <v>1.9900000000000001E-2</v>
      </c>
      <c r="K59" s="89">
        <v>78</v>
      </c>
      <c r="L59" s="90" t="s">
        <v>64</v>
      </c>
      <c r="M59" s="74">
        <f t="shared" si="0"/>
        <v>7.7999999999999996E-3</v>
      </c>
      <c r="N59" s="89">
        <v>59</v>
      </c>
      <c r="O59" s="90" t="s">
        <v>64</v>
      </c>
      <c r="P59" s="74">
        <f t="shared" si="1"/>
        <v>5.8999999999999999E-3</v>
      </c>
    </row>
    <row r="60" spans="2:16">
      <c r="B60" s="89">
        <v>20</v>
      </c>
      <c r="C60" s="90" t="s">
        <v>63</v>
      </c>
      <c r="D60" s="118">
        <f t="shared" si="6"/>
        <v>3.5714285714285714E-4</v>
      </c>
      <c r="E60" s="91">
        <v>0.41010000000000002</v>
      </c>
      <c r="F60" s="92">
        <v>3.75</v>
      </c>
      <c r="G60" s="88">
        <f t="shared" si="3"/>
        <v>4.1600999999999999</v>
      </c>
      <c r="H60" s="89">
        <v>215</v>
      </c>
      <c r="I60" s="90" t="s">
        <v>64</v>
      </c>
      <c r="J60" s="74">
        <f t="shared" si="4"/>
        <v>2.1499999999999998E-2</v>
      </c>
      <c r="K60" s="89">
        <v>83</v>
      </c>
      <c r="L60" s="90" t="s">
        <v>64</v>
      </c>
      <c r="M60" s="74">
        <f t="shared" si="0"/>
        <v>8.3000000000000001E-3</v>
      </c>
      <c r="N60" s="89">
        <v>63</v>
      </c>
      <c r="O60" s="90" t="s">
        <v>64</v>
      </c>
      <c r="P60" s="74">
        <f t="shared" si="1"/>
        <v>6.3E-3</v>
      </c>
    </row>
    <row r="61" spans="2:16">
      <c r="B61" s="89">
        <v>22.5</v>
      </c>
      <c r="C61" s="90" t="s">
        <v>63</v>
      </c>
      <c r="D61" s="118">
        <f t="shared" si="6"/>
        <v>4.0178571428571428E-4</v>
      </c>
      <c r="E61" s="91">
        <v>0.435</v>
      </c>
      <c r="F61" s="92">
        <v>3.7970000000000002</v>
      </c>
      <c r="G61" s="88">
        <f t="shared" si="3"/>
        <v>4.2320000000000002</v>
      </c>
      <c r="H61" s="89">
        <v>235</v>
      </c>
      <c r="I61" s="90" t="s">
        <v>64</v>
      </c>
      <c r="J61" s="74">
        <f t="shared" si="4"/>
        <v>2.35E-2</v>
      </c>
      <c r="K61" s="89">
        <v>90</v>
      </c>
      <c r="L61" s="90" t="s">
        <v>64</v>
      </c>
      <c r="M61" s="74">
        <f t="shared" si="0"/>
        <v>8.9999999999999993E-3</v>
      </c>
      <c r="N61" s="89">
        <v>68</v>
      </c>
      <c r="O61" s="90" t="s">
        <v>64</v>
      </c>
      <c r="P61" s="74">
        <f t="shared" si="1"/>
        <v>6.8000000000000005E-3</v>
      </c>
    </row>
    <row r="62" spans="2:16">
      <c r="B62" s="89">
        <v>25</v>
      </c>
      <c r="C62" s="90" t="s">
        <v>63</v>
      </c>
      <c r="D62" s="118">
        <f t="shared" si="6"/>
        <v>4.4642857142857147E-4</v>
      </c>
      <c r="E62" s="91">
        <v>0.45850000000000002</v>
      </c>
      <c r="F62" s="92">
        <v>3.8340000000000001</v>
      </c>
      <c r="G62" s="88">
        <f t="shared" si="3"/>
        <v>4.2925000000000004</v>
      </c>
      <c r="H62" s="89">
        <v>255</v>
      </c>
      <c r="I62" s="90" t="s">
        <v>64</v>
      </c>
      <c r="J62" s="74">
        <f t="shared" si="4"/>
        <v>2.5500000000000002E-2</v>
      </c>
      <c r="K62" s="89">
        <v>97</v>
      </c>
      <c r="L62" s="90" t="s">
        <v>64</v>
      </c>
      <c r="M62" s="74">
        <f t="shared" si="0"/>
        <v>9.7000000000000003E-3</v>
      </c>
      <c r="N62" s="89">
        <v>73</v>
      </c>
      <c r="O62" s="90" t="s">
        <v>64</v>
      </c>
      <c r="P62" s="74">
        <f t="shared" si="1"/>
        <v>7.2999999999999992E-3</v>
      </c>
    </row>
    <row r="63" spans="2:16">
      <c r="B63" s="89">
        <v>27.5</v>
      </c>
      <c r="C63" s="90" t="s">
        <v>63</v>
      </c>
      <c r="D63" s="118">
        <f t="shared" si="6"/>
        <v>4.910714285714286E-4</v>
      </c>
      <c r="E63" s="91">
        <v>0.48089999999999999</v>
      </c>
      <c r="F63" s="92">
        <v>3.863</v>
      </c>
      <c r="G63" s="88">
        <f t="shared" si="3"/>
        <v>4.3438999999999997</v>
      </c>
      <c r="H63" s="89">
        <v>275</v>
      </c>
      <c r="I63" s="90" t="s">
        <v>64</v>
      </c>
      <c r="J63" s="74">
        <f t="shared" si="4"/>
        <v>2.7500000000000004E-2</v>
      </c>
      <c r="K63" s="89">
        <v>103</v>
      </c>
      <c r="L63" s="90" t="s">
        <v>64</v>
      </c>
      <c r="M63" s="74">
        <f t="shared" si="0"/>
        <v>1.03E-2</v>
      </c>
      <c r="N63" s="89">
        <v>78</v>
      </c>
      <c r="O63" s="90" t="s">
        <v>64</v>
      </c>
      <c r="P63" s="74">
        <f t="shared" si="1"/>
        <v>7.7999999999999996E-3</v>
      </c>
    </row>
    <row r="64" spans="2:16">
      <c r="B64" s="89">
        <v>30</v>
      </c>
      <c r="C64" s="90" t="s">
        <v>63</v>
      </c>
      <c r="D64" s="118">
        <f t="shared" si="6"/>
        <v>5.3571428571428574E-4</v>
      </c>
      <c r="E64" s="91">
        <v>0.50229999999999997</v>
      </c>
      <c r="F64" s="92">
        <v>3.8849999999999998</v>
      </c>
      <c r="G64" s="88">
        <f t="shared" si="3"/>
        <v>4.3872999999999998</v>
      </c>
      <c r="H64" s="89">
        <v>295</v>
      </c>
      <c r="I64" s="90" t="s">
        <v>64</v>
      </c>
      <c r="J64" s="74">
        <f t="shared" si="4"/>
        <v>2.9499999999999998E-2</v>
      </c>
      <c r="K64" s="89">
        <v>109</v>
      </c>
      <c r="L64" s="90" t="s">
        <v>64</v>
      </c>
      <c r="M64" s="74">
        <f t="shared" si="0"/>
        <v>1.09E-2</v>
      </c>
      <c r="N64" s="89">
        <v>82</v>
      </c>
      <c r="O64" s="90" t="s">
        <v>64</v>
      </c>
      <c r="P64" s="74">
        <f t="shared" si="1"/>
        <v>8.2000000000000007E-3</v>
      </c>
    </row>
    <row r="65" spans="2:16">
      <c r="B65" s="89">
        <v>32.5</v>
      </c>
      <c r="C65" s="90" t="s">
        <v>63</v>
      </c>
      <c r="D65" s="118">
        <f t="shared" si="6"/>
        <v>5.8035714285714288E-4</v>
      </c>
      <c r="E65" s="91">
        <v>0.52280000000000004</v>
      </c>
      <c r="F65" s="92">
        <v>3.9009999999999998</v>
      </c>
      <c r="G65" s="88">
        <f t="shared" si="3"/>
        <v>4.4238</v>
      </c>
      <c r="H65" s="89">
        <v>314</v>
      </c>
      <c r="I65" s="90" t="s">
        <v>64</v>
      </c>
      <c r="J65" s="74">
        <f t="shared" si="4"/>
        <v>3.1399999999999997E-2</v>
      </c>
      <c r="K65" s="89">
        <v>116</v>
      </c>
      <c r="L65" s="90" t="s">
        <v>64</v>
      </c>
      <c r="M65" s="74">
        <f t="shared" si="0"/>
        <v>1.1600000000000001E-2</v>
      </c>
      <c r="N65" s="89">
        <v>87</v>
      </c>
      <c r="O65" s="90" t="s">
        <v>64</v>
      </c>
      <c r="P65" s="74">
        <f t="shared" si="1"/>
        <v>8.6999999999999994E-3</v>
      </c>
    </row>
    <row r="66" spans="2:16">
      <c r="B66" s="89">
        <v>35</v>
      </c>
      <c r="C66" s="90" t="s">
        <v>63</v>
      </c>
      <c r="D66" s="118">
        <f t="shared" si="6"/>
        <v>6.2500000000000001E-4</v>
      </c>
      <c r="E66" s="91">
        <v>0.54259999999999997</v>
      </c>
      <c r="F66" s="92">
        <v>3.9129999999999998</v>
      </c>
      <c r="G66" s="88">
        <f t="shared" si="3"/>
        <v>4.4555999999999996</v>
      </c>
      <c r="H66" s="89">
        <v>334</v>
      </c>
      <c r="I66" s="90" t="s">
        <v>64</v>
      </c>
      <c r="J66" s="74">
        <f t="shared" si="4"/>
        <v>3.3399999999999999E-2</v>
      </c>
      <c r="K66" s="89">
        <v>122</v>
      </c>
      <c r="L66" s="90" t="s">
        <v>64</v>
      </c>
      <c r="M66" s="74">
        <f t="shared" si="0"/>
        <v>1.2199999999999999E-2</v>
      </c>
      <c r="N66" s="89">
        <v>92</v>
      </c>
      <c r="O66" s="90" t="s">
        <v>64</v>
      </c>
      <c r="P66" s="74">
        <f t="shared" si="1"/>
        <v>9.1999999999999998E-3</v>
      </c>
    </row>
    <row r="67" spans="2:16">
      <c r="B67" s="89">
        <v>37.5</v>
      </c>
      <c r="C67" s="90" t="s">
        <v>63</v>
      </c>
      <c r="D67" s="118">
        <f t="shared" si="6"/>
        <v>6.6964285714285715E-4</v>
      </c>
      <c r="E67" s="91">
        <v>0.56159999999999999</v>
      </c>
      <c r="F67" s="92">
        <v>3.92</v>
      </c>
      <c r="G67" s="88">
        <f t="shared" si="3"/>
        <v>4.4816000000000003</v>
      </c>
      <c r="H67" s="89">
        <v>353</v>
      </c>
      <c r="I67" s="90" t="s">
        <v>64</v>
      </c>
      <c r="J67" s="74">
        <f t="shared" si="4"/>
        <v>3.5299999999999998E-2</v>
      </c>
      <c r="K67" s="89">
        <v>128</v>
      </c>
      <c r="L67" s="90" t="s">
        <v>64</v>
      </c>
      <c r="M67" s="74">
        <f t="shared" si="0"/>
        <v>1.2800000000000001E-2</v>
      </c>
      <c r="N67" s="89">
        <v>96</v>
      </c>
      <c r="O67" s="90" t="s">
        <v>64</v>
      </c>
      <c r="P67" s="74">
        <f t="shared" si="1"/>
        <v>9.6000000000000009E-3</v>
      </c>
    </row>
    <row r="68" spans="2:16">
      <c r="B68" s="89">
        <v>40</v>
      </c>
      <c r="C68" s="90" t="s">
        <v>63</v>
      </c>
      <c r="D68" s="118">
        <f t="shared" si="6"/>
        <v>7.1428571428571429E-4</v>
      </c>
      <c r="E68" s="91">
        <v>0.57999999999999996</v>
      </c>
      <c r="F68" s="92">
        <v>3.9249999999999998</v>
      </c>
      <c r="G68" s="88">
        <f t="shared" si="3"/>
        <v>4.5049999999999999</v>
      </c>
      <c r="H68" s="89">
        <v>373</v>
      </c>
      <c r="I68" s="90" t="s">
        <v>64</v>
      </c>
      <c r="J68" s="74">
        <f t="shared" si="4"/>
        <v>3.73E-2</v>
      </c>
      <c r="K68" s="89">
        <v>134</v>
      </c>
      <c r="L68" s="90" t="s">
        <v>64</v>
      </c>
      <c r="M68" s="74">
        <f t="shared" si="0"/>
        <v>1.34E-2</v>
      </c>
      <c r="N68" s="89">
        <v>101</v>
      </c>
      <c r="O68" s="90" t="s">
        <v>64</v>
      </c>
      <c r="P68" s="74">
        <f t="shared" si="1"/>
        <v>1.0100000000000001E-2</v>
      </c>
    </row>
    <row r="69" spans="2:16">
      <c r="B69" s="89">
        <v>45</v>
      </c>
      <c r="C69" s="90" t="s">
        <v>63</v>
      </c>
      <c r="D69" s="118">
        <f t="shared" si="6"/>
        <v>8.0357142857142856E-4</v>
      </c>
      <c r="E69" s="91">
        <v>0.61519999999999997</v>
      </c>
      <c r="F69" s="92">
        <v>3.927</v>
      </c>
      <c r="G69" s="88">
        <f t="shared" si="3"/>
        <v>4.5422000000000002</v>
      </c>
      <c r="H69" s="89">
        <v>411</v>
      </c>
      <c r="I69" s="90" t="s">
        <v>64</v>
      </c>
      <c r="J69" s="74">
        <f t="shared" si="4"/>
        <v>4.1099999999999998E-2</v>
      </c>
      <c r="K69" s="89">
        <v>146</v>
      </c>
      <c r="L69" s="90" t="s">
        <v>64</v>
      </c>
      <c r="M69" s="74">
        <f t="shared" si="0"/>
        <v>1.4599999999999998E-2</v>
      </c>
      <c r="N69" s="89">
        <v>110</v>
      </c>
      <c r="O69" s="90" t="s">
        <v>64</v>
      </c>
      <c r="P69" s="74">
        <f t="shared" si="1"/>
        <v>1.0999999999999999E-2</v>
      </c>
    </row>
    <row r="70" spans="2:16">
      <c r="B70" s="89">
        <v>50</v>
      </c>
      <c r="C70" s="90" t="s">
        <v>63</v>
      </c>
      <c r="D70" s="118">
        <f t="shared" si="6"/>
        <v>8.9285714285714294E-4</v>
      </c>
      <c r="E70" s="91">
        <v>0.64849999999999997</v>
      </c>
      <c r="F70" s="92">
        <v>3.92</v>
      </c>
      <c r="G70" s="88">
        <f t="shared" si="3"/>
        <v>4.5685000000000002</v>
      </c>
      <c r="H70" s="89">
        <v>450</v>
      </c>
      <c r="I70" s="90" t="s">
        <v>64</v>
      </c>
      <c r="J70" s="74">
        <f t="shared" si="4"/>
        <v>4.4999999999999998E-2</v>
      </c>
      <c r="K70" s="89">
        <v>158</v>
      </c>
      <c r="L70" s="90" t="s">
        <v>64</v>
      </c>
      <c r="M70" s="74">
        <f t="shared" si="0"/>
        <v>1.5800000000000002E-2</v>
      </c>
      <c r="N70" s="89">
        <v>118</v>
      </c>
      <c r="O70" s="90" t="s">
        <v>64</v>
      </c>
      <c r="P70" s="74">
        <f t="shared" si="1"/>
        <v>1.18E-2</v>
      </c>
    </row>
    <row r="71" spans="2:16">
      <c r="B71" s="89">
        <v>55</v>
      </c>
      <c r="C71" s="90" t="s">
        <v>63</v>
      </c>
      <c r="D71" s="118">
        <f t="shared" si="6"/>
        <v>9.8214285714285721E-4</v>
      </c>
      <c r="E71" s="91">
        <v>0.68010000000000004</v>
      </c>
      <c r="F71" s="92">
        <v>3.9079999999999999</v>
      </c>
      <c r="G71" s="88">
        <f t="shared" si="3"/>
        <v>4.5880999999999998</v>
      </c>
      <c r="H71" s="89">
        <v>488</v>
      </c>
      <c r="I71" s="90" t="s">
        <v>64</v>
      </c>
      <c r="J71" s="74">
        <f t="shared" si="4"/>
        <v>4.8799999999999996E-2</v>
      </c>
      <c r="K71" s="89">
        <v>170</v>
      </c>
      <c r="L71" s="90" t="s">
        <v>64</v>
      </c>
      <c r="M71" s="74">
        <f t="shared" si="0"/>
        <v>1.7000000000000001E-2</v>
      </c>
      <c r="N71" s="89">
        <v>127</v>
      </c>
      <c r="O71" s="90" t="s">
        <v>64</v>
      </c>
      <c r="P71" s="74">
        <f t="shared" si="1"/>
        <v>1.2699999999999999E-2</v>
      </c>
    </row>
    <row r="72" spans="2:16">
      <c r="B72" s="89">
        <v>60</v>
      </c>
      <c r="C72" s="90" t="s">
        <v>63</v>
      </c>
      <c r="D72" s="118">
        <f t="shared" si="6"/>
        <v>1.0714285714285715E-3</v>
      </c>
      <c r="E72" s="91">
        <v>0.71040000000000003</v>
      </c>
      <c r="F72" s="92">
        <v>3.891</v>
      </c>
      <c r="G72" s="88">
        <f t="shared" si="3"/>
        <v>4.6013999999999999</v>
      </c>
      <c r="H72" s="89">
        <v>527</v>
      </c>
      <c r="I72" s="90" t="s">
        <v>64</v>
      </c>
      <c r="J72" s="74">
        <f t="shared" si="4"/>
        <v>5.2700000000000004E-2</v>
      </c>
      <c r="K72" s="89">
        <v>182</v>
      </c>
      <c r="L72" s="90" t="s">
        <v>64</v>
      </c>
      <c r="M72" s="74">
        <f t="shared" si="0"/>
        <v>1.8200000000000001E-2</v>
      </c>
      <c r="N72" s="89">
        <v>135</v>
      </c>
      <c r="O72" s="90" t="s">
        <v>64</v>
      </c>
      <c r="P72" s="74">
        <f t="shared" si="1"/>
        <v>1.3500000000000002E-2</v>
      </c>
    </row>
    <row r="73" spans="2:16">
      <c r="B73" s="89">
        <v>65</v>
      </c>
      <c r="C73" s="90" t="s">
        <v>63</v>
      </c>
      <c r="D73" s="118">
        <f t="shared" si="6"/>
        <v>1.1607142857142858E-3</v>
      </c>
      <c r="E73" s="91">
        <v>0.73939999999999995</v>
      </c>
      <c r="F73" s="92">
        <v>3.8719999999999999</v>
      </c>
      <c r="G73" s="88">
        <f t="shared" si="3"/>
        <v>4.6113999999999997</v>
      </c>
      <c r="H73" s="89">
        <v>565</v>
      </c>
      <c r="I73" s="90" t="s">
        <v>64</v>
      </c>
      <c r="J73" s="74">
        <f t="shared" si="4"/>
        <v>5.6499999999999995E-2</v>
      </c>
      <c r="K73" s="89">
        <v>193</v>
      </c>
      <c r="L73" s="90" t="s">
        <v>64</v>
      </c>
      <c r="M73" s="74">
        <f t="shared" si="0"/>
        <v>1.9300000000000001E-2</v>
      </c>
      <c r="N73" s="89">
        <v>144</v>
      </c>
      <c r="O73" s="90" t="s">
        <v>64</v>
      </c>
      <c r="P73" s="74">
        <f t="shared" si="1"/>
        <v>1.44E-2</v>
      </c>
    </row>
    <row r="74" spans="2:16">
      <c r="B74" s="89">
        <v>70</v>
      </c>
      <c r="C74" s="90" t="s">
        <v>63</v>
      </c>
      <c r="D74" s="118">
        <f t="shared" si="6"/>
        <v>1.25E-3</v>
      </c>
      <c r="E74" s="91">
        <v>0.76729999999999998</v>
      </c>
      <c r="F74" s="92">
        <v>3.8490000000000002</v>
      </c>
      <c r="G74" s="88">
        <f t="shared" si="3"/>
        <v>4.6162999999999998</v>
      </c>
      <c r="H74" s="89">
        <v>604</v>
      </c>
      <c r="I74" s="90" t="s">
        <v>64</v>
      </c>
      <c r="J74" s="74">
        <f t="shared" si="4"/>
        <v>6.0399999999999995E-2</v>
      </c>
      <c r="K74" s="89">
        <v>205</v>
      </c>
      <c r="L74" s="90" t="s">
        <v>64</v>
      </c>
      <c r="M74" s="74">
        <f t="shared" si="0"/>
        <v>2.0499999999999997E-2</v>
      </c>
      <c r="N74" s="89">
        <v>152</v>
      </c>
      <c r="O74" s="90" t="s">
        <v>64</v>
      </c>
      <c r="P74" s="74">
        <f t="shared" si="1"/>
        <v>1.52E-2</v>
      </c>
    </row>
    <row r="75" spans="2:16">
      <c r="B75" s="89">
        <v>80</v>
      </c>
      <c r="C75" s="90" t="s">
        <v>63</v>
      </c>
      <c r="D75" s="118">
        <f t="shared" si="6"/>
        <v>1.4285714285714286E-3</v>
      </c>
      <c r="E75" s="91">
        <v>0.82030000000000003</v>
      </c>
      <c r="F75" s="92">
        <v>3.7989999999999999</v>
      </c>
      <c r="G75" s="88">
        <f t="shared" si="3"/>
        <v>4.6193</v>
      </c>
      <c r="H75" s="89">
        <v>681</v>
      </c>
      <c r="I75" s="90" t="s">
        <v>64</v>
      </c>
      <c r="J75" s="74">
        <f t="shared" si="4"/>
        <v>6.8100000000000008E-2</v>
      </c>
      <c r="K75" s="89">
        <v>227</v>
      </c>
      <c r="L75" s="90" t="s">
        <v>64</v>
      </c>
      <c r="M75" s="74">
        <f t="shared" si="0"/>
        <v>2.2700000000000001E-2</v>
      </c>
      <c r="N75" s="89">
        <v>169</v>
      </c>
      <c r="O75" s="90" t="s">
        <v>64</v>
      </c>
      <c r="P75" s="74">
        <f t="shared" si="1"/>
        <v>1.6900000000000002E-2</v>
      </c>
    </row>
    <row r="76" spans="2:16">
      <c r="B76" s="89">
        <v>90</v>
      </c>
      <c r="C76" s="90" t="s">
        <v>63</v>
      </c>
      <c r="D76" s="118">
        <f t="shared" si="6"/>
        <v>1.6071428571428571E-3</v>
      </c>
      <c r="E76" s="91">
        <v>0.87</v>
      </c>
      <c r="F76" s="92">
        <v>3.7450000000000001</v>
      </c>
      <c r="G76" s="88">
        <f t="shared" si="3"/>
        <v>4.6150000000000002</v>
      </c>
      <c r="H76" s="89">
        <v>759</v>
      </c>
      <c r="I76" s="90" t="s">
        <v>64</v>
      </c>
      <c r="J76" s="74">
        <f t="shared" si="4"/>
        <v>7.5899999999999995E-2</v>
      </c>
      <c r="K76" s="89">
        <v>250</v>
      </c>
      <c r="L76" s="90" t="s">
        <v>64</v>
      </c>
      <c r="M76" s="74">
        <f t="shared" si="0"/>
        <v>2.5000000000000001E-2</v>
      </c>
      <c r="N76" s="89">
        <v>185</v>
      </c>
      <c r="O76" s="90" t="s">
        <v>64</v>
      </c>
      <c r="P76" s="74">
        <f t="shared" si="1"/>
        <v>1.8499999999999999E-2</v>
      </c>
    </row>
    <row r="77" spans="2:16">
      <c r="B77" s="89">
        <v>100</v>
      </c>
      <c r="C77" s="90" t="s">
        <v>63</v>
      </c>
      <c r="D77" s="118">
        <f t="shared" si="6"/>
        <v>1.7857142857142859E-3</v>
      </c>
      <c r="E77" s="91">
        <v>0.91710000000000003</v>
      </c>
      <c r="F77" s="92">
        <v>3.6890000000000001</v>
      </c>
      <c r="G77" s="88">
        <f t="shared" si="3"/>
        <v>4.6060999999999996</v>
      </c>
      <c r="H77" s="89">
        <v>838</v>
      </c>
      <c r="I77" s="90" t="s">
        <v>64</v>
      </c>
      <c r="J77" s="74">
        <f t="shared" si="4"/>
        <v>8.3799999999999999E-2</v>
      </c>
      <c r="K77" s="89">
        <v>272</v>
      </c>
      <c r="L77" s="90" t="s">
        <v>64</v>
      </c>
      <c r="M77" s="74">
        <f t="shared" si="0"/>
        <v>2.7200000000000002E-2</v>
      </c>
      <c r="N77" s="89">
        <v>201</v>
      </c>
      <c r="O77" s="90" t="s">
        <v>64</v>
      </c>
      <c r="P77" s="74">
        <f t="shared" si="1"/>
        <v>2.01E-2</v>
      </c>
    </row>
    <row r="78" spans="2:16">
      <c r="B78" s="89">
        <v>110</v>
      </c>
      <c r="C78" s="90" t="s">
        <v>63</v>
      </c>
      <c r="D78" s="118">
        <f t="shared" si="6"/>
        <v>1.9642857142857144E-3</v>
      </c>
      <c r="E78" s="91">
        <v>0.96189999999999998</v>
      </c>
      <c r="F78" s="92">
        <v>3.6320000000000001</v>
      </c>
      <c r="G78" s="88">
        <f t="shared" si="3"/>
        <v>4.5938999999999997</v>
      </c>
      <c r="H78" s="89">
        <v>917</v>
      </c>
      <c r="I78" s="90" t="s">
        <v>64</v>
      </c>
      <c r="J78" s="74">
        <f t="shared" si="4"/>
        <v>9.1700000000000004E-2</v>
      </c>
      <c r="K78" s="89">
        <v>294</v>
      </c>
      <c r="L78" s="90" t="s">
        <v>64</v>
      </c>
      <c r="M78" s="74">
        <f t="shared" si="0"/>
        <v>2.9399999999999999E-2</v>
      </c>
      <c r="N78" s="89">
        <v>217</v>
      </c>
      <c r="O78" s="90" t="s">
        <v>64</v>
      </c>
      <c r="P78" s="74">
        <f t="shared" si="1"/>
        <v>2.1700000000000001E-2</v>
      </c>
    </row>
    <row r="79" spans="2:16">
      <c r="B79" s="89">
        <v>120</v>
      </c>
      <c r="C79" s="90" t="s">
        <v>63</v>
      </c>
      <c r="D79" s="118">
        <f t="shared" si="6"/>
        <v>2.142857142857143E-3</v>
      </c>
      <c r="E79" s="91">
        <v>1.089</v>
      </c>
      <c r="F79" s="92">
        <v>3.5750000000000002</v>
      </c>
      <c r="G79" s="88">
        <f t="shared" si="3"/>
        <v>4.6639999999999997</v>
      </c>
      <c r="H79" s="89">
        <v>995</v>
      </c>
      <c r="I79" s="90" t="s">
        <v>64</v>
      </c>
      <c r="J79" s="74">
        <f t="shared" si="4"/>
        <v>9.9500000000000005E-2</v>
      </c>
      <c r="K79" s="89">
        <v>315</v>
      </c>
      <c r="L79" s="90" t="s">
        <v>64</v>
      </c>
      <c r="M79" s="74">
        <f t="shared" si="0"/>
        <v>3.15E-2</v>
      </c>
      <c r="N79" s="89">
        <v>233</v>
      </c>
      <c r="O79" s="90" t="s">
        <v>64</v>
      </c>
      <c r="P79" s="74">
        <f t="shared" si="1"/>
        <v>2.3300000000000001E-2</v>
      </c>
    </row>
    <row r="80" spans="2:16">
      <c r="B80" s="89">
        <v>130</v>
      </c>
      <c r="C80" s="90" t="s">
        <v>63</v>
      </c>
      <c r="D80" s="118">
        <f t="shared" si="6"/>
        <v>2.3214285714285715E-3</v>
      </c>
      <c r="E80" s="91">
        <v>1.2030000000000001</v>
      </c>
      <c r="F80" s="92">
        <v>3.5190000000000001</v>
      </c>
      <c r="G80" s="88">
        <f t="shared" si="3"/>
        <v>4.7220000000000004</v>
      </c>
      <c r="H80" s="89">
        <v>1073</v>
      </c>
      <c r="I80" s="90" t="s">
        <v>64</v>
      </c>
      <c r="J80" s="74">
        <f t="shared" si="4"/>
        <v>0.10729999999999999</v>
      </c>
      <c r="K80" s="89">
        <v>336</v>
      </c>
      <c r="L80" s="90" t="s">
        <v>64</v>
      </c>
      <c r="M80" s="74">
        <f t="shared" si="0"/>
        <v>3.3600000000000005E-2</v>
      </c>
      <c r="N80" s="89">
        <v>249</v>
      </c>
      <c r="O80" s="90" t="s">
        <v>64</v>
      </c>
      <c r="P80" s="74">
        <f t="shared" si="1"/>
        <v>2.4899999999999999E-2</v>
      </c>
    </row>
    <row r="81" spans="2:16">
      <c r="B81" s="89">
        <v>140</v>
      </c>
      <c r="C81" s="90" t="s">
        <v>63</v>
      </c>
      <c r="D81" s="118">
        <f t="shared" si="6"/>
        <v>2.5000000000000001E-3</v>
      </c>
      <c r="E81" s="91">
        <v>1.29</v>
      </c>
      <c r="F81" s="92">
        <v>3.464</v>
      </c>
      <c r="G81" s="88">
        <f t="shared" si="3"/>
        <v>4.7539999999999996</v>
      </c>
      <c r="H81" s="89">
        <v>1151</v>
      </c>
      <c r="I81" s="90" t="s">
        <v>64</v>
      </c>
      <c r="J81" s="74">
        <f t="shared" si="4"/>
        <v>0.11510000000000001</v>
      </c>
      <c r="K81" s="89">
        <v>356</v>
      </c>
      <c r="L81" s="90" t="s">
        <v>64</v>
      </c>
      <c r="M81" s="74">
        <f t="shared" si="0"/>
        <v>3.56E-2</v>
      </c>
      <c r="N81" s="89">
        <v>265</v>
      </c>
      <c r="O81" s="90" t="s">
        <v>64</v>
      </c>
      <c r="P81" s="74">
        <f t="shared" si="1"/>
        <v>2.6500000000000003E-2</v>
      </c>
    </row>
    <row r="82" spans="2:16">
      <c r="B82" s="89">
        <v>150</v>
      </c>
      <c r="C82" s="90" t="s">
        <v>63</v>
      </c>
      <c r="D82" s="118">
        <f t="shared" si="6"/>
        <v>2.6785714285714286E-3</v>
      </c>
      <c r="E82" s="91">
        <v>1.355</v>
      </c>
      <c r="F82" s="92">
        <v>3.41</v>
      </c>
      <c r="G82" s="88">
        <f t="shared" si="3"/>
        <v>4.7650000000000006</v>
      </c>
      <c r="H82" s="89">
        <v>1228</v>
      </c>
      <c r="I82" s="90" t="s">
        <v>64</v>
      </c>
      <c r="J82" s="74">
        <f t="shared" si="4"/>
        <v>0.12279999999999999</v>
      </c>
      <c r="K82" s="89">
        <v>376</v>
      </c>
      <c r="L82" s="90" t="s">
        <v>64</v>
      </c>
      <c r="M82" s="74">
        <f t="shared" si="0"/>
        <v>3.7600000000000001E-2</v>
      </c>
      <c r="N82" s="89">
        <v>280</v>
      </c>
      <c r="O82" s="90" t="s">
        <v>64</v>
      </c>
      <c r="P82" s="74">
        <f t="shared" si="1"/>
        <v>2.8000000000000004E-2</v>
      </c>
    </row>
    <row r="83" spans="2:16">
      <c r="B83" s="89">
        <v>160</v>
      </c>
      <c r="C83" s="90" t="s">
        <v>63</v>
      </c>
      <c r="D83" s="118">
        <f t="shared" si="6"/>
        <v>2.8571428571428571E-3</v>
      </c>
      <c r="E83" s="91">
        <v>1.4039999999999999</v>
      </c>
      <c r="F83" s="92">
        <v>3.3570000000000002</v>
      </c>
      <c r="G83" s="88">
        <f t="shared" si="3"/>
        <v>4.7610000000000001</v>
      </c>
      <c r="H83" s="89">
        <v>1306</v>
      </c>
      <c r="I83" s="90" t="s">
        <v>64</v>
      </c>
      <c r="J83" s="74">
        <f t="shared" si="4"/>
        <v>0.13059999999999999</v>
      </c>
      <c r="K83" s="89">
        <v>395</v>
      </c>
      <c r="L83" s="90" t="s">
        <v>64</v>
      </c>
      <c r="M83" s="74">
        <f t="shared" si="0"/>
        <v>3.95E-2</v>
      </c>
      <c r="N83" s="89">
        <v>296</v>
      </c>
      <c r="O83" s="90" t="s">
        <v>64</v>
      </c>
      <c r="P83" s="74">
        <f t="shared" si="1"/>
        <v>2.9599999999999998E-2</v>
      </c>
    </row>
    <row r="84" spans="2:16">
      <c r="B84" s="89">
        <v>170</v>
      </c>
      <c r="C84" s="90" t="s">
        <v>63</v>
      </c>
      <c r="D84" s="118">
        <f t="shared" ref="D84:D102" si="7">B84/1000/$C$5</f>
        <v>3.0357142857142861E-3</v>
      </c>
      <c r="E84" s="91">
        <v>1.4410000000000001</v>
      </c>
      <c r="F84" s="92">
        <v>3.3050000000000002</v>
      </c>
      <c r="G84" s="88">
        <f t="shared" si="3"/>
        <v>4.7460000000000004</v>
      </c>
      <c r="H84" s="89">
        <v>1384</v>
      </c>
      <c r="I84" s="90" t="s">
        <v>64</v>
      </c>
      <c r="J84" s="74">
        <f t="shared" si="4"/>
        <v>0.1384</v>
      </c>
      <c r="K84" s="89">
        <v>415</v>
      </c>
      <c r="L84" s="90" t="s">
        <v>64</v>
      </c>
      <c r="M84" s="74">
        <f t="shared" ref="M84:M147" si="8">K84/1000/10</f>
        <v>4.1499999999999995E-2</v>
      </c>
      <c r="N84" s="89">
        <v>311</v>
      </c>
      <c r="O84" s="90" t="s">
        <v>64</v>
      </c>
      <c r="P84" s="74">
        <f t="shared" ref="P84:P147" si="9">N84/1000/10</f>
        <v>3.1099999999999999E-2</v>
      </c>
    </row>
    <row r="85" spans="2:16">
      <c r="B85" s="89">
        <v>180</v>
      </c>
      <c r="C85" s="90" t="s">
        <v>63</v>
      </c>
      <c r="D85" s="118">
        <f t="shared" si="7"/>
        <v>3.2142857142857142E-3</v>
      </c>
      <c r="E85" s="91">
        <v>1.47</v>
      </c>
      <c r="F85" s="92">
        <v>3.2549999999999999</v>
      </c>
      <c r="G85" s="88">
        <f t="shared" ref="G85:G148" si="10">E85+F85</f>
        <v>4.7249999999999996</v>
      </c>
      <c r="H85" s="89">
        <v>1462</v>
      </c>
      <c r="I85" s="90" t="s">
        <v>64</v>
      </c>
      <c r="J85" s="74">
        <f t="shared" ref="J85:J104" si="11">H85/1000/10</f>
        <v>0.1462</v>
      </c>
      <c r="K85" s="89">
        <v>434</v>
      </c>
      <c r="L85" s="90" t="s">
        <v>64</v>
      </c>
      <c r="M85" s="74">
        <f t="shared" si="8"/>
        <v>4.3400000000000001E-2</v>
      </c>
      <c r="N85" s="89">
        <v>326</v>
      </c>
      <c r="O85" s="90" t="s">
        <v>64</v>
      </c>
      <c r="P85" s="74">
        <f t="shared" si="9"/>
        <v>3.2600000000000004E-2</v>
      </c>
    </row>
    <row r="86" spans="2:16">
      <c r="B86" s="89">
        <v>200</v>
      </c>
      <c r="C86" s="90" t="s">
        <v>63</v>
      </c>
      <c r="D86" s="118">
        <f t="shared" si="7"/>
        <v>3.5714285714285718E-3</v>
      </c>
      <c r="E86" s="91">
        <v>1.5129999999999999</v>
      </c>
      <c r="F86" s="92">
        <v>3.16</v>
      </c>
      <c r="G86" s="88">
        <f t="shared" si="10"/>
        <v>4.673</v>
      </c>
      <c r="H86" s="89">
        <v>1621</v>
      </c>
      <c r="I86" s="90" t="s">
        <v>64</v>
      </c>
      <c r="J86" s="74">
        <f t="shared" si="11"/>
        <v>0.16209999999999999</v>
      </c>
      <c r="K86" s="89">
        <v>472</v>
      </c>
      <c r="L86" s="90" t="s">
        <v>64</v>
      </c>
      <c r="M86" s="74">
        <f t="shared" si="8"/>
        <v>4.7199999999999999E-2</v>
      </c>
      <c r="N86" s="89">
        <v>356</v>
      </c>
      <c r="O86" s="90" t="s">
        <v>64</v>
      </c>
      <c r="P86" s="74">
        <f t="shared" si="9"/>
        <v>3.56E-2</v>
      </c>
    </row>
    <row r="87" spans="2:16">
      <c r="B87" s="89">
        <v>225</v>
      </c>
      <c r="C87" s="90" t="s">
        <v>63</v>
      </c>
      <c r="D87" s="118">
        <f t="shared" si="7"/>
        <v>4.0178571428571433E-3</v>
      </c>
      <c r="E87" s="91">
        <v>1.5529999999999999</v>
      </c>
      <c r="F87" s="92">
        <v>3.048</v>
      </c>
      <c r="G87" s="88">
        <f t="shared" si="10"/>
        <v>4.601</v>
      </c>
      <c r="H87" s="89">
        <v>1824</v>
      </c>
      <c r="I87" s="90" t="s">
        <v>64</v>
      </c>
      <c r="J87" s="74">
        <f t="shared" si="11"/>
        <v>0.18240000000000001</v>
      </c>
      <c r="K87" s="89">
        <v>520</v>
      </c>
      <c r="L87" s="90" t="s">
        <v>64</v>
      </c>
      <c r="M87" s="74">
        <f t="shared" si="8"/>
        <v>5.2000000000000005E-2</v>
      </c>
      <c r="N87" s="89">
        <v>393</v>
      </c>
      <c r="O87" s="90" t="s">
        <v>64</v>
      </c>
      <c r="P87" s="74">
        <f t="shared" si="9"/>
        <v>3.9300000000000002E-2</v>
      </c>
    </row>
    <row r="88" spans="2:16">
      <c r="B88" s="89">
        <v>250</v>
      </c>
      <c r="C88" s="90" t="s">
        <v>63</v>
      </c>
      <c r="D88" s="118">
        <f t="shared" si="7"/>
        <v>4.464285714285714E-3</v>
      </c>
      <c r="E88" s="91">
        <v>1.589</v>
      </c>
      <c r="F88" s="92">
        <v>2.9449999999999998</v>
      </c>
      <c r="G88" s="88">
        <f t="shared" si="10"/>
        <v>4.5339999999999998</v>
      </c>
      <c r="H88" s="89">
        <v>2031</v>
      </c>
      <c r="I88" s="90" t="s">
        <v>64</v>
      </c>
      <c r="J88" s="74">
        <f t="shared" si="11"/>
        <v>0.2031</v>
      </c>
      <c r="K88" s="89">
        <v>568</v>
      </c>
      <c r="L88" s="90" t="s">
        <v>64</v>
      </c>
      <c r="M88" s="74">
        <f t="shared" si="8"/>
        <v>5.6799999999999996E-2</v>
      </c>
      <c r="N88" s="89">
        <v>431</v>
      </c>
      <c r="O88" s="90" t="s">
        <v>64</v>
      </c>
      <c r="P88" s="74">
        <f t="shared" si="9"/>
        <v>4.3099999999999999E-2</v>
      </c>
    </row>
    <row r="89" spans="2:16">
      <c r="B89" s="89">
        <v>275</v>
      </c>
      <c r="C89" s="90" t="s">
        <v>63</v>
      </c>
      <c r="D89" s="118">
        <f t="shared" si="7"/>
        <v>4.9107142857142865E-3</v>
      </c>
      <c r="E89" s="91">
        <v>1.6259999999999999</v>
      </c>
      <c r="F89" s="92">
        <v>2.8490000000000002</v>
      </c>
      <c r="G89" s="88">
        <f t="shared" si="10"/>
        <v>4.4749999999999996</v>
      </c>
      <c r="H89" s="89">
        <v>2241</v>
      </c>
      <c r="I89" s="90" t="s">
        <v>64</v>
      </c>
      <c r="J89" s="74">
        <f t="shared" si="11"/>
        <v>0.22410000000000002</v>
      </c>
      <c r="K89" s="89">
        <v>615</v>
      </c>
      <c r="L89" s="90" t="s">
        <v>64</v>
      </c>
      <c r="M89" s="74">
        <f t="shared" si="8"/>
        <v>6.1499999999999999E-2</v>
      </c>
      <c r="N89" s="89">
        <v>468</v>
      </c>
      <c r="O89" s="90" t="s">
        <v>64</v>
      </c>
      <c r="P89" s="74">
        <f t="shared" si="9"/>
        <v>4.6800000000000001E-2</v>
      </c>
    </row>
    <row r="90" spans="2:16">
      <c r="B90" s="89">
        <v>300</v>
      </c>
      <c r="C90" s="90" t="s">
        <v>63</v>
      </c>
      <c r="D90" s="118">
        <f t="shared" si="7"/>
        <v>5.3571428571428572E-3</v>
      </c>
      <c r="E90" s="91">
        <v>1.6639999999999999</v>
      </c>
      <c r="F90" s="92">
        <v>2.76</v>
      </c>
      <c r="G90" s="88">
        <f t="shared" si="10"/>
        <v>4.4239999999999995</v>
      </c>
      <c r="H90" s="89">
        <v>2455</v>
      </c>
      <c r="I90" s="90" t="s">
        <v>64</v>
      </c>
      <c r="J90" s="74">
        <f t="shared" si="11"/>
        <v>0.2455</v>
      </c>
      <c r="K90" s="89">
        <v>662</v>
      </c>
      <c r="L90" s="90" t="s">
        <v>64</v>
      </c>
      <c r="M90" s="74">
        <f t="shared" si="8"/>
        <v>6.6200000000000009E-2</v>
      </c>
      <c r="N90" s="89">
        <v>505</v>
      </c>
      <c r="O90" s="90" t="s">
        <v>64</v>
      </c>
      <c r="P90" s="74">
        <f t="shared" si="9"/>
        <v>5.0500000000000003E-2</v>
      </c>
    </row>
    <row r="91" spans="2:16">
      <c r="B91" s="89">
        <v>325</v>
      </c>
      <c r="C91" s="90" t="s">
        <v>63</v>
      </c>
      <c r="D91" s="118">
        <f t="shared" si="7"/>
        <v>5.8035714285714288E-3</v>
      </c>
      <c r="E91" s="91">
        <v>1.7050000000000001</v>
      </c>
      <c r="F91" s="92">
        <v>2.677</v>
      </c>
      <c r="G91" s="88">
        <f t="shared" si="10"/>
        <v>4.3819999999999997</v>
      </c>
      <c r="H91" s="89">
        <v>2672</v>
      </c>
      <c r="I91" s="90" t="s">
        <v>64</v>
      </c>
      <c r="J91" s="74">
        <f t="shared" si="11"/>
        <v>0.26719999999999999</v>
      </c>
      <c r="K91" s="89">
        <v>709</v>
      </c>
      <c r="L91" s="90" t="s">
        <v>64</v>
      </c>
      <c r="M91" s="74">
        <f t="shared" si="8"/>
        <v>7.0899999999999991E-2</v>
      </c>
      <c r="N91" s="89">
        <v>543</v>
      </c>
      <c r="O91" s="90" t="s">
        <v>64</v>
      </c>
      <c r="P91" s="74">
        <f t="shared" si="9"/>
        <v>5.4300000000000001E-2</v>
      </c>
    </row>
    <row r="92" spans="2:16">
      <c r="B92" s="89">
        <v>350</v>
      </c>
      <c r="C92" s="90" t="s">
        <v>63</v>
      </c>
      <c r="D92" s="118">
        <f t="shared" si="7"/>
        <v>6.2499999999999995E-3</v>
      </c>
      <c r="E92" s="91">
        <v>1.7490000000000001</v>
      </c>
      <c r="F92" s="92">
        <v>2.6</v>
      </c>
      <c r="G92" s="88">
        <f t="shared" si="10"/>
        <v>4.3490000000000002</v>
      </c>
      <c r="H92" s="89">
        <v>2892</v>
      </c>
      <c r="I92" s="90" t="s">
        <v>64</v>
      </c>
      <c r="J92" s="74">
        <f t="shared" si="11"/>
        <v>0.28920000000000001</v>
      </c>
      <c r="K92" s="89">
        <v>755</v>
      </c>
      <c r="L92" s="90" t="s">
        <v>64</v>
      </c>
      <c r="M92" s="74">
        <f t="shared" si="8"/>
        <v>7.5499999999999998E-2</v>
      </c>
      <c r="N92" s="89">
        <v>580</v>
      </c>
      <c r="O92" s="90" t="s">
        <v>64</v>
      </c>
      <c r="P92" s="74">
        <f t="shared" si="9"/>
        <v>5.7999999999999996E-2</v>
      </c>
    </row>
    <row r="93" spans="2:16">
      <c r="B93" s="89">
        <v>375</v>
      </c>
      <c r="C93" s="90" t="s">
        <v>63</v>
      </c>
      <c r="D93" s="118">
        <f t="shared" si="7"/>
        <v>6.6964285714285711E-3</v>
      </c>
      <c r="E93" s="91">
        <v>1.7949999999999999</v>
      </c>
      <c r="F93" s="92">
        <v>2.528</v>
      </c>
      <c r="G93" s="88">
        <f t="shared" si="10"/>
        <v>4.3230000000000004</v>
      </c>
      <c r="H93" s="89">
        <v>3114</v>
      </c>
      <c r="I93" s="90" t="s">
        <v>64</v>
      </c>
      <c r="J93" s="74">
        <f t="shared" si="11"/>
        <v>0.31140000000000001</v>
      </c>
      <c r="K93" s="89">
        <v>801</v>
      </c>
      <c r="L93" s="90" t="s">
        <v>64</v>
      </c>
      <c r="M93" s="74">
        <f t="shared" si="8"/>
        <v>8.0100000000000005E-2</v>
      </c>
      <c r="N93" s="89">
        <v>618</v>
      </c>
      <c r="O93" s="90" t="s">
        <v>64</v>
      </c>
      <c r="P93" s="74">
        <f t="shared" si="9"/>
        <v>6.1800000000000001E-2</v>
      </c>
    </row>
    <row r="94" spans="2:16">
      <c r="B94" s="89">
        <v>400</v>
      </c>
      <c r="C94" s="90" t="s">
        <v>63</v>
      </c>
      <c r="D94" s="118">
        <f t="shared" si="7"/>
        <v>7.1428571428571435E-3</v>
      </c>
      <c r="E94" s="91">
        <v>1.843</v>
      </c>
      <c r="F94" s="92">
        <v>2.46</v>
      </c>
      <c r="G94" s="88">
        <f t="shared" si="10"/>
        <v>4.3029999999999999</v>
      </c>
      <c r="H94" s="89">
        <v>3337</v>
      </c>
      <c r="I94" s="90" t="s">
        <v>64</v>
      </c>
      <c r="J94" s="74">
        <f t="shared" si="11"/>
        <v>0.3337</v>
      </c>
      <c r="K94" s="89">
        <v>846</v>
      </c>
      <c r="L94" s="90" t="s">
        <v>64</v>
      </c>
      <c r="M94" s="74">
        <f t="shared" si="8"/>
        <v>8.4599999999999995E-2</v>
      </c>
      <c r="N94" s="89">
        <v>656</v>
      </c>
      <c r="O94" s="90" t="s">
        <v>64</v>
      </c>
      <c r="P94" s="74">
        <f t="shared" si="9"/>
        <v>6.5600000000000006E-2</v>
      </c>
    </row>
    <row r="95" spans="2:16">
      <c r="B95" s="89">
        <v>450</v>
      </c>
      <c r="C95" s="90" t="s">
        <v>63</v>
      </c>
      <c r="D95" s="118">
        <f t="shared" si="7"/>
        <v>8.0357142857142867E-3</v>
      </c>
      <c r="E95" s="91">
        <v>1.9430000000000001</v>
      </c>
      <c r="F95" s="92">
        <v>2.3370000000000002</v>
      </c>
      <c r="G95" s="88">
        <f t="shared" si="10"/>
        <v>4.28</v>
      </c>
      <c r="H95" s="89">
        <v>3788</v>
      </c>
      <c r="I95" s="90" t="s">
        <v>64</v>
      </c>
      <c r="J95" s="74">
        <f t="shared" si="11"/>
        <v>0.37879999999999997</v>
      </c>
      <c r="K95" s="89">
        <v>934</v>
      </c>
      <c r="L95" s="90" t="s">
        <v>64</v>
      </c>
      <c r="M95" s="74">
        <f t="shared" si="8"/>
        <v>9.3400000000000011E-2</v>
      </c>
      <c r="N95" s="89">
        <v>733</v>
      </c>
      <c r="O95" s="90" t="s">
        <v>64</v>
      </c>
      <c r="P95" s="74">
        <f t="shared" si="9"/>
        <v>7.3300000000000004E-2</v>
      </c>
    </row>
    <row r="96" spans="2:16">
      <c r="B96" s="89">
        <v>500</v>
      </c>
      <c r="C96" s="90" t="s">
        <v>63</v>
      </c>
      <c r="D96" s="118">
        <f t="shared" si="7"/>
        <v>8.9285714285714281E-3</v>
      </c>
      <c r="E96" s="91">
        <v>2.048</v>
      </c>
      <c r="F96" s="92">
        <v>2.2269999999999999</v>
      </c>
      <c r="G96" s="88">
        <f t="shared" si="10"/>
        <v>4.2750000000000004</v>
      </c>
      <c r="H96" s="89">
        <v>4242</v>
      </c>
      <c r="I96" s="90" t="s">
        <v>64</v>
      </c>
      <c r="J96" s="74">
        <f t="shared" si="11"/>
        <v>0.42420000000000002</v>
      </c>
      <c r="K96" s="89">
        <v>1020</v>
      </c>
      <c r="L96" s="90" t="s">
        <v>64</v>
      </c>
      <c r="M96" s="74">
        <f t="shared" si="8"/>
        <v>0.10200000000000001</v>
      </c>
      <c r="N96" s="89">
        <v>809</v>
      </c>
      <c r="O96" s="90" t="s">
        <v>64</v>
      </c>
      <c r="P96" s="74">
        <f t="shared" si="9"/>
        <v>8.09E-2</v>
      </c>
    </row>
    <row r="97" spans="2:16">
      <c r="B97" s="89">
        <v>550</v>
      </c>
      <c r="C97" s="90" t="s">
        <v>63</v>
      </c>
      <c r="D97" s="118">
        <f t="shared" si="7"/>
        <v>9.821428571428573E-3</v>
      </c>
      <c r="E97" s="91">
        <v>2.157</v>
      </c>
      <c r="F97" s="92">
        <v>2.129</v>
      </c>
      <c r="G97" s="88">
        <f t="shared" si="10"/>
        <v>4.2859999999999996</v>
      </c>
      <c r="H97" s="89">
        <v>4697</v>
      </c>
      <c r="I97" s="90" t="s">
        <v>64</v>
      </c>
      <c r="J97" s="74">
        <f t="shared" si="11"/>
        <v>0.46970000000000001</v>
      </c>
      <c r="K97" s="89">
        <v>1102</v>
      </c>
      <c r="L97" s="90" t="s">
        <v>64</v>
      </c>
      <c r="M97" s="74">
        <f t="shared" si="8"/>
        <v>0.11020000000000001</v>
      </c>
      <c r="N97" s="89">
        <v>885</v>
      </c>
      <c r="O97" s="90" t="s">
        <v>64</v>
      </c>
      <c r="P97" s="74">
        <f t="shared" si="9"/>
        <v>8.8499999999999995E-2</v>
      </c>
    </row>
    <row r="98" spans="2:16">
      <c r="B98" s="89">
        <v>600</v>
      </c>
      <c r="C98" s="90" t="s">
        <v>63</v>
      </c>
      <c r="D98" s="118">
        <f t="shared" si="7"/>
        <v>1.0714285714285714E-2</v>
      </c>
      <c r="E98" s="91">
        <v>2.2690000000000001</v>
      </c>
      <c r="F98" s="92">
        <v>2.0409999999999999</v>
      </c>
      <c r="G98" s="88">
        <f t="shared" si="10"/>
        <v>4.3100000000000005</v>
      </c>
      <c r="H98" s="89">
        <v>5153</v>
      </c>
      <c r="I98" s="90" t="s">
        <v>64</v>
      </c>
      <c r="J98" s="74">
        <f t="shared" si="11"/>
        <v>0.51529999999999998</v>
      </c>
      <c r="K98" s="89">
        <v>1181</v>
      </c>
      <c r="L98" s="90" t="s">
        <v>64</v>
      </c>
      <c r="M98" s="74">
        <f t="shared" si="8"/>
        <v>0.11810000000000001</v>
      </c>
      <c r="N98" s="89">
        <v>960</v>
      </c>
      <c r="O98" s="90" t="s">
        <v>64</v>
      </c>
      <c r="P98" s="74">
        <f t="shared" si="9"/>
        <v>9.6000000000000002E-2</v>
      </c>
    </row>
    <row r="99" spans="2:16">
      <c r="B99" s="89">
        <v>650</v>
      </c>
      <c r="C99" s="90" t="s">
        <v>63</v>
      </c>
      <c r="D99" s="118">
        <f t="shared" si="7"/>
        <v>1.1607142857142858E-2</v>
      </c>
      <c r="E99" s="91">
        <v>2.3820000000000001</v>
      </c>
      <c r="F99" s="92">
        <v>1.9610000000000001</v>
      </c>
      <c r="G99" s="88">
        <f t="shared" si="10"/>
        <v>4.343</v>
      </c>
      <c r="H99" s="89">
        <v>5606</v>
      </c>
      <c r="I99" s="90" t="s">
        <v>64</v>
      </c>
      <c r="J99" s="74">
        <f t="shared" si="11"/>
        <v>0.56059999999999999</v>
      </c>
      <c r="K99" s="89">
        <v>1257</v>
      </c>
      <c r="L99" s="90" t="s">
        <v>64</v>
      </c>
      <c r="M99" s="74">
        <f t="shared" si="8"/>
        <v>0.12569999999999998</v>
      </c>
      <c r="N99" s="89">
        <v>1035</v>
      </c>
      <c r="O99" s="90" t="s">
        <v>64</v>
      </c>
      <c r="P99" s="74">
        <f t="shared" si="9"/>
        <v>0.10349999999999999</v>
      </c>
    </row>
    <row r="100" spans="2:16">
      <c r="B100" s="89">
        <v>700</v>
      </c>
      <c r="C100" s="90" t="s">
        <v>63</v>
      </c>
      <c r="D100" s="118">
        <f t="shared" si="7"/>
        <v>1.2499999999999999E-2</v>
      </c>
      <c r="E100" s="91">
        <v>2.4969999999999999</v>
      </c>
      <c r="F100" s="92">
        <v>1.8879999999999999</v>
      </c>
      <c r="G100" s="88">
        <f t="shared" si="10"/>
        <v>4.3849999999999998</v>
      </c>
      <c r="H100" s="89">
        <v>6057</v>
      </c>
      <c r="I100" s="90" t="s">
        <v>64</v>
      </c>
      <c r="J100" s="74">
        <f t="shared" si="11"/>
        <v>0.60570000000000002</v>
      </c>
      <c r="K100" s="89">
        <v>1329</v>
      </c>
      <c r="L100" s="90" t="s">
        <v>64</v>
      </c>
      <c r="M100" s="74">
        <f t="shared" si="8"/>
        <v>0.13289999999999999</v>
      </c>
      <c r="N100" s="89">
        <v>1108</v>
      </c>
      <c r="O100" s="90" t="s">
        <v>64</v>
      </c>
      <c r="P100" s="74">
        <f t="shared" si="9"/>
        <v>0.11080000000000001</v>
      </c>
    </row>
    <row r="101" spans="2:16">
      <c r="B101" s="89">
        <v>800</v>
      </c>
      <c r="C101" s="90" t="s">
        <v>63</v>
      </c>
      <c r="D101" s="118">
        <f t="shared" si="7"/>
        <v>1.4285714285714287E-2</v>
      </c>
      <c r="E101" s="91">
        <v>2.7280000000000002</v>
      </c>
      <c r="F101" s="92">
        <v>1.7589999999999999</v>
      </c>
      <c r="G101" s="88">
        <f t="shared" si="10"/>
        <v>4.4870000000000001</v>
      </c>
      <c r="H101" s="89">
        <v>6949</v>
      </c>
      <c r="I101" s="90" t="s">
        <v>64</v>
      </c>
      <c r="J101" s="74">
        <f t="shared" si="11"/>
        <v>0.69489999999999996</v>
      </c>
      <c r="K101" s="89">
        <v>1467</v>
      </c>
      <c r="L101" s="90" t="s">
        <v>64</v>
      </c>
      <c r="M101" s="74">
        <f t="shared" si="8"/>
        <v>0.1467</v>
      </c>
      <c r="N101" s="89">
        <v>1251</v>
      </c>
      <c r="O101" s="90" t="s">
        <v>64</v>
      </c>
      <c r="P101" s="74">
        <f t="shared" si="9"/>
        <v>0.12509999999999999</v>
      </c>
    </row>
    <row r="102" spans="2:16">
      <c r="B102" s="89">
        <v>900</v>
      </c>
      <c r="C102" s="90" t="s">
        <v>63</v>
      </c>
      <c r="D102" s="118">
        <f t="shared" si="7"/>
        <v>1.6071428571428573E-2</v>
      </c>
      <c r="E102" s="91">
        <v>2.9609999999999999</v>
      </c>
      <c r="F102" s="92">
        <v>1.649</v>
      </c>
      <c r="G102" s="88">
        <f t="shared" si="10"/>
        <v>4.6099999999999994</v>
      </c>
      <c r="H102" s="89">
        <v>7822</v>
      </c>
      <c r="I102" s="90" t="s">
        <v>64</v>
      </c>
      <c r="J102" s="74">
        <f t="shared" si="11"/>
        <v>0.78220000000000001</v>
      </c>
      <c r="K102" s="89">
        <v>1592</v>
      </c>
      <c r="L102" s="90" t="s">
        <v>64</v>
      </c>
      <c r="M102" s="74">
        <f t="shared" si="8"/>
        <v>0.15920000000000001</v>
      </c>
      <c r="N102" s="89">
        <v>1388</v>
      </c>
      <c r="O102" s="90" t="s">
        <v>64</v>
      </c>
      <c r="P102" s="74">
        <f t="shared" si="9"/>
        <v>0.13879999999999998</v>
      </c>
    </row>
    <row r="103" spans="2:16">
      <c r="B103" s="89">
        <v>1</v>
      </c>
      <c r="C103" s="93" t="s">
        <v>65</v>
      </c>
      <c r="D103" s="118">
        <f t="shared" ref="D103:D106" si="12">B103/$C$5</f>
        <v>1.7857142857142856E-2</v>
      </c>
      <c r="E103" s="91">
        <v>3.1949999999999998</v>
      </c>
      <c r="F103" s="92">
        <v>1.5549999999999999</v>
      </c>
      <c r="G103" s="88">
        <f t="shared" si="10"/>
        <v>4.75</v>
      </c>
      <c r="H103" s="89">
        <v>8675</v>
      </c>
      <c r="I103" s="90" t="s">
        <v>64</v>
      </c>
      <c r="J103" s="74">
        <f t="shared" si="11"/>
        <v>0.86750000000000005</v>
      </c>
      <c r="K103" s="89">
        <v>1706</v>
      </c>
      <c r="L103" s="90" t="s">
        <v>64</v>
      </c>
      <c r="M103" s="74">
        <f t="shared" si="8"/>
        <v>0.1706</v>
      </c>
      <c r="N103" s="89">
        <v>1518</v>
      </c>
      <c r="O103" s="90" t="s">
        <v>64</v>
      </c>
      <c r="P103" s="74">
        <f t="shared" si="9"/>
        <v>0.15179999999999999</v>
      </c>
    </row>
    <row r="104" spans="2:16">
      <c r="B104" s="89">
        <v>1.1000000000000001</v>
      </c>
      <c r="C104" s="90" t="s">
        <v>65</v>
      </c>
      <c r="D104" s="118">
        <f t="shared" si="12"/>
        <v>1.9642857142857146E-2</v>
      </c>
      <c r="E104" s="91">
        <v>3.4279999999999999</v>
      </c>
      <c r="F104" s="92">
        <v>1.472</v>
      </c>
      <c r="G104" s="88">
        <f t="shared" si="10"/>
        <v>4.9000000000000004</v>
      </c>
      <c r="H104" s="89">
        <v>9505</v>
      </c>
      <c r="I104" s="90" t="s">
        <v>64</v>
      </c>
      <c r="J104" s="74">
        <f t="shared" si="11"/>
        <v>0.95050000000000012</v>
      </c>
      <c r="K104" s="89">
        <v>1811</v>
      </c>
      <c r="L104" s="90" t="s">
        <v>64</v>
      </c>
      <c r="M104" s="74">
        <f t="shared" si="8"/>
        <v>0.18109999999999998</v>
      </c>
      <c r="N104" s="89">
        <v>1642</v>
      </c>
      <c r="O104" s="90" t="s">
        <v>64</v>
      </c>
      <c r="P104" s="74">
        <f t="shared" si="9"/>
        <v>0.16419999999999998</v>
      </c>
    </row>
    <row r="105" spans="2:16">
      <c r="B105" s="89">
        <v>1.2</v>
      </c>
      <c r="C105" s="90" t="s">
        <v>65</v>
      </c>
      <c r="D105" s="118">
        <f t="shared" si="12"/>
        <v>2.1428571428571429E-2</v>
      </c>
      <c r="E105" s="91">
        <v>3.661</v>
      </c>
      <c r="F105" s="92">
        <v>1.3979999999999999</v>
      </c>
      <c r="G105" s="88">
        <f t="shared" si="10"/>
        <v>5.0590000000000002</v>
      </c>
      <c r="H105" s="89">
        <v>1.03</v>
      </c>
      <c r="I105" s="93" t="s">
        <v>66</v>
      </c>
      <c r="J105" s="74">
        <f t="shared" ref="J105:J107" si="13">H105</f>
        <v>1.03</v>
      </c>
      <c r="K105" s="89">
        <v>1906</v>
      </c>
      <c r="L105" s="90" t="s">
        <v>64</v>
      </c>
      <c r="M105" s="74">
        <f t="shared" si="8"/>
        <v>0.19059999999999999</v>
      </c>
      <c r="N105" s="89">
        <v>1759</v>
      </c>
      <c r="O105" s="90" t="s">
        <v>64</v>
      </c>
      <c r="P105" s="74">
        <f t="shared" si="9"/>
        <v>0.1759</v>
      </c>
    </row>
    <row r="106" spans="2:16">
      <c r="B106" s="89">
        <v>1.3</v>
      </c>
      <c r="C106" s="90" t="s">
        <v>65</v>
      </c>
      <c r="D106" s="118">
        <f t="shared" si="12"/>
        <v>2.3214285714285715E-2</v>
      </c>
      <c r="E106" s="91">
        <v>3.8929999999999998</v>
      </c>
      <c r="F106" s="92">
        <v>1.333</v>
      </c>
      <c r="G106" s="88">
        <f t="shared" si="10"/>
        <v>5.226</v>
      </c>
      <c r="H106" s="89">
        <v>1.1100000000000001</v>
      </c>
      <c r="I106" s="90" t="s">
        <v>66</v>
      </c>
      <c r="J106" s="74">
        <f t="shared" si="13"/>
        <v>1.1100000000000001</v>
      </c>
      <c r="K106" s="89">
        <v>1993</v>
      </c>
      <c r="L106" s="90" t="s">
        <v>64</v>
      </c>
      <c r="M106" s="74">
        <f t="shared" si="8"/>
        <v>0.1993</v>
      </c>
      <c r="N106" s="89">
        <v>1870</v>
      </c>
      <c r="O106" s="90" t="s">
        <v>64</v>
      </c>
      <c r="P106" s="74">
        <f t="shared" si="9"/>
        <v>0.187</v>
      </c>
    </row>
    <row r="107" spans="2:16">
      <c r="B107" s="89">
        <v>1.4</v>
      </c>
      <c r="C107" s="90" t="s">
        <v>65</v>
      </c>
      <c r="D107" s="74">
        <f t="shared" ref="D107:D110" si="14">B107/$C$5</f>
        <v>2.4999999999999998E-2</v>
      </c>
      <c r="E107" s="91">
        <v>4.1239999999999997</v>
      </c>
      <c r="F107" s="92">
        <v>1.2749999999999999</v>
      </c>
      <c r="G107" s="88">
        <f t="shared" si="10"/>
        <v>5.3989999999999991</v>
      </c>
      <c r="H107" s="89">
        <v>1.19</v>
      </c>
      <c r="I107" s="90" t="s">
        <v>66</v>
      </c>
      <c r="J107" s="74">
        <f t="shared" si="13"/>
        <v>1.19</v>
      </c>
      <c r="K107" s="89">
        <v>2074</v>
      </c>
      <c r="L107" s="90" t="s">
        <v>64</v>
      </c>
      <c r="M107" s="74">
        <f t="shared" si="8"/>
        <v>0.20739999999999997</v>
      </c>
      <c r="N107" s="89">
        <v>1975</v>
      </c>
      <c r="O107" s="90" t="s">
        <v>64</v>
      </c>
      <c r="P107" s="74">
        <f t="shared" si="9"/>
        <v>0.19750000000000001</v>
      </c>
    </row>
    <row r="108" spans="2:16">
      <c r="B108" s="89">
        <v>1.5</v>
      </c>
      <c r="C108" s="90" t="s">
        <v>65</v>
      </c>
      <c r="D108" s="74">
        <f t="shared" si="14"/>
        <v>2.6785714285714284E-2</v>
      </c>
      <c r="E108" s="91">
        <v>4.3540000000000001</v>
      </c>
      <c r="F108" s="92">
        <v>1.222</v>
      </c>
      <c r="G108" s="88">
        <f t="shared" si="10"/>
        <v>5.5760000000000005</v>
      </c>
      <c r="H108" s="89">
        <v>1.26</v>
      </c>
      <c r="I108" s="90" t="s">
        <v>66</v>
      </c>
      <c r="J108" s="76">
        <f t="shared" ref="J108:J120" si="15">H108</f>
        <v>1.26</v>
      </c>
      <c r="K108" s="89">
        <v>2147</v>
      </c>
      <c r="L108" s="90" t="s">
        <v>64</v>
      </c>
      <c r="M108" s="74">
        <f t="shared" si="8"/>
        <v>0.21469999999999997</v>
      </c>
      <c r="N108" s="89">
        <v>2075</v>
      </c>
      <c r="O108" s="90" t="s">
        <v>64</v>
      </c>
      <c r="P108" s="74">
        <f t="shared" si="9"/>
        <v>0.20750000000000002</v>
      </c>
    </row>
    <row r="109" spans="2:16">
      <c r="B109" s="89">
        <v>1.6</v>
      </c>
      <c r="C109" s="90" t="s">
        <v>65</v>
      </c>
      <c r="D109" s="74">
        <f t="shared" si="14"/>
        <v>2.8571428571428574E-2</v>
      </c>
      <c r="E109" s="91">
        <v>4.5819999999999999</v>
      </c>
      <c r="F109" s="92">
        <v>1.1739999999999999</v>
      </c>
      <c r="G109" s="88">
        <f t="shared" si="10"/>
        <v>5.7560000000000002</v>
      </c>
      <c r="H109" s="89">
        <v>1.33</v>
      </c>
      <c r="I109" s="90" t="s">
        <v>66</v>
      </c>
      <c r="J109" s="76">
        <f t="shared" si="15"/>
        <v>1.33</v>
      </c>
      <c r="K109" s="89">
        <v>2215</v>
      </c>
      <c r="L109" s="90" t="s">
        <v>64</v>
      </c>
      <c r="M109" s="74">
        <f t="shared" si="8"/>
        <v>0.22149999999999997</v>
      </c>
      <c r="N109" s="89">
        <v>2169</v>
      </c>
      <c r="O109" s="90" t="s">
        <v>64</v>
      </c>
      <c r="P109" s="74">
        <f t="shared" si="9"/>
        <v>0.21690000000000001</v>
      </c>
    </row>
    <row r="110" spans="2:16">
      <c r="B110" s="89">
        <v>1.7</v>
      </c>
      <c r="C110" s="90" t="s">
        <v>65</v>
      </c>
      <c r="D110" s="74">
        <f t="shared" si="14"/>
        <v>3.0357142857142857E-2</v>
      </c>
      <c r="E110" s="91">
        <v>4.8090000000000002</v>
      </c>
      <c r="F110" s="92">
        <v>1.1299999999999999</v>
      </c>
      <c r="G110" s="88">
        <f t="shared" si="10"/>
        <v>5.9390000000000001</v>
      </c>
      <c r="H110" s="89">
        <v>1.4</v>
      </c>
      <c r="I110" s="90" t="s">
        <v>66</v>
      </c>
      <c r="J110" s="76">
        <f t="shared" si="15"/>
        <v>1.4</v>
      </c>
      <c r="K110" s="89">
        <v>2278</v>
      </c>
      <c r="L110" s="90" t="s">
        <v>64</v>
      </c>
      <c r="M110" s="74">
        <f t="shared" si="8"/>
        <v>0.2278</v>
      </c>
      <c r="N110" s="89">
        <v>2257</v>
      </c>
      <c r="O110" s="90" t="s">
        <v>64</v>
      </c>
      <c r="P110" s="74">
        <f t="shared" si="9"/>
        <v>0.22570000000000001</v>
      </c>
    </row>
    <row r="111" spans="2:16">
      <c r="B111" s="89">
        <v>1.8</v>
      </c>
      <c r="C111" s="90" t="s">
        <v>65</v>
      </c>
      <c r="D111" s="74">
        <f t="shared" ref="D111:D174" si="16">B111/$C$5</f>
        <v>3.2142857142857147E-2</v>
      </c>
      <c r="E111" s="91">
        <v>5.0339999999999998</v>
      </c>
      <c r="F111" s="92">
        <v>1.089</v>
      </c>
      <c r="G111" s="88">
        <f t="shared" si="10"/>
        <v>6.1229999999999993</v>
      </c>
      <c r="H111" s="89">
        <v>1.47</v>
      </c>
      <c r="I111" s="90" t="s">
        <v>66</v>
      </c>
      <c r="J111" s="76">
        <f t="shared" si="15"/>
        <v>1.47</v>
      </c>
      <c r="K111" s="89">
        <v>2336</v>
      </c>
      <c r="L111" s="90" t="s">
        <v>64</v>
      </c>
      <c r="M111" s="74">
        <f t="shared" si="8"/>
        <v>0.23359999999999997</v>
      </c>
      <c r="N111" s="89">
        <v>2341</v>
      </c>
      <c r="O111" s="90" t="s">
        <v>64</v>
      </c>
      <c r="P111" s="74">
        <f t="shared" si="9"/>
        <v>0.23410000000000003</v>
      </c>
    </row>
    <row r="112" spans="2:16">
      <c r="B112" s="89">
        <v>2</v>
      </c>
      <c r="C112" s="90" t="s">
        <v>65</v>
      </c>
      <c r="D112" s="74">
        <f t="shared" si="16"/>
        <v>3.5714285714285712E-2</v>
      </c>
      <c r="E112" s="91">
        <v>5.48</v>
      </c>
      <c r="F112" s="92">
        <v>1.018</v>
      </c>
      <c r="G112" s="88">
        <f t="shared" si="10"/>
        <v>6.4980000000000002</v>
      </c>
      <c r="H112" s="89">
        <v>1.6</v>
      </c>
      <c r="I112" s="90" t="s">
        <v>66</v>
      </c>
      <c r="J112" s="76">
        <f t="shared" si="15"/>
        <v>1.6</v>
      </c>
      <c r="K112" s="89">
        <v>2443</v>
      </c>
      <c r="L112" s="90" t="s">
        <v>64</v>
      </c>
      <c r="M112" s="74">
        <f t="shared" si="8"/>
        <v>0.24430000000000002</v>
      </c>
      <c r="N112" s="89">
        <v>2496</v>
      </c>
      <c r="O112" s="90" t="s">
        <v>64</v>
      </c>
      <c r="P112" s="74">
        <f t="shared" si="9"/>
        <v>0.24959999999999999</v>
      </c>
    </row>
    <row r="113" spans="1:16">
      <c r="B113" s="89">
        <v>2.25</v>
      </c>
      <c r="C113" s="90" t="s">
        <v>65</v>
      </c>
      <c r="D113" s="74">
        <f t="shared" si="16"/>
        <v>4.0178571428571432E-2</v>
      </c>
      <c r="E113" s="91">
        <v>6.0270000000000001</v>
      </c>
      <c r="F113" s="92">
        <v>0.94240000000000002</v>
      </c>
      <c r="G113" s="88">
        <f t="shared" si="10"/>
        <v>6.9694000000000003</v>
      </c>
      <c r="H113" s="89">
        <v>1.75</v>
      </c>
      <c r="I113" s="90" t="s">
        <v>66</v>
      </c>
      <c r="J113" s="76">
        <f t="shared" si="15"/>
        <v>1.75</v>
      </c>
      <c r="K113" s="89">
        <v>2558</v>
      </c>
      <c r="L113" s="90" t="s">
        <v>64</v>
      </c>
      <c r="M113" s="74">
        <f t="shared" si="8"/>
        <v>0.25579999999999997</v>
      </c>
      <c r="N113" s="89">
        <v>2669</v>
      </c>
      <c r="O113" s="90" t="s">
        <v>64</v>
      </c>
      <c r="P113" s="74">
        <f t="shared" si="9"/>
        <v>0.26690000000000003</v>
      </c>
    </row>
    <row r="114" spans="1:16">
      <c r="B114" s="89">
        <v>2.5</v>
      </c>
      <c r="C114" s="90" t="s">
        <v>65</v>
      </c>
      <c r="D114" s="74">
        <f t="shared" si="16"/>
        <v>4.4642857142857144E-2</v>
      </c>
      <c r="E114" s="91">
        <v>6.5620000000000003</v>
      </c>
      <c r="F114" s="92">
        <v>0.87860000000000005</v>
      </c>
      <c r="G114" s="88">
        <f t="shared" si="10"/>
        <v>7.4405999999999999</v>
      </c>
      <c r="H114" s="89">
        <v>1.9</v>
      </c>
      <c r="I114" s="90" t="s">
        <v>66</v>
      </c>
      <c r="J114" s="76">
        <f t="shared" si="15"/>
        <v>1.9</v>
      </c>
      <c r="K114" s="89">
        <v>2655</v>
      </c>
      <c r="L114" s="90" t="s">
        <v>64</v>
      </c>
      <c r="M114" s="74">
        <f t="shared" si="8"/>
        <v>0.26549999999999996</v>
      </c>
      <c r="N114" s="89">
        <v>2821</v>
      </c>
      <c r="O114" s="90" t="s">
        <v>64</v>
      </c>
      <c r="P114" s="74">
        <f t="shared" si="9"/>
        <v>0.28210000000000002</v>
      </c>
    </row>
    <row r="115" spans="1:16">
      <c r="B115" s="89">
        <v>2.75</v>
      </c>
      <c r="C115" s="90" t="s">
        <v>65</v>
      </c>
      <c r="D115" s="74">
        <f t="shared" si="16"/>
        <v>4.9107142857142856E-2</v>
      </c>
      <c r="E115" s="91">
        <v>7.0830000000000002</v>
      </c>
      <c r="F115" s="92">
        <v>0.82379999999999998</v>
      </c>
      <c r="G115" s="88">
        <f t="shared" si="10"/>
        <v>7.9068000000000005</v>
      </c>
      <c r="H115" s="89">
        <v>2.0299999999999998</v>
      </c>
      <c r="I115" s="90" t="s">
        <v>66</v>
      </c>
      <c r="J115" s="76">
        <f t="shared" si="15"/>
        <v>2.0299999999999998</v>
      </c>
      <c r="K115" s="89">
        <v>2739</v>
      </c>
      <c r="L115" s="90" t="s">
        <v>64</v>
      </c>
      <c r="M115" s="74">
        <f t="shared" si="8"/>
        <v>0.27389999999999998</v>
      </c>
      <c r="N115" s="89">
        <v>2956</v>
      </c>
      <c r="O115" s="90" t="s">
        <v>64</v>
      </c>
      <c r="P115" s="74">
        <f t="shared" si="9"/>
        <v>0.29559999999999997</v>
      </c>
    </row>
    <row r="116" spans="1:16">
      <c r="B116" s="89">
        <v>3</v>
      </c>
      <c r="C116" s="90" t="s">
        <v>65</v>
      </c>
      <c r="D116" s="74">
        <f t="shared" si="16"/>
        <v>5.3571428571428568E-2</v>
      </c>
      <c r="E116" s="91">
        <v>7.5910000000000002</v>
      </c>
      <c r="F116" s="92">
        <v>0.77629999999999999</v>
      </c>
      <c r="G116" s="88">
        <f t="shared" si="10"/>
        <v>8.3673000000000002</v>
      </c>
      <c r="H116" s="89">
        <v>2.16</v>
      </c>
      <c r="I116" s="90" t="s">
        <v>66</v>
      </c>
      <c r="J116" s="76">
        <f t="shared" si="15"/>
        <v>2.16</v>
      </c>
      <c r="K116" s="89">
        <v>2811</v>
      </c>
      <c r="L116" s="90" t="s">
        <v>64</v>
      </c>
      <c r="M116" s="74">
        <f t="shared" si="8"/>
        <v>0.28110000000000002</v>
      </c>
      <c r="N116" s="89">
        <v>3077</v>
      </c>
      <c r="O116" s="90" t="s">
        <v>64</v>
      </c>
      <c r="P116" s="74">
        <f t="shared" si="9"/>
        <v>0.30769999999999997</v>
      </c>
    </row>
    <row r="117" spans="1:16">
      <c r="B117" s="89">
        <v>3.25</v>
      </c>
      <c r="C117" s="90" t="s">
        <v>65</v>
      </c>
      <c r="D117" s="74">
        <f t="shared" si="16"/>
        <v>5.8035714285714288E-2</v>
      </c>
      <c r="E117" s="91">
        <v>8.0850000000000009</v>
      </c>
      <c r="F117" s="92">
        <v>0.73460000000000003</v>
      </c>
      <c r="G117" s="88">
        <f t="shared" si="10"/>
        <v>8.8196000000000012</v>
      </c>
      <c r="H117" s="89">
        <v>2.2799999999999998</v>
      </c>
      <c r="I117" s="90" t="s">
        <v>66</v>
      </c>
      <c r="J117" s="76">
        <f t="shared" si="15"/>
        <v>2.2799999999999998</v>
      </c>
      <c r="K117" s="89">
        <v>2875</v>
      </c>
      <c r="L117" s="90" t="s">
        <v>64</v>
      </c>
      <c r="M117" s="74">
        <f t="shared" si="8"/>
        <v>0.28749999999999998</v>
      </c>
      <c r="N117" s="89">
        <v>3186</v>
      </c>
      <c r="O117" s="90" t="s">
        <v>64</v>
      </c>
      <c r="P117" s="74">
        <f t="shared" si="9"/>
        <v>0.31859999999999999</v>
      </c>
    </row>
    <row r="118" spans="1:16">
      <c r="B118" s="89">
        <v>3.5</v>
      </c>
      <c r="C118" s="90" t="s">
        <v>65</v>
      </c>
      <c r="D118" s="74">
        <f t="shared" si="16"/>
        <v>6.25E-2</v>
      </c>
      <c r="E118" s="91">
        <v>8.5649999999999995</v>
      </c>
      <c r="F118" s="92">
        <v>0.6976</v>
      </c>
      <c r="G118" s="88">
        <f t="shared" si="10"/>
        <v>9.2625999999999991</v>
      </c>
      <c r="H118" s="89">
        <v>2.4</v>
      </c>
      <c r="I118" s="90" t="s">
        <v>66</v>
      </c>
      <c r="J118" s="76">
        <f t="shared" si="15"/>
        <v>2.4</v>
      </c>
      <c r="K118" s="89">
        <v>2930</v>
      </c>
      <c r="L118" s="90" t="s">
        <v>64</v>
      </c>
      <c r="M118" s="74">
        <f t="shared" si="8"/>
        <v>0.29300000000000004</v>
      </c>
      <c r="N118" s="89">
        <v>3284</v>
      </c>
      <c r="O118" s="90" t="s">
        <v>64</v>
      </c>
      <c r="P118" s="74">
        <f t="shared" si="9"/>
        <v>0.32839999999999997</v>
      </c>
    </row>
    <row r="119" spans="1:16">
      <c r="B119" s="89">
        <v>3.75</v>
      </c>
      <c r="C119" s="90" t="s">
        <v>65</v>
      </c>
      <c r="D119" s="74">
        <f t="shared" si="16"/>
        <v>6.6964285714285712E-2</v>
      </c>
      <c r="E119" s="91">
        <v>9.0310000000000006</v>
      </c>
      <c r="F119" s="92">
        <v>0.66469999999999996</v>
      </c>
      <c r="G119" s="88">
        <f t="shared" si="10"/>
        <v>9.6957000000000004</v>
      </c>
      <c r="H119" s="89">
        <v>2.5099999999999998</v>
      </c>
      <c r="I119" s="90" t="s">
        <v>66</v>
      </c>
      <c r="J119" s="76">
        <f t="shared" si="15"/>
        <v>2.5099999999999998</v>
      </c>
      <c r="K119" s="89">
        <v>2980</v>
      </c>
      <c r="L119" s="90" t="s">
        <v>64</v>
      </c>
      <c r="M119" s="74">
        <f t="shared" si="8"/>
        <v>0.29799999999999999</v>
      </c>
      <c r="N119" s="89">
        <v>3374</v>
      </c>
      <c r="O119" s="90" t="s">
        <v>64</v>
      </c>
      <c r="P119" s="74">
        <f t="shared" si="9"/>
        <v>0.33740000000000003</v>
      </c>
    </row>
    <row r="120" spans="1:16">
      <c r="B120" s="89">
        <v>4</v>
      </c>
      <c r="C120" s="90" t="s">
        <v>65</v>
      </c>
      <c r="D120" s="74">
        <f t="shared" si="16"/>
        <v>7.1428571428571425E-2</v>
      </c>
      <c r="E120" s="91">
        <v>9.4819999999999993</v>
      </c>
      <c r="F120" s="92">
        <v>0.63500000000000001</v>
      </c>
      <c r="G120" s="88">
        <f t="shared" si="10"/>
        <v>10.116999999999999</v>
      </c>
      <c r="H120" s="89">
        <v>2.61</v>
      </c>
      <c r="I120" s="90" t="s">
        <v>66</v>
      </c>
      <c r="J120" s="76">
        <f t="shared" si="15"/>
        <v>2.61</v>
      </c>
      <c r="K120" s="89">
        <v>3024</v>
      </c>
      <c r="L120" s="90" t="s">
        <v>64</v>
      </c>
      <c r="M120" s="74">
        <f t="shared" si="8"/>
        <v>0.3024</v>
      </c>
      <c r="N120" s="89">
        <v>3456</v>
      </c>
      <c r="O120" s="90" t="s">
        <v>64</v>
      </c>
      <c r="P120" s="74">
        <f t="shared" si="9"/>
        <v>0.34560000000000002</v>
      </c>
    </row>
    <row r="121" spans="1:16">
      <c r="B121" s="89">
        <v>4.5</v>
      </c>
      <c r="C121" s="90" t="s">
        <v>65</v>
      </c>
      <c r="D121" s="74">
        <f t="shared" si="16"/>
        <v>8.0357142857142863E-2</v>
      </c>
      <c r="E121" s="91">
        <v>10.34</v>
      </c>
      <c r="F121" s="92">
        <v>0.58379999999999999</v>
      </c>
      <c r="G121" s="88">
        <f t="shared" si="10"/>
        <v>10.9238</v>
      </c>
      <c r="H121" s="89">
        <v>2.81</v>
      </c>
      <c r="I121" s="90" t="s">
        <v>66</v>
      </c>
      <c r="J121" s="76">
        <f t="shared" ref="J121:J184" si="17">H121</f>
        <v>2.81</v>
      </c>
      <c r="K121" s="89">
        <v>3107</v>
      </c>
      <c r="L121" s="90" t="s">
        <v>64</v>
      </c>
      <c r="M121" s="74">
        <f t="shared" si="8"/>
        <v>0.31070000000000003</v>
      </c>
      <c r="N121" s="89">
        <v>3601</v>
      </c>
      <c r="O121" s="90" t="s">
        <v>64</v>
      </c>
      <c r="P121" s="74">
        <f t="shared" si="9"/>
        <v>0.36009999999999998</v>
      </c>
    </row>
    <row r="122" spans="1:16">
      <c r="B122" s="89">
        <v>5</v>
      </c>
      <c r="C122" s="90" t="s">
        <v>65</v>
      </c>
      <c r="D122" s="74">
        <f t="shared" si="16"/>
        <v>8.9285714285714288E-2</v>
      </c>
      <c r="E122" s="91">
        <v>11.14</v>
      </c>
      <c r="F122" s="92">
        <v>0.54100000000000004</v>
      </c>
      <c r="G122" s="88">
        <f t="shared" si="10"/>
        <v>11.681000000000001</v>
      </c>
      <c r="H122" s="89">
        <v>3</v>
      </c>
      <c r="I122" s="90" t="s">
        <v>66</v>
      </c>
      <c r="J122" s="76">
        <f t="shared" si="17"/>
        <v>3</v>
      </c>
      <c r="K122" s="89">
        <v>3175</v>
      </c>
      <c r="L122" s="90" t="s">
        <v>64</v>
      </c>
      <c r="M122" s="74">
        <f t="shared" si="8"/>
        <v>0.3175</v>
      </c>
      <c r="N122" s="89">
        <v>3726</v>
      </c>
      <c r="O122" s="90" t="s">
        <v>64</v>
      </c>
      <c r="P122" s="74">
        <f t="shared" si="9"/>
        <v>0.37259999999999999</v>
      </c>
    </row>
    <row r="123" spans="1:16">
      <c r="B123" s="89">
        <v>5.5</v>
      </c>
      <c r="C123" s="90" t="s">
        <v>65</v>
      </c>
      <c r="D123" s="74">
        <f t="shared" si="16"/>
        <v>9.8214285714285712E-2</v>
      </c>
      <c r="E123" s="91">
        <v>11.89</v>
      </c>
      <c r="F123" s="92">
        <v>0.50470000000000004</v>
      </c>
      <c r="G123" s="88">
        <f t="shared" si="10"/>
        <v>12.3947</v>
      </c>
      <c r="H123" s="89">
        <v>3.18</v>
      </c>
      <c r="I123" s="90" t="s">
        <v>66</v>
      </c>
      <c r="J123" s="76">
        <f t="shared" si="17"/>
        <v>3.18</v>
      </c>
      <c r="K123" s="89">
        <v>3233</v>
      </c>
      <c r="L123" s="90" t="s">
        <v>64</v>
      </c>
      <c r="M123" s="74">
        <f t="shared" si="8"/>
        <v>0.32330000000000003</v>
      </c>
      <c r="N123" s="89">
        <v>3834</v>
      </c>
      <c r="O123" s="90" t="s">
        <v>64</v>
      </c>
      <c r="P123" s="74">
        <f t="shared" si="9"/>
        <v>0.38340000000000002</v>
      </c>
    </row>
    <row r="124" spans="1:16">
      <c r="B124" s="89">
        <v>6</v>
      </c>
      <c r="C124" s="90" t="s">
        <v>65</v>
      </c>
      <c r="D124" s="74">
        <f t="shared" si="16"/>
        <v>0.10714285714285714</v>
      </c>
      <c r="E124" s="91">
        <v>12.6</v>
      </c>
      <c r="F124" s="92">
        <v>0.47339999999999999</v>
      </c>
      <c r="G124" s="88">
        <f t="shared" si="10"/>
        <v>13.073399999999999</v>
      </c>
      <c r="H124" s="89">
        <v>3.34</v>
      </c>
      <c r="I124" s="90" t="s">
        <v>66</v>
      </c>
      <c r="J124" s="76">
        <f t="shared" si="17"/>
        <v>3.34</v>
      </c>
      <c r="K124" s="89">
        <v>3283</v>
      </c>
      <c r="L124" s="90" t="s">
        <v>64</v>
      </c>
      <c r="M124" s="74">
        <f t="shared" si="8"/>
        <v>0.32829999999999998</v>
      </c>
      <c r="N124" s="89">
        <v>3930</v>
      </c>
      <c r="O124" s="90" t="s">
        <v>64</v>
      </c>
      <c r="P124" s="74">
        <f t="shared" si="9"/>
        <v>0.39300000000000002</v>
      </c>
    </row>
    <row r="125" spans="1:16">
      <c r="B125" s="77">
        <v>6.5</v>
      </c>
      <c r="C125" s="79" t="s">
        <v>65</v>
      </c>
      <c r="D125" s="74">
        <f t="shared" si="16"/>
        <v>0.11607142857142858</v>
      </c>
      <c r="E125" s="91">
        <v>13.25</v>
      </c>
      <c r="F125" s="92">
        <v>0.44619999999999999</v>
      </c>
      <c r="G125" s="88">
        <f t="shared" si="10"/>
        <v>13.696199999999999</v>
      </c>
      <c r="H125" s="89">
        <v>3.5</v>
      </c>
      <c r="I125" s="90" t="s">
        <v>66</v>
      </c>
      <c r="J125" s="76">
        <f t="shared" si="17"/>
        <v>3.5</v>
      </c>
      <c r="K125" s="89">
        <v>3327</v>
      </c>
      <c r="L125" s="90" t="s">
        <v>64</v>
      </c>
      <c r="M125" s="74">
        <f t="shared" si="8"/>
        <v>0.3327</v>
      </c>
      <c r="N125" s="89">
        <v>4015</v>
      </c>
      <c r="O125" s="90" t="s">
        <v>64</v>
      </c>
      <c r="P125" s="74">
        <f t="shared" si="9"/>
        <v>0.40149999999999997</v>
      </c>
    </row>
    <row r="126" spans="1:16">
      <c r="B126" s="77">
        <v>7</v>
      </c>
      <c r="C126" s="79" t="s">
        <v>65</v>
      </c>
      <c r="D126" s="74">
        <f t="shared" si="16"/>
        <v>0.125</v>
      </c>
      <c r="E126" s="91">
        <v>13.86</v>
      </c>
      <c r="F126" s="92">
        <v>0.42220000000000002</v>
      </c>
      <c r="G126" s="88">
        <f t="shared" si="10"/>
        <v>14.2822</v>
      </c>
      <c r="H126" s="77">
        <v>3.65</v>
      </c>
      <c r="I126" s="79" t="s">
        <v>66</v>
      </c>
      <c r="J126" s="76">
        <f t="shared" si="17"/>
        <v>3.65</v>
      </c>
      <c r="K126" s="77">
        <v>3366</v>
      </c>
      <c r="L126" s="79" t="s">
        <v>64</v>
      </c>
      <c r="M126" s="74">
        <f t="shared" si="8"/>
        <v>0.33660000000000001</v>
      </c>
      <c r="N126" s="77">
        <v>4092</v>
      </c>
      <c r="O126" s="79" t="s">
        <v>64</v>
      </c>
      <c r="P126" s="74">
        <f t="shared" si="9"/>
        <v>0.40919999999999995</v>
      </c>
    </row>
    <row r="127" spans="1:16">
      <c r="B127" s="77">
        <v>8</v>
      </c>
      <c r="C127" s="79" t="s">
        <v>65</v>
      </c>
      <c r="D127" s="74">
        <f t="shared" si="16"/>
        <v>0.14285714285714285</v>
      </c>
      <c r="E127" s="91">
        <v>14.96</v>
      </c>
      <c r="F127" s="92">
        <v>0.38190000000000002</v>
      </c>
      <c r="G127" s="88">
        <f t="shared" si="10"/>
        <v>15.341900000000001</v>
      </c>
      <c r="H127" s="77">
        <v>3.94</v>
      </c>
      <c r="I127" s="79" t="s">
        <v>66</v>
      </c>
      <c r="J127" s="76">
        <f t="shared" si="17"/>
        <v>3.94</v>
      </c>
      <c r="K127" s="77">
        <v>3444</v>
      </c>
      <c r="L127" s="79" t="s">
        <v>64</v>
      </c>
      <c r="M127" s="74">
        <f t="shared" si="8"/>
        <v>0.34439999999999998</v>
      </c>
      <c r="N127" s="77">
        <v>4226</v>
      </c>
      <c r="O127" s="79" t="s">
        <v>64</v>
      </c>
      <c r="P127" s="74">
        <f t="shared" si="9"/>
        <v>0.42259999999999998</v>
      </c>
    </row>
    <row r="128" spans="1:16">
      <c r="A128" s="94"/>
      <c r="B128" s="89">
        <v>9</v>
      </c>
      <c r="C128" s="90" t="s">
        <v>65</v>
      </c>
      <c r="D128" s="74">
        <f t="shared" si="16"/>
        <v>0.16071428571428573</v>
      </c>
      <c r="E128" s="91">
        <v>15.93</v>
      </c>
      <c r="F128" s="92">
        <v>0.3493</v>
      </c>
      <c r="G128" s="88">
        <f t="shared" si="10"/>
        <v>16.279299999999999</v>
      </c>
      <c r="H128" s="89">
        <v>4.21</v>
      </c>
      <c r="I128" s="90" t="s">
        <v>66</v>
      </c>
      <c r="J128" s="76">
        <f t="shared" si="17"/>
        <v>4.21</v>
      </c>
      <c r="K128" s="77">
        <v>3509</v>
      </c>
      <c r="L128" s="79" t="s">
        <v>64</v>
      </c>
      <c r="M128" s="74">
        <f t="shared" si="8"/>
        <v>0.35089999999999999</v>
      </c>
      <c r="N128" s="77">
        <v>4339</v>
      </c>
      <c r="O128" s="79" t="s">
        <v>64</v>
      </c>
      <c r="P128" s="74">
        <f t="shared" si="9"/>
        <v>0.43390000000000006</v>
      </c>
    </row>
    <row r="129" spans="1:16">
      <c r="A129" s="94"/>
      <c r="B129" s="89">
        <v>10</v>
      </c>
      <c r="C129" s="90" t="s">
        <v>65</v>
      </c>
      <c r="D129" s="74">
        <f t="shared" si="16"/>
        <v>0.17857142857142858</v>
      </c>
      <c r="E129" s="91">
        <v>16.78</v>
      </c>
      <c r="F129" s="92">
        <v>0.32219999999999999</v>
      </c>
      <c r="G129" s="88">
        <f t="shared" si="10"/>
        <v>17.1022</v>
      </c>
      <c r="H129" s="89">
        <v>4.47</v>
      </c>
      <c r="I129" s="90" t="s">
        <v>66</v>
      </c>
      <c r="J129" s="76">
        <f t="shared" si="17"/>
        <v>4.47</v>
      </c>
      <c r="K129" s="77">
        <v>3565</v>
      </c>
      <c r="L129" s="79" t="s">
        <v>64</v>
      </c>
      <c r="M129" s="74">
        <f t="shared" si="8"/>
        <v>0.35649999999999998</v>
      </c>
      <c r="N129" s="77">
        <v>4437</v>
      </c>
      <c r="O129" s="79" t="s">
        <v>64</v>
      </c>
      <c r="P129" s="74">
        <f t="shared" si="9"/>
        <v>0.44370000000000004</v>
      </c>
    </row>
    <row r="130" spans="1:16">
      <c r="A130" s="94"/>
      <c r="B130" s="89">
        <v>11</v>
      </c>
      <c r="C130" s="90" t="s">
        <v>65</v>
      </c>
      <c r="D130" s="74">
        <f t="shared" si="16"/>
        <v>0.19642857142857142</v>
      </c>
      <c r="E130" s="91">
        <v>17.54</v>
      </c>
      <c r="F130" s="92">
        <v>0.29949999999999999</v>
      </c>
      <c r="G130" s="88">
        <f t="shared" si="10"/>
        <v>17.839499999999997</v>
      </c>
      <c r="H130" s="89">
        <v>4.71</v>
      </c>
      <c r="I130" s="90" t="s">
        <v>66</v>
      </c>
      <c r="J130" s="76">
        <f t="shared" si="17"/>
        <v>4.71</v>
      </c>
      <c r="K130" s="77">
        <v>3613</v>
      </c>
      <c r="L130" s="79" t="s">
        <v>64</v>
      </c>
      <c r="M130" s="74">
        <f t="shared" si="8"/>
        <v>0.36130000000000001</v>
      </c>
      <c r="N130" s="77">
        <v>4523</v>
      </c>
      <c r="O130" s="79" t="s">
        <v>64</v>
      </c>
      <c r="P130" s="74">
        <f t="shared" si="9"/>
        <v>0.45229999999999998</v>
      </c>
    </row>
    <row r="131" spans="1:16">
      <c r="A131" s="94"/>
      <c r="B131" s="89">
        <v>12</v>
      </c>
      <c r="C131" s="90" t="s">
        <v>65</v>
      </c>
      <c r="D131" s="74">
        <f t="shared" si="16"/>
        <v>0.21428571428571427</v>
      </c>
      <c r="E131" s="91">
        <v>18.22</v>
      </c>
      <c r="F131" s="92">
        <v>0.27989999999999998</v>
      </c>
      <c r="G131" s="88">
        <f t="shared" si="10"/>
        <v>18.4999</v>
      </c>
      <c r="H131" s="89">
        <v>4.95</v>
      </c>
      <c r="I131" s="90" t="s">
        <v>66</v>
      </c>
      <c r="J131" s="76">
        <f t="shared" si="17"/>
        <v>4.95</v>
      </c>
      <c r="K131" s="77">
        <v>3657</v>
      </c>
      <c r="L131" s="79" t="s">
        <v>64</v>
      </c>
      <c r="M131" s="74">
        <f t="shared" si="8"/>
        <v>0.36570000000000003</v>
      </c>
      <c r="N131" s="77">
        <v>4600</v>
      </c>
      <c r="O131" s="79" t="s">
        <v>64</v>
      </c>
      <c r="P131" s="74">
        <f t="shared" si="9"/>
        <v>0.45999999999999996</v>
      </c>
    </row>
    <row r="132" spans="1:16">
      <c r="A132" s="94"/>
      <c r="B132" s="89">
        <v>13</v>
      </c>
      <c r="C132" s="90" t="s">
        <v>65</v>
      </c>
      <c r="D132" s="74">
        <f t="shared" si="16"/>
        <v>0.23214285714285715</v>
      </c>
      <c r="E132" s="91">
        <v>18.82</v>
      </c>
      <c r="F132" s="92">
        <v>0.26300000000000001</v>
      </c>
      <c r="G132" s="88">
        <f t="shared" si="10"/>
        <v>19.083000000000002</v>
      </c>
      <c r="H132" s="89">
        <v>5.17</v>
      </c>
      <c r="I132" s="90" t="s">
        <v>66</v>
      </c>
      <c r="J132" s="76">
        <f t="shared" si="17"/>
        <v>5.17</v>
      </c>
      <c r="K132" s="77">
        <v>3696</v>
      </c>
      <c r="L132" s="79" t="s">
        <v>64</v>
      </c>
      <c r="M132" s="74">
        <f t="shared" si="8"/>
        <v>0.36960000000000004</v>
      </c>
      <c r="N132" s="77">
        <v>4669</v>
      </c>
      <c r="O132" s="79" t="s">
        <v>64</v>
      </c>
      <c r="P132" s="74">
        <f t="shared" si="9"/>
        <v>0.46689999999999998</v>
      </c>
    </row>
    <row r="133" spans="1:16">
      <c r="A133" s="94"/>
      <c r="B133" s="89">
        <v>14</v>
      </c>
      <c r="C133" s="90" t="s">
        <v>65</v>
      </c>
      <c r="D133" s="74">
        <f t="shared" si="16"/>
        <v>0.25</v>
      </c>
      <c r="E133" s="91">
        <v>19.37</v>
      </c>
      <c r="F133" s="92">
        <v>0.2482</v>
      </c>
      <c r="G133" s="88">
        <f t="shared" si="10"/>
        <v>19.618200000000002</v>
      </c>
      <c r="H133" s="89">
        <v>5.39</v>
      </c>
      <c r="I133" s="90" t="s">
        <v>66</v>
      </c>
      <c r="J133" s="76">
        <f t="shared" si="17"/>
        <v>5.39</v>
      </c>
      <c r="K133" s="77">
        <v>3731</v>
      </c>
      <c r="L133" s="79" t="s">
        <v>64</v>
      </c>
      <c r="M133" s="74">
        <f t="shared" si="8"/>
        <v>0.37309999999999999</v>
      </c>
      <c r="N133" s="77">
        <v>4733</v>
      </c>
      <c r="O133" s="79" t="s">
        <v>64</v>
      </c>
      <c r="P133" s="74">
        <f t="shared" si="9"/>
        <v>0.47329999999999994</v>
      </c>
    </row>
    <row r="134" spans="1:16">
      <c r="A134" s="94"/>
      <c r="B134" s="89">
        <v>15</v>
      </c>
      <c r="C134" s="90" t="s">
        <v>65</v>
      </c>
      <c r="D134" s="74">
        <f t="shared" si="16"/>
        <v>0.26785714285714285</v>
      </c>
      <c r="E134" s="91">
        <v>19.87</v>
      </c>
      <c r="F134" s="92">
        <v>0.2351</v>
      </c>
      <c r="G134" s="88">
        <f t="shared" si="10"/>
        <v>20.1051</v>
      </c>
      <c r="H134" s="89">
        <v>5.61</v>
      </c>
      <c r="I134" s="90" t="s">
        <v>66</v>
      </c>
      <c r="J134" s="76">
        <f t="shared" si="17"/>
        <v>5.61</v>
      </c>
      <c r="K134" s="77">
        <v>3764</v>
      </c>
      <c r="L134" s="79" t="s">
        <v>64</v>
      </c>
      <c r="M134" s="74">
        <f t="shared" si="8"/>
        <v>0.37639999999999996</v>
      </c>
      <c r="N134" s="77">
        <v>4791</v>
      </c>
      <c r="O134" s="79" t="s">
        <v>64</v>
      </c>
      <c r="P134" s="74">
        <f t="shared" si="9"/>
        <v>0.47910000000000003</v>
      </c>
    </row>
    <row r="135" spans="1:16">
      <c r="A135" s="94"/>
      <c r="B135" s="89">
        <v>16</v>
      </c>
      <c r="C135" s="90" t="s">
        <v>65</v>
      </c>
      <c r="D135" s="74">
        <f t="shared" si="16"/>
        <v>0.2857142857142857</v>
      </c>
      <c r="E135" s="91">
        <v>20.329999999999998</v>
      </c>
      <c r="F135" s="92">
        <v>0.2235</v>
      </c>
      <c r="G135" s="88">
        <f t="shared" si="10"/>
        <v>20.5535</v>
      </c>
      <c r="H135" s="89">
        <v>5.82</v>
      </c>
      <c r="I135" s="90" t="s">
        <v>66</v>
      </c>
      <c r="J135" s="76">
        <f t="shared" si="17"/>
        <v>5.82</v>
      </c>
      <c r="K135" s="77">
        <v>3794</v>
      </c>
      <c r="L135" s="79" t="s">
        <v>64</v>
      </c>
      <c r="M135" s="74">
        <f t="shared" si="8"/>
        <v>0.37940000000000002</v>
      </c>
      <c r="N135" s="77">
        <v>4845</v>
      </c>
      <c r="O135" s="79" t="s">
        <v>64</v>
      </c>
      <c r="P135" s="74">
        <f t="shared" si="9"/>
        <v>0.48449999999999999</v>
      </c>
    </row>
    <row r="136" spans="1:16">
      <c r="A136" s="94"/>
      <c r="B136" s="89">
        <v>17</v>
      </c>
      <c r="C136" s="90" t="s">
        <v>65</v>
      </c>
      <c r="D136" s="74">
        <f t="shared" si="16"/>
        <v>0.30357142857142855</v>
      </c>
      <c r="E136" s="91">
        <v>20.75</v>
      </c>
      <c r="F136" s="92">
        <v>0.21299999999999999</v>
      </c>
      <c r="G136" s="88">
        <f t="shared" si="10"/>
        <v>20.963000000000001</v>
      </c>
      <c r="H136" s="89">
        <v>6.03</v>
      </c>
      <c r="I136" s="90" t="s">
        <v>66</v>
      </c>
      <c r="J136" s="76">
        <f t="shared" si="17"/>
        <v>6.03</v>
      </c>
      <c r="K136" s="77">
        <v>3822</v>
      </c>
      <c r="L136" s="79" t="s">
        <v>64</v>
      </c>
      <c r="M136" s="74">
        <f t="shared" si="8"/>
        <v>0.38219999999999998</v>
      </c>
      <c r="N136" s="77">
        <v>4896</v>
      </c>
      <c r="O136" s="79" t="s">
        <v>64</v>
      </c>
      <c r="P136" s="74">
        <f t="shared" si="9"/>
        <v>0.48959999999999998</v>
      </c>
    </row>
    <row r="137" spans="1:16">
      <c r="A137" s="94"/>
      <c r="B137" s="89">
        <v>18</v>
      </c>
      <c r="C137" s="90" t="s">
        <v>65</v>
      </c>
      <c r="D137" s="74">
        <f t="shared" si="16"/>
        <v>0.32142857142857145</v>
      </c>
      <c r="E137" s="91">
        <v>21.14</v>
      </c>
      <c r="F137" s="92">
        <v>0.2036</v>
      </c>
      <c r="G137" s="88">
        <f t="shared" si="10"/>
        <v>21.343600000000002</v>
      </c>
      <c r="H137" s="89">
        <v>6.23</v>
      </c>
      <c r="I137" s="90" t="s">
        <v>66</v>
      </c>
      <c r="J137" s="76">
        <f t="shared" si="17"/>
        <v>6.23</v>
      </c>
      <c r="K137" s="77">
        <v>3849</v>
      </c>
      <c r="L137" s="79" t="s">
        <v>64</v>
      </c>
      <c r="M137" s="74">
        <f t="shared" si="8"/>
        <v>0.38490000000000002</v>
      </c>
      <c r="N137" s="77">
        <v>4943</v>
      </c>
      <c r="O137" s="79" t="s">
        <v>64</v>
      </c>
      <c r="P137" s="74">
        <f t="shared" si="9"/>
        <v>0.49429999999999996</v>
      </c>
    </row>
    <row r="138" spans="1:16">
      <c r="A138" s="94"/>
      <c r="B138" s="89">
        <v>20</v>
      </c>
      <c r="C138" s="90" t="s">
        <v>65</v>
      </c>
      <c r="D138" s="74">
        <f t="shared" si="16"/>
        <v>0.35714285714285715</v>
      </c>
      <c r="E138" s="91">
        <v>21.84</v>
      </c>
      <c r="F138" s="92">
        <v>0.18720000000000001</v>
      </c>
      <c r="G138" s="88">
        <f t="shared" si="10"/>
        <v>22.027200000000001</v>
      </c>
      <c r="H138" s="89">
        <v>6.63</v>
      </c>
      <c r="I138" s="90" t="s">
        <v>66</v>
      </c>
      <c r="J138" s="76">
        <f t="shared" si="17"/>
        <v>6.63</v>
      </c>
      <c r="K138" s="77">
        <v>3918</v>
      </c>
      <c r="L138" s="79" t="s">
        <v>64</v>
      </c>
      <c r="M138" s="74">
        <f t="shared" si="8"/>
        <v>0.39180000000000004</v>
      </c>
      <c r="N138" s="77">
        <v>5029</v>
      </c>
      <c r="O138" s="79" t="s">
        <v>64</v>
      </c>
      <c r="P138" s="74">
        <f t="shared" si="9"/>
        <v>0.50290000000000001</v>
      </c>
    </row>
    <row r="139" spans="1:16">
      <c r="A139" s="94"/>
      <c r="B139" s="89">
        <v>22.5</v>
      </c>
      <c r="C139" s="90" t="s">
        <v>65</v>
      </c>
      <c r="D139" s="74">
        <f t="shared" si="16"/>
        <v>0.4017857142857143</v>
      </c>
      <c r="E139" s="91">
        <v>22.6</v>
      </c>
      <c r="F139" s="92">
        <v>0.17030000000000001</v>
      </c>
      <c r="G139" s="88">
        <f t="shared" si="10"/>
        <v>22.770300000000002</v>
      </c>
      <c r="H139" s="89">
        <v>7.1</v>
      </c>
      <c r="I139" s="90" t="s">
        <v>66</v>
      </c>
      <c r="J139" s="76">
        <f t="shared" si="17"/>
        <v>7.1</v>
      </c>
      <c r="K139" s="77">
        <v>4007</v>
      </c>
      <c r="L139" s="79" t="s">
        <v>64</v>
      </c>
      <c r="M139" s="74">
        <f t="shared" si="8"/>
        <v>0.40069999999999995</v>
      </c>
      <c r="N139" s="77">
        <v>5125</v>
      </c>
      <c r="O139" s="79" t="s">
        <v>64</v>
      </c>
      <c r="P139" s="74">
        <f t="shared" si="9"/>
        <v>0.51249999999999996</v>
      </c>
    </row>
    <row r="140" spans="1:16">
      <c r="A140" s="94"/>
      <c r="B140" s="89">
        <v>25</v>
      </c>
      <c r="C140" s="95" t="s">
        <v>65</v>
      </c>
      <c r="D140" s="74">
        <f t="shared" si="16"/>
        <v>0.44642857142857145</v>
      </c>
      <c r="E140" s="91">
        <v>23.25</v>
      </c>
      <c r="F140" s="92">
        <v>0.15640000000000001</v>
      </c>
      <c r="G140" s="88">
        <f t="shared" si="10"/>
        <v>23.406400000000001</v>
      </c>
      <c r="H140" s="89">
        <v>7.57</v>
      </c>
      <c r="I140" s="90" t="s">
        <v>66</v>
      </c>
      <c r="J140" s="76">
        <f t="shared" si="17"/>
        <v>7.57</v>
      </c>
      <c r="K140" s="77">
        <v>4087</v>
      </c>
      <c r="L140" s="79" t="s">
        <v>64</v>
      </c>
      <c r="M140" s="74">
        <f t="shared" si="8"/>
        <v>0.40869999999999995</v>
      </c>
      <c r="N140" s="77">
        <v>5211</v>
      </c>
      <c r="O140" s="79" t="s">
        <v>64</v>
      </c>
      <c r="P140" s="74">
        <f t="shared" si="9"/>
        <v>0.52110000000000001</v>
      </c>
    </row>
    <row r="141" spans="1:16">
      <c r="B141" s="89">
        <v>27.5</v>
      </c>
      <c r="C141" s="79" t="s">
        <v>65</v>
      </c>
      <c r="D141" s="74">
        <f t="shared" si="16"/>
        <v>0.49107142857142855</v>
      </c>
      <c r="E141" s="91">
        <v>23.82</v>
      </c>
      <c r="F141" s="92">
        <v>0.14480000000000001</v>
      </c>
      <c r="G141" s="88">
        <f t="shared" si="10"/>
        <v>23.9648</v>
      </c>
      <c r="H141" s="77">
        <v>8.02</v>
      </c>
      <c r="I141" s="79" t="s">
        <v>66</v>
      </c>
      <c r="J141" s="76">
        <f t="shared" si="17"/>
        <v>8.02</v>
      </c>
      <c r="K141" s="77">
        <v>4161</v>
      </c>
      <c r="L141" s="79" t="s">
        <v>64</v>
      </c>
      <c r="M141" s="74">
        <f t="shared" si="8"/>
        <v>0.41609999999999997</v>
      </c>
      <c r="N141" s="77">
        <v>5288</v>
      </c>
      <c r="O141" s="79" t="s">
        <v>64</v>
      </c>
      <c r="P141" s="74">
        <f t="shared" si="9"/>
        <v>0.52880000000000005</v>
      </c>
    </row>
    <row r="142" spans="1:16">
      <c r="B142" s="89">
        <v>30</v>
      </c>
      <c r="C142" s="79" t="s">
        <v>65</v>
      </c>
      <c r="D142" s="74">
        <f t="shared" si="16"/>
        <v>0.5357142857142857</v>
      </c>
      <c r="E142" s="91">
        <v>24.33</v>
      </c>
      <c r="F142" s="92">
        <v>0.13489999999999999</v>
      </c>
      <c r="G142" s="88">
        <f t="shared" si="10"/>
        <v>24.464899999999997</v>
      </c>
      <c r="H142" s="77">
        <v>8.4700000000000006</v>
      </c>
      <c r="I142" s="79" t="s">
        <v>66</v>
      </c>
      <c r="J142" s="76">
        <f t="shared" si="17"/>
        <v>8.4700000000000006</v>
      </c>
      <c r="K142" s="77">
        <v>4229</v>
      </c>
      <c r="L142" s="79" t="s">
        <v>64</v>
      </c>
      <c r="M142" s="74">
        <f t="shared" si="8"/>
        <v>0.4229</v>
      </c>
      <c r="N142" s="77">
        <v>5359</v>
      </c>
      <c r="O142" s="79" t="s">
        <v>64</v>
      </c>
      <c r="P142" s="74">
        <f t="shared" si="9"/>
        <v>0.53590000000000004</v>
      </c>
    </row>
    <row r="143" spans="1:16">
      <c r="B143" s="89">
        <v>32.5</v>
      </c>
      <c r="C143" s="79" t="s">
        <v>65</v>
      </c>
      <c r="D143" s="74">
        <f t="shared" si="16"/>
        <v>0.5803571428571429</v>
      </c>
      <c r="E143" s="91">
        <v>24.79</v>
      </c>
      <c r="F143" s="92">
        <v>0.12640000000000001</v>
      </c>
      <c r="G143" s="88">
        <f t="shared" si="10"/>
        <v>24.916399999999999</v>
      </c>
      <c r="H143" s="77">
        <v>8.9</v>
      </c>
      <c r="I143" s="79" t="s">
        <v>66</v>
      </c>
      <c r="J143" s="76">
        <f t="shared" si="17"/>
        <v>8.9</v>
      </c>
      <c r="K143" s="77">
        <v>4293</v>
      </c>
      <c r="L143" s="79" t="s">
        <v>64</v>
      </c>
      <c r="M143" s="74">
        <f t="shared" si="8"/>
        <v>0.42930000000000001</v>
      </c>
      <c r="N143" s="77">
        <v>5425</v>
      </c>
      <c r="O143" s="79" t="s">
        <v>64</v>
      </c>
      <c r="P143" s="74">
        <f t="shared" si="9"/>
        <v>0.54249999999999998</v>
      </c>
    </row>
    <row r="144" spans="1:16">
      <c r="B144" s="89">
        <v>35</v>
      </c>
      <c r="C144" s="79" t="s">
        <v>65</v>
      </c>
      <c r="D144" s="74">
        <f t="shared" si="16"/>
        <v>0.625</v>
      </c>
      <c r="E144" s="91">
        <v>25.2</v>
      </c>
      <c r="F144" s="92">
        <v>0.11899999999999999</v>
      </c>
      <c r="G144" s="88">
        <f t="shared" si="10"/>
        <v>25.318999999999999</v>
      </c>
      <c r="H144" s="77">
        <v>9.33</v>
      </c>
      <c r="I144" s="79" t="s">
        <v>66</v>
      </c>
      <c r="J144" s="76">
        <f t="shared" si="17"/>
        <v>9.33</v>
      </c>
      <c r="K144" s="77">
        <v>4353</v>
      </c>
      <c r="L144" s="79" t="s">
        <v>64</v>
      </c>
      <c r="M144" s="74">
        <f t="shared" si="8"/>
        <v>0.43529999999999996</v>
      </c>
      <c r="N144" s="77">
        <v>5486</v>
      </c>
      <c r="O144" s="79" t="s">
        <v>64</v>
      </c>
      <c r="P144" s="74">
        <f t="shared" si="9"/>
        <v>0.54859999999999998</v>
      </c>
    </row>
    <row r="145" spans="2:16">
      <c r="B145" s="89">
        <v>37.5</v>
      </c>
      <c r="C145" s="79" t="s">
        <v>65</v>
      </c>
      <c r="D145" s="74">
        <f t="shared" si="16"/>
        <v>0.6696428571428571</v>
      </c>
      <c r="E145" s="91">
        <v>25.58</v>
      </c>
      <c r="F145" s="92">
        <v>0.1124</v>
      </c>
      <c r="G145" s="88">
        <f t="shared" si="10"/>
        <v>25.692399999999999</v>
      </c>
      <c r="H145" s="77">
        <v>9.75</v>
      </c>
      <c r="I145" s="79" t="s">
        <v>66</v>
      </c>
      <c r="J145" s="76">
        <f t="shared" si="17"/>
        <v>9.75</v>
      </c>
      <c r="K145" s="77">
        <v>4411</v>
      </c>
      <c r="L145" s="79" t="s">
        <v>64</v>
      </c>
      <c r="M145" s="74">
        <f t="shared" si="8"/>
        <v>0.44109999999999994</v>
      </c>
      <c r="N145" s="77">
        <v>5543</v>
      </c>
      <c r="O145" s="79" t="s">
        <v>64</v>
      </c>
      <c r="P145" s="74">
        <f t="shared" si="9"/>
        <v>0.55430000000000001</v>
      </c>
    </row>
    <row r="146" spans="2:16">
      <c r="B146" s="89">
        <v>40</v>
      </c>
      <c r="C146" s="79" t="s">
        <v>65</v>
      </c>
      <c r="D146" s="74">
        <f t="shared" si="16"/>
        <v>0.7142857142857143</v>
      </c>
      <c r="E146" s="91">
        <v>25.92</v>
      </c>
      <c r="F146" s="92">
        <v>0.1066</v>
      </c>
      <c r="G146" s="88">
        <f t="shared" si="10"/>
        <v>26.026600000000002</v>
      </c>
      <c r="H146" s="77">
        <v>10.17</v>
      </c>
      <c r="I146" s="79" t="s">
        <v>66</v>
      </c>
      <c r="J146" s="76">
        <f t="shared" si="17"/>
        <v>10.17</v>
      </c>
      <c r="K146" s="77">
        <v>4465</v>
      </c>
      <c r="L146" s="79" t="s">
        <v>64</v>
      </c>
      <c r="M146" s="74">
        <f t="shared" si="8"/>
        <v>0.44650000000000001</v>
      </c>
      <c r="N146" s="77">
        <v>5597</v>
      </c>
      <c r="O146" s="79" t="s">
        <v>64</v>
      </c>
      <c r="P146" s="74">
        <f t="shared" si="9"/>
        <v>0.55970000000000009</v>
      </c>
    </row>
    <row r="147" spans="2:16">
      <c r="B147" s="89">
        <v>45</v>
      </c>
      <c r="C147" s="79" t="s">
        <v>65</v>
      </c>
      <c r="D147" s="74">
        <f t="shared" si="16"/>
        <v>0.8035714285714286</v>
      </c>
      <c r="E147" s="91">
        <v>26.53</v>
      </c>
      <c r="F147" s="92">
        <v>9.6740000000000007E-2</v>
      </c>
      <c r="G147" s="88">
        <f t="shared" si="10"/>
        <v>26.626740000000002</v>
      </c>
      <c r="H147" s="77">
        <v>10.98</v>
      </c>
      <c r="I147" s="79" t="s">
        <v>66</v>
      </c>
      <c r="J147" s="76">
        <f t="shared" si="17"/>
        <v>10.98</v>
      </c>
      <c r="K147" s="77">
        <v>4639</v>
      </c>
      <c r="L147" s="79" t="s">
        <v>64</v>
      </c>
      <c r="M147" s="74">
        <f t="shared" si="8"/>
        <v>0.46390000000000003</v>
      </c>
      <c r="N147" s="77">
        <v>5697</v>
      </c>
      <c r="O147" s="79" t="s">
        <v>64</v>
      </c>
      <c r="P147" s="74">
        <f t="shared" si="9"/>
        <v>0.56969999999999998</v>
      </c>
    </row>
    <row r="148" spans="2:16">
      <c r="B148" s="89">
        <v>50</v>
      </c>
      <c r="C148" s="79" t="s">
        <v>65</v>
      </c>
      <c r="D148" s="74">
        <f t="shared" si="16"/>
        <v>0.8928571428571429</v>
      </c>
      <c r="E148" s="91">
        <v>27.04</v>
      </c>
      <c r="F148" s="92">
        <v>8.8650000000000007E-2</v>
      </c>
      <c r="G148" s="88">
        <f t="shared" si="10"/>
        <v>27.12865</v>
      </c>
      <c r="H148" s="77">
        <v>11.78</v>
      </c>
      <c r="I148" s="79" t="s">
        <v>66</v>
      </c>
      <c r="J148" s="76">
        <f t="shared" si="17"/>
        <v>11.78</v>
      </c>
      <c r="K148" s="77">
        <v>4799</v>
      </c>
      <c r="L148" s="79" t="s">
        <v>64</v>
      </c>
      <c r="M148" s="74">
        <f t="shared" ref="M148:M163" si="18">K148/1000/10</f>
        <v>0.47990000000000005</v>
      </c>
      <c r="N148" s="77">
        <v>5788</v>
      </c>
      <c r="O148" s="79" t="s">
        <v>64</v>
      </c>
      <c r="P148" s="74">
        <f t="shared" ref="P148:P173" si="19">N148/1000/10</f>
        <v>0.57879999999999998</v>
      </c>
    </row>
    <row r="149" spans="2:16">
      <c r="B149" s="89">
        <v>55</v>
      </c>
      <c r="C149" s="79" t="s">
        <v>65</v>
      </c>
      <c r="D149" s="74">
        <f t="shared" si="16"/>
        <v>0.9821428571428571</v>
      </c>
      <c r="E149" s="91">
        <v>27.48</v>
      </c>
      <c r="F149" s="92">
        <v>8.1890000000000004E-2</v>
      </c>
      <c r="G149" s="88">
        <f t="shared" ref="G149:G212" si="20">E149+F149</f>
        <v>27.561890000000002</v>
      </c>
      <c r="H149" s="77">
        <v>12.57</v>
      </c>
      <c r="I149" s="79" t="s">
        <v>66</v>
      </c>
      <c r="J149" s="76">
        <f t="shared" si="17"/>
        <v>12.57</v>
      </c>
      <c r="K149" s="77">
        <v>4948</v>
      </c>
      <c r="L149" s="79" t="s">
        <v>64</v>
      </c>
      <c r="M149" s="74">
        <f t="shared" si="18"/>
        <v>0.49480000000000002</v>
      </c>
      <c r="N149" s="77">
        <v>5872</v>
      </c>
      <c r="O149" s="79" t="s">
        <v>64</v>
      </c>
      <c r="P149" s="74">
        <f t="shared" si="19"/>
        <v>0.58719999999999994</v>
      </c>
    </row>
    <row r="150" spans="2:16">
      <c r="B150" s="89">
        <v>60</v>
      </c>
      <c r="C150" s="79" t="s">
        <v>65</v>
      </c>
      <c r="D150" s="74">
        <f t="shared" si="16"/>
        <v>1.0714285714285714</v>
      </c>
      <c r="E150" s="91">
        <v>27.85</v>
      </c>
      <c r="F150" s="92">
        <v>7.6160000000000005E-2</v>
      </c>
      <c r="G150" s="88">
        <f t="shared" si="20"/>
        <v>27.926160000000003</v>
      </c>
      <c r="H150" s="77">
        <v>13.35</v>
      </c>
      <c r="I150" s="79" t="s">
        <v>66</v>
      </c>
      <c r="J150" s="76">
        <f t="shared" si="17"/>
        <v>13.35</v>
      </c>
      <c r="K150" s="77">
        <v>5088</v>
      </c>
      <c r="L150" s="79" t="s">
        <v>64</v>
      </c>
      <c r="M150" s="74">
        <f t="shared" si="18"/>
        <v>0.50880000000000003</v>
      </c>
      <c r="N150" s="77">
        <v>5951</v>
      </c>
      <c r="O150" s="79" t="s">
        <v>64</v>
      </c>
      <c r="P150" s="74">
        <f t="shared" si="19"/>
        <v>0.59509999999999996</v>
      </c>
    </row>
    <row r="151" spans="2:16">
      <c r="B151" s="89">
        <v>65</v>
      </c>
      <c r="C151" s="79" t="s">
        <v>65</v>
      </c>
      <c r="D151" s="74">
        <f t="shared" si="16"/>
        <v>1.1607142857142858</v>
      </c>
      <c r="E151" s="91">
        <v>28.16</v>
      </c>
      <c r="F151" s="92">
        <v>7.1220000000000006E-2</v>
      </c>
      <c r="G151" s="88">
        <f t="shared" si="20"/>
        <v>28.23122</v>
      </c>
      <c r="H151" s="77">
        <v>14.11</v>
      </c>
      <c r="I151" s="79" t="s">
        <v>66</v>
      </c>
      <c r="J151" s="76">
        <f t="shared" si="17"/>
        <v>14.11</v>
      </c>
      <c r="K151" s="77">
        <v>5220</v>
      </c>
      <c r="L151" s="79" t="s">
        <v>64</v>
      </c>
      <c r="M151" s="74">
        <f t="shared" si="18"/>
        <v>0.52200000000000002</v>
      </c>
      <c r="N151" s="77">
        <v>6024</v>
      </c>
      <c r="O151" s="79" t="s">
        <v>64</v>
      </c>
      <c r="P151" s="74">
        <f t="shared" si="19"/>
        <v>0.60240000000000005</v>
      </c>
    </row>
    <row r="152" spans="2:16">
      <c r="B152" s="89">
        <v>70</v>
      </c>
      <c r="C152" s="79" t="s">
        <v>65</v>
      </c>
      <c r="D152" s="74">
        <f t="shared" si="16"/>
        <v>1.25</v>
      </c>
      <c r="E152" s="91">
        <v>28.42</v>
      </c>
      <c r="F152" s="92">
        <v>6.6930000000000003E-2</v>
      </c>
      <c r="G152" s="88">
        <f t="shared" si="20"/>
        <v>28.486930000000001</v>
      </c>
      <c r="H152" s="77">
        <v>14.87</v>
      </c>
      <c r="I152" s="79" t="s">
        <v>66</v>
      </c>
      <c r="J152" s="76">
        <f t="shared" si="17"/>
        <v>14.87</v>
      </c>
      <c r="K152" s="77">
        <v>5346</v>
      </c>
      <c r="L152" s="79" t="s">
        <v>64</v>
      </c>
      <c r="M152" s="74">
        <f t="shared" si="18"/>
        <v>0.53459999999999996</v>
      </c>
      <c r="N152" s="77">
        <v>6094</v>
      </c>
      <c r="O152" s="79" t="s">
        <v>64</v>
      </c>
      <c r="P152" s="74">
        <f t="shared" si="19"/>
        <v>0.60940000000000005</v>
      </c>
    </row>
    <row r="153" spans="2:16">
      <c r="B153" s="89">
        <v>80</v>
      </c>
      <c r="C153" s="79" t="s">
        <v>65</v>
      </c>
      <c r="D153" s="74">
        <f t="shared" si="16"/>
        <v>1.4285714285714286</v>
      </c>
      <c r="E153" s="91">
        <v>28.83</v>
      </c>
      <c r="F153" s="92">
        <v>5.9819999999999998E-2</v>
      </c>
      <c r="G153" s="88">
        <f t="shared" si="20"/>
        <v>28.889819999999997</v>
      </c>
      <c r="H153" s="77">
        <v>16.37</v>
      </c>
      <c r="I153" s="79" t="s">
        <v>66</v>
      </c>
      <c r="J153" s="76">
        <f t="shared" si="17"/>
        <v>16.37</v>
      </c>
      <c r="K153" s="77">
        <v>5781</v>
      </c>
      <c r="L153" s="79" t="s">
        <v>64</v>
      </c>
      <c r="M153" s="74">
        <f t="shared" si="18"/>
        <v>0.57809999999999995</v>
      </c>
      <c r="N153" s="77">
        <v>6224</v>
      </c>
      <c r="O153" s="79" t="s">
        <v>64</v>
      </c>
      <c r="P153" s="74">
        <f t="shared" si="19"/>
        <v>0.62240000000000006</v>
      </c>
    </row>
    <row r="154" spans="2:16">
      <c r="B154" s="89">
        <v>90</v>
      </c>
      <c r="C154" s="79" t="s">
        <v>65</v>
      </c>
      <c r="D154" s="74">
        <f t="shared" si="16"/>
        <v>1.6071428571428572</v>
      </c>
      <c r="E154" s="91">
        <v>29.09</v>
      </c>
      <c r="F154" s="92">
        <v>5.4149999999999997E-2</v>
      </c>
      <c r="G154" s="88">
        <f t="shared" si="20"/>
        <v>29.14415</v>
      </c>
      <c r="H154" s="77">
        <v>17.86</v>
      </c>
      <c r="I154" s="79" t="s">
        <v>66</v>
      </c>
      <c r="J154" s="76">
        <f t="shared" si="17"/>
        <v>17.86</v>
      </c>
      <c r="K154" s="77">
        <v>6175</v>
      </c>
      <c r="L154" s="79" t="s">
        <v>64</v>
      </c>
      <c r="M154" s="74">
        <f t="shared" si="18"/>
        <v>0.61749999999999994</v>
      </c>
      <c r="N154" s="77">
        <v>6344</v>
      </c>
      <c r="O154" s="79" t="s">
        <v>64</v>
      </c>
      <c r="P154" s="74">
        <f t="shared" si="19"/>
        <v>0.63440000000000007</v>
      </c>
    </row>
    <row r="155" spans="2:16">
      <c r="B155" s="89">
        <v>100</v>
      </c>
      <c r="C155" s="79" t="s">
        <v>65</v>
      </c>
      <c r="D155" s="74">
        <f t="shared" si="16"/>
        <v>1.7857142857142858</v>
      </c>
      <c r="E155" s="91">
        <v>29.25</v>
      </c>
      <c r="F155" s="92">
        <v>4.9529999999999998E-2</v>
      </c>
      <c r="G155" s="88">
        <f t="shared" si="20"/>
        <v>29.299530000000001</v>
      </c>
      <c r="H155" s="77">
        <v>19.329999999999998</v>
      </c>
      <c r="I155" s="79" t="s">
        <v>66</v>
      </c>
      <c r="J155" s="76">
        <f t="shared" si="17"/>
        <v>19.329999999999998</v>
      </c>
      <c r="K155" s="77">
        <v>6540</v>
      </c>
      <c r="L155" s="79" t="s">
        <v>64</v>
      </c>
      <c r="M155" s="74">
        <f t="shared" si="18"/>
        <v>0.65400000000000003</v>
      </c>
      <c r="N155" s="77">
        <v>6456</v>
      </c>
      <c r="O155" s="79" t="s">
        <v>64</v>
      </c>
      <c r="P155" s="74">
        <f t="shared" si="19"/>
        <v>0.64560000000000006</v>
      </c>
    </row>
    <row r="156" spans="2:16">
      <c r="B156" s="89">
        <v>110</v>
      </c>
      <c r="C156" s="79" t="s">
        <v>65</v>
      </c>
      <c r="D156" s="74">
        <f t="shared" si="16"/>
        <v>1.9642857142857142</v>
      </c>
      <c r="E156" s="91">
        <v>29.31</v>
      </c>
      <c r="F156" s="92">
        <v>4.5670000000000002E-2</v>
      </c>
      <c r="G156" s="88">
        <f t="shared" si="20"/>
        <v>29.35567</v>
      </c>
      <c r="H156" s="77">
        <v>20.8</v>
      </c>
      <c r="I156" s="79" t="s">
        <v>66</v>
      </c>
      <c r="J156" s="76">
        <f t="shared" si="17"/>
        <v>20.8</v>
      </c>
      <c r="K156" s="77">
        <v>6882</v>
      </c>
      <c r="L156" s="79" t="s">
        <v>64</v>
      </c>
      <c r="M156" s="74">
        <f t="shared" si="18"/>
        <v>0.68819999999999992</v>
      </c>
      <c r="N156" s="77">
        <v>6563</v>
      </c>
      <c r="O156" s="79" t="s">
        <v>64</v>
      </c>
      <c r="P156" s="74">
        <f t="shared" si="19"/>
        <v>0.65629999999999999</v>
      </c>
    </row>
    <row r="157" spans="2:16">
      <c r="B157" s="89">
        <v>120</v>
      </c>
      <c r="C157" s="79" t="s">
        <v>65</v>
      </c>
      <c r="D157" s="74">
        <f t="shared" si="16"/>
        <v>2.1428571428571428</v>
      </c>
      <c r="E157" s="91">
        <v>29.31</v>
      </c>
      <c r="F157" s="92">
        <v>4.2410000000000003E-2</v>
      </c>
      <c r="G157" s="88">
        <f t="shared" si="20"/>
        <v>29.352409999999999</v>
      </c>
      <c r="H157" s="77">
        <v>22.26</v>
      </c>
      <c r="I157" s="79" t="s">
        <v>66</v>
      </c>
      <c r="J157" s="76">
        <f t="shared" si="17"/>
        <v>22.26</v>
      </c>
      <c r="K157" s="77">
        <v>7207</v>
      </c>
      <c r="L157" s="79" t="s">
        <v>64</v>
      </c>
      <c r="M157" s="74">
        <f t="shared" si="18"/>
        <v>0.72070000000000001</v>
      </c>
      <c r="N157" s="77">
        <v>6665</v>
      </c>
      <c r="O157" s="79" t="s">
        <v>64</v>
      </c>
      <c r="P157" s="74">
        <f t="shared" si="19"/>
        <v>0.66649999999999998</v>
      </c>
    </row>
    <row r="158" spans="2:16">
      <c r="B158" s="89">
        <v>130</v>
      </c>
      <c r="C158" s="79" t="s">
        <v>65</v>
      </c>
      <c r="D158" s="74">
        <f t="shared" si="16"/>
        <v>2.3214285714285716</v>
      </c>
      <c r="E158" s="91">
        <v>29.06</v>
      </c>
      <c r="F158" s="92">
        <v>3.9609999999999999E-2</v>
      </c>
      <c r="G158" s="88">
        <f t="shared" si="20"/>
        <v>29.099609999999998</v>
      </c>
      <c r="H158" s="77">
        <v>23.74</v>
      </c>
      <c r="I158" s="79" t="s">
        <v>66</v>
      </c>
      <c r="J158" s="76">
        <f t="shared" si="17"/>
        <v>23.74</v>
      </c>
      <c r="K158" s="77">
        <v>7520</v>
      </c>
      <c r="L158" s="79" t="s">
        <v>64</v>
      </c>
      <c r="M158" s="74">
        <f t="shared" si="18"/>
        <v>0.752</v>
      </c>
      <c r="N158" s="77">
        <v>6763</v>
      </c>
      <c r="O158" s="79" t="s">
        <v>64</v>
      </c>
      <c r="P158" s="74">
        <f t="shared" si="19"/>
        <v>0.67630000000000001</v>
      </c>
    </row>
    <row r="159" spans="2:16">
      <c r="B159" s="89">
        <v>140</v>
      </c>
      <c r="C159" s="79" t="s">
        <v>65</v>
      </c>
      <c r="D159" s="74">
        <f t="shared" si="16"/>
        <v>2.5</v>
      </c>
      <c r="E159" s="91">
        <v>28.74</v>
      </c>
      <c r="F159" s="92">
        <v>3.7179999999999998E-2</v>
      </c>
      <c r="G159" s="88">
        <f t="shared" si="20"/>
        <v>28.777179999999998</v>
      </c>
      <c r="H159" s="77">
        <v>25.23</v>
      </c>
      <c r="I159" s="79" t="s">
        <v>66</v>
      </c>
      <c r="J159" s="76">
        <f t="shared" si="17"/>
        <v>25.23</v>
      </c>
      <c r="K159" s="77">
        <v>7827</v>
      </c>
      <c r="L159" s="79" t="s">
        <v>64</v>
      </c>
      <c r="M159" s="74">
        <f t="shared" si="18"/>
        <v>0.78269999999999995</v>
      </c>
      <c r="N159" s="77">
        <v>6859</v>
      </c>
      <c r="O159" s="79" t="s">
        <v>64</v>
      </c>
      <c r="P159" s="74">
        <f t="shared" si="19"/>
        <v>0.68589999999999995</v>
      </c>
    </row>
    <row r="160" spans="2:16">
      <c r="B160" s="89">
        <v>150</v>
      </c>
      <c r="C160" s="79" t="s">
        <v>65</v>
      </c>
      <c r="D160" s="74">
        <f t="shared" si="16"/>
        <v>2.6785714285714284</v>
      </c>
      <c r="E160" s="91">
        <v>28.5</v>
      </c>
      <c r="F160" s="92">
        <v>3.5040000000000002E-2</v>
      </c>
      <c r="G160" s="88">
        <f t="shared" si="20"/>
        <v>28.535039999999999</v>
      </c>
      <c r="H160" s="77">
        <v>26.73</v>
      </c>
      <c r="I160" s="79" t="s">
        <v>66</v>
      </c>
      <c r="J160" s="76">
        <f t="shared" si="17"/>
        <v>26.73</v>
      </c>
      <c r="K160" s="77">
        <v>8126</v>
      </c>
      <c r="L160" s="79" t="s">
        <v>64</v>
      </c>
      <c r="M160" s="74">
        <f t="shared" si="18"/>
        <v>0.81259999999999999</v>
      </c>
      <c r="N160" s="77">
        <v>6953</v>
      </c>
      <c r="O160" s="79" t="s">
        <v>64</v>
      </c>
      <c r="P160" s="74">
        <f t="shared" si="19"/>
        <v>0.69530000000000003</v>
      </c>
    </row>
    <row r="161" spans="2:16">
      <c r="B161" s="89">
        <v>160</v>
      </c>
      <c r="C161" s="79" t="s">
        <v>65</v>
      </c>
      <c r="D161" s="74">
        <f t="shared" si="16"/>
        <v>2.8571428571428572</v>
      </c>
      <c r="E161" s="91">
        <v>28.23</v>
      </c>
      <c r="F161" s="92">
        <v>3.3160000000000002E-2</v>
      </c>
      <c r="G161" s="88">
        <f t="shared" si="20"/>
        <v>28.263159999999999</v>
      </c>
      <c r="H161" s="77">
        <v>28.25</v>
      </c>
      <c r="I161" s="79" t="s">
        <v>66</v>
      </c>
      <c r="J161" s="76">
        <f t="shared" si="17"/>
        <v>28.25</v>
      </c>
      <c r="K161" s="77">
        <v>8421</v>
      </c>
      <c r="L161" s="79" t="s">
        <v>64</v>
      </c>
      <c r="M161" s="76">
        <f t="shared" si="18"/>
        <v>0.84209999999999996</v>
      </c>
      <c r="N161" s="77">
        <v>7046</v>
      </c>
      <c r="O161" s="79" t="s">
        <v>64</v>
      </c>
      <c r="P161" s="74">
        <f t="shared" si="19"/>
        <v>0.7046</v>
      </c>
    </row>
    <row r="162" spans="2:16">
      <c r="B162" s="89">
        <v>170</v>
      </c>
      <c r="C162" s="79" t="s">
        <v>65</v>
      </c>
      <c r="D162" s="74">
        <f t="shared" si="16"/>
        <v>3.0357142857142856</v>
      </c>
      <c r="E162" s="91">
        <v>27.94</v>
      </c>
      <c r="F162" s="92">
        <v>3.1469999999999998E-2</v>
      </c>
      <c r="G162" s="88">
        <f t="shared" si="20"/>
        <v>27.97147</v>
      </c>
      <c r="H162" s="77">
        <v>29.78</v>
      </c>
      <c r="I162" s="79" t="s">
        <v>66</v>
      </c>
      <c r="J162" s="76">
        <f t="shared" si="17"/>
        <v>29.78</v>
      </c>
      <c r="K162" s="77">
        <v>8710</v>
      </c>
      <c r="L162" s="79" t="s">
        <v>64</v>
      </c>
      <c r="M162" s="76">
        <f t="shared" si="18"/>
        <v>0.87100000000000011</v>
      </c>
      <c r="N162" s="77">
        <v>7138</v>
      </c>
      <c r="O162" s="79" t="s">
        <v>64</v>
      </c>
      <c r="P162" s="74">
        <f t="shared" si="19"/>
        <v>0.71379999999999999</v>
      </c>
    </row>
    <row r="163" spans="2:16">
      <c r="B163" s="89">
        <v>180</v>
      </c>
      <c r="C163" s="79" t="s">
        <v>65</v>
      </c>
      <c r="D163" s="74">
        <f t="shared" si="16"/>
        <v>3.2142857142857144</v>
      </c>
      <c r="E163" s="91">
        <v>27.64</v>
      </c>
      <c r="F163" s="92">
        <v>2.9960000000000001E-2</v>
      </c>
      <c r="G163" s="88">
        <f t="shared" si="20"/>
        <v>27.66996</v>
      </c>
      <c r="H163" s="77">
        <v>31.33</v>
      </c>
      <c r="I163" s="79" t="s">
        <v>66</v>
      </c>
      <c r="J163" s="76">
        <f t="shared" si="17"/>
        <v>31.33</v>
      </c>
      <c r="K163" s="77">
        <v>8996</v>
      </c>
      <c r="L163" s="79" t="s">
        <v>64</v>
      </c>
      <c r="M163" s="76">
        <f t="shared" si="18"/>
        <v>0.89960000000000007</v>
      </c>
      <c r="N163" s="77">
        <v>7229</v>
      </c>
      <c r="O163" s="79" t="s">
        <v>64</v>
      </c>
      <c r="P163" s="74">
        <f t="shared" si="19"/>
        <v>0.72289999999999999</v>
      </c>
    </row>
    <row r="164" spans="2:16">
      <c r="B164" s="89">
        <v>200</v>
      </c>
      <c r="C164" s="79" t="s">
        <v>65</v>
      </c>
      <c r="D164" s="74">
        <f t="shared" si="16"/>
        <v>3.5714285714285716</v>
      </c>
      <c r="E164" s="91">
        <v>27.02</v>
      </c>
      <c r="F164" s="92">
        <v>2.7359999999999999E-2</v>
      </c>
      <c r="G164" s="88">
        <f t="shared" si="20"/>
        <v>27.047360000000001</v>
      </c>
      <c r="H164" s="77">
        <v>34.479999999999997</v>
      </c>
      <c r="I164" s="79" t="s">
        <v>66</v>
      </c>
      <c r="J164" s="76">
        <f t="shared" si="17"/>
        <v>34.479999999999997</v>
      </c>
      <c r="K164" s="77">
        <v>1.01</v>
      </c>
      <c r="L164" s="78" t="s">
        <v>66</v>
      </c>
      <c r="M164" s="76">
        <f t="shared" ref="M164:M177" si="21">K164</f>
        <v>1.01</v>
      </c>
      <c r="N164" s="77">
        <v>7409</v>
      </c>
      <c r="O164" s="79" t="s">
        <v>64</v>
      </c>
      <c r="P164" s="74">
        <f t="shared" si="19"/>
        <v>0.7409</v>
      </c>
    </row>
    <row r="165" spans="2:16">
      <c r="B165" s="89">
        <v>225</v>
      </c>
      <c r="C165" s="79" t="s">
        <v>65</v>
      </c>
      <c r="D165" s="74">
        <f t="shared" si="16"/>
        <v>4.0178571428571432</v>
      </c>
      <c r="E165" s="91">
        <v>26.21</v>
      </c>
      <c r="F165" s="92">
        <v>2.4709999999999999E-2</v>
      </c>
      <c r="G165" s="88">
        <f t="shared" si="20"/>
        <v>26.23471</v>
      </c>
      <c r="H165" s="77">
        <v>38.520000000000003</v>
      </c>
      <c r="I165" s="79" t="s">
        <v>66</v>
      </c>
      <c r="J165" s="76">
        <f t="shared" si="17"/>
        <v>38.520000000000003</v>
      </c>
      <c r="K165" s="77">
        <v>1.1599999999999999</v>
      </c>
      <c r="L165" s="79" t="s">
        <v>66</v>
      </c>
      <c r="M165" s="76">
        <f t="shared" si="21"/>
        <v>1.1599999999999999</v>
      </c>
      <c r="N165" s="77">
        <v>7633</v>
      </c>
      <c r="O165" s="79" t="s">
        <v>64</v>
      </c>
      <c r="P165" s="74">
        <f t="shared" si="19"/>
        <v>0.76329999999999998</v>
      </c>
    </row>
    <row r="166" spans="2:16">
      <c r="B166" s="89">
        <v>250</v>
      </c>
      <c r="C166" s="79" t="s">
        <v>65</v>
      </c>
      <c r="D166" s="74">
        <f t="shared" si="16"/>
        <v>4.4642857142857144</v>
      </c>
      <c r="E166" s="91">
        <v>25.41</v>
      </c>
      <c r="F166" s="92">
        <v>2.2550000000000001E-2</v>
      </c>
      <c r="G166" s="88">
        <f t="shared" si="20"/>
        <v>25.432549999999999</v>
      </c>
      <c r="H166" s="77">
        <v>42.69</v>
      </c>
      <c r="I166" s="79" t="s">
        <v>66</v>
      </c>
      <c r="J166" s="76">
        <f t="shared" si="17"/>
        <v>42.69</v>
      </c>
      <c r="K166" s="77">
        <v>1.3</v>
      </c>
      <c r="L166" s="79" t="s">
        <v>66</v>
      </c>
      <c r="M166" s="76">
        <f t="shared" si="21"/>
        <v>1.3</v>
      </c>
      <c r="N166" s="77">
        <v>7858</v>
      </c>
      <c r="O166" s="79" t="s">
        <v>64</v>
      </c>
      <c r="P166" s="74">
        <f t="shared" si="19"/>
        <v>0.78579999999999994</v>
      </c>
    </row>
    <row r="167" spans="2:16">
      <c r="B167" s="89">
        <v>275</v>
      </c>
      <c r="C167" s="79" t="s">
        <v>65</v>
      </c>
      <c r="D167" s="74">
        <f t="shared" si="16"/>
        <v>4.9107142857142856</v>
      </c>
      <c r="E167" s="91">
        <v>24.62</v>
      </c>
      <c r="F167" s="92">
        <v>2.0760000000000001E-2</v>
      </c>
      <c r="G167" s="88">
        <f t="shared" si="20"/>
        <v>24.64076</v>
      </c>
      <c r="H167" s="77">
        <v>46.99</v>
      </c>
      <c r="I167" s="79" t="s">
        <v>66</v>
      </c>
      <c r="J167" s="76">
        <f t="shared" si="17"/>
        <v>46.99</v>
      </c>
      <c r="K167" s="77">
        <v>1.44</v>
      </c>
      <c r="L167" s="79" t="s">
        <v>66</v>
      </c>
      <c r="M167" s="76">
        <f t="shared" si="21"/>
        <v>1.44</v>
      </c>
      <c r="N167" s="77">
        <v>8086</v>
      </c>
      <c r="O167" s="79" t="s">
        <v>64</v>
      </c>
      <c r="P167" s="74">
        <f t="shared" si="19"/>
        <v>0.80859999999999999</v>
      </c>
    </row>
    <row r="168" spans="2:16">
      <c r="B168" s="89">
        <v>300</v>
      </c>
      <c r="C168" s="79" t="s">
        <v>65</v>
      </c>
      <c r="D168" s="74">
        <f t="shared" si="16"/>
        <v>5.3571428571428568</v>
      </c>
      <c r="E168" s="91">
        <v>23.86</v>
      </c>
      <c r="F168" s="92">
        <v>1.925E-2</v>
      </c>
      <c r="G168" s="88">
        <f t="shared" si="20"/>
        <v>23.879249999999999</v>
      </c>
      <c r="H168" s="77">
        <v>51.43</v>
      </c>
      <c r="I168" s="79" t="s">
        <v>66</v>
      </c>
      <c r="J168" s="76">
        <f t="shared" si="17"/>
        <v>51.43</v>
      </c>
      <c r="K168" s="77">
        <v>1.58</v>
      </c>
      <c r="L168" s="79" t="s">
        <v>66</v>
      </c>
      <c r="M168" s="76">
        <f t="shared" si="21"/>
        <v>1.58</v>
      </c>
      <c r="N168" s="77">
        <v>8318</v>
      </c>
      <c r="O168" s="79" t="s">
        <v>64</v>
      </c>
      <c r="P168" s="74">
        <f t="shared" si="19"/>
        <v>0.83179999999999998</v>
      </c>
    </row>
    <row r="169" spans="2:16">
      <c r="B169" s="89">
        <v>325</v>
      </c>
      <c r="C169" s="79" t="s">
        <v>65</v>
      </c>
      <c r="D169" s="74">
        <f t="shared" si="16"/>
        <v>5.8035714285714288</v>
      </c>
      <c r="E169" s="91">
        <v>23.13</v>
      </c>
      <c r="F169" s="92">
        <v>1.7950000000000001E-2</v>
      </c>
      <c r="G169" s="88">
        <f t="shared" si="20"/>
        <v>23.147949999999998</v>
      </c>
      <c r="H169" s="77">
        <v>56.01</v>
      </c>
      <c r="I169" s="79" t="s">
        <v>66</v>
      </c>
      <c r="J169" s="76">
        <f t="shared" si="17"/>
        <v>56.01</v>
      </c>
      <c r="K169" s="77">
        <v>1.71</v>
      </c>
      <c r="L169" s="79" t="s">
        <v>66</v>
      </c>
      <c r="M169" s="76">
        <f t="shared" si="21"/>
        <v>1.71</v>
      </c>
      <c r="N169" s="77">
        <v>8555</v>
      </c>
      <c r="O169" s="79" t="s">
        <v>64</v>
      </c>
      <c r="P169" s="74">
        <f t="shared" si="19"/>
        <v>0.85549999999999993</v>
      </c>
    </row>
    <row r="170" spans="2:16">
      <c r="B170" s="89">
        <v>350</v>
      </c>
      <c r="C170" s="79" t="s">
        <v>65</v>
      </c>
      <c r="D170" s="74">
        <f t="shared" si="16"/>
        <v>6.25</v>
      </c>
      <c r="E170" s="91">
        <v>22.43</v>
      </c>
      <c r="F170" s="92">
        <v>1.6830000000000001E-2</v>
      </c>
      <c r="G170" s="88">
        <f t="shared" si="20"/>
        <v>22.446829999999999</v>
      </c>
      <c r="H170" s="77">
        <v>60.74</v>
      </c>
      <c r="I170" s="79" t="s">
        <v>66</v>
      </c>
      <c r="J170" s="76">
        <f t="shared" si="17"/>
        <v>60.74</v>
      </c>
      <c r="K170" s="77">
        <v>1.83</v>
      </c>
      <c r="L170" s="79" t="s">
        <v>66</v>
      </c>
      <c r="M170" s="76">
        <f t="shared" si="21"/>
        <v>1.83</v>
      </c>
      <c r="N170" s="77">
        <v>8797</v>
      </c>
      <c r="O170" s="79" t="s">
        <v>64</v>
      </c>
      <c r="P170" s="74">
        <f t="shared" si="19"/>
        <v>0.87970000000000004</v>
      </c>
    </row>
    <row r="171" spans="2:16">
      <c r="B171" s="89">
        <v>375</v>
      </c>
      <c r="C171" s="79" t="s">
        <v>65</v>
      </c>
      <c r="D171" s="74">
        <f t="shared" si="16"/>
        <v>6.6964285714285712</v>
      </c>
      <c r="E171" s="91">
        <v>21.77</v>
      </c>
      <c r="F171" s="92">
        <v>1.584E-2</v>
      </c>
      <c r="G171" s="88">
        <f t="shared" si="20"/>
        <v>21.78584</v>
      </c>
      <c r="H171" s="77">
        <v>65.61</v>
      </c>
      <c r="I171" s="79" t="s">
        <v>66</v>
      </c>
      <c r="J171" s="76">
        <f t="shared" si="17"/>
        <v>65.61</v>
      </c>
      <c r="K171" s="77">
        <v>1.96</v>
      </c>
      <c r="L171" s="79" t="s">
        <v>66</v>
      </c>
      <c r="M171" s="76">
        <f t="shared" si="21"/>
        <v>1.96</v>
      </c>
      <c r="N171" s="77">
        <v>9045</v>
      </c>
      <c r="O171" s="79" t="s">
        <v>64</v>
      </c>
      <c r="P171" s="74">
        <f t="shared" si="19"/>
        <v>0.90449999999999997</v>
      </c>
    </row>
    <row r="172" spans="2:16">
      <c r="B172" s="89">
        <v>400</v>
      </c>
      <c r="C172" s="79" t="s">
        <v>65</v>
      </c>
      <c r="D172" s="74">
        <f t="shared" si="16"/>
        <v>7.1428571428571432</v>
      </c>
      <c r="E172" s="91">
        <v>21.15</v>
      </c>
      <c r="F172" s="92">
        <v>1.4970000000000001E-2</v>
      </c>
      <c r="G172" s="88">
        <f t="shared" si="20"/>
        <v>21.16497</v>
      </c>
      <c r="H172" s="77">
        <v>70.63</v>
      </c>
      <c r="I172" s="79" t="s">
        <v>66</v>
      </c>
      <c r="J172" s="76">
        <f t="shared" si="17"/>
        <v>70.63</v>
      </c>
      <c r="K172" s="77">
        <v>2.09</v>
      </c>
      <c r="L172" s="79" t="s">
        <v>66</v>
      </c>
      <c r="M172" s="76">
        <f t="shared" si="21"/>
        <v>2.09</v>
      </c>
      <c r="N172" s="77">
        <v>9300</v>
      </c>
      <c r="O172" s="79" t="s">
        <v>64</v>
      </c>
      <c r="P172" s="76">
        <f t="shared" si="19"/>
        <v>0.93</v>
      </c>
    </row>
    <row r="173" spans="2:16">
      <c r="B173" s="89">
        <v>450</v>
      </c>
      <c r="C173" s="79" t="s">
        <v>65</v>
      </c>
      <c r="D173" s="74">
        <f t="shared" si="16"/>
        <v>8.0357142857142865</v>
      </c>
      <c r="E173" s="91">
        <v>19.989999999999998</v>
      </c>
      <c r="F173" s="92">
        <v>1.3509999999999999E-2</v>
      </c>
      <c r="G173" s="88">
        <f t="shared" si="20"/>
        <v>20.003509999999999</v>
      </c>
      <c r="H173" s="77">
        <v>81.099999999999994</v>
      </c>
      <c r="I173" s="79" t="s">
        <v>66</v>
      </c>
      <c r="J173" s="76">
        <f t="shared" si="17"/>
        <v>81.099999999999994</v>
      </c>
      <c r="K173" s="77">
        <v>2.57</v>
      </c>
      <c r="L173" s="79" t="s">
        <v>66</v>
      </c>
      <c r="M173" s="76">
        <f t="shared" si="21"/>
        <v>2.57</v>
      </c>
      <c r="N173" s="77">
        <v>9830</v>
      </c>
      <c r="O173" s="79" t="s">
        <v>64</v>
      </c>
      <c r="P173" s="76">
        <f t="shared" si="19"/>
        <v>0.98299999999999998</v>
      </c>
    </row>
    <row r="174" spans="2:16">
      <c r="B174" s="89">
        <v>500</v>
      </c>
      <c r="C174" s="79" t="s">
        <v>65</v>
      </c>
      <c r="D174" s="74">
        <f t="shared" si="16"/>
        <v>8.9285714285714288</v>
      </c>
      <c r="E174" s="91">
        <v>18.96</v>
      </c>
      <c r="F174" s="92">
        <v>1.231E-2</v>
      </c>
      <c r="G174" s="88">
        <f t="shared" si="20"/>
        <v>18.97231</v>
      </c>
      <c r="H174" s="77">
        <v>92.15</v>
      </c>
      <c r="I174" s="79" t="s">
        <v>66</v>
      </c>
      <c r="J174" s="76">
        <f t="shared" si="17"/>
        <v>92.15</v>
      </c>
      <c r="K174" s="77">
        <v>3.01</v>
      </c>
      <c r="L174" s="79" t="s">
        <v>66</v>
      </c>
      <c r="M174" s="76">
        <f t="shared" si="21"/>
        <v>3.01</v>
      </c>
      <c r="N174" s="77">
        <v>1.04</v>
      </c>
      <c r="O174" s="78" t="s">
        <v>66</v>
      </c>
      <c r="P174" s="76">
        <f t="shared" ref="P174:P189" si="22">N174</f>
        <v>1.04</v>
      </c>
    </row>
    <row r="175" spans="2:16">
      <c r="B175" s="89">
        <v>550</v>
      </c>
      <c r="C175" s="79" t="s">
        <v>65</v>
      </c>
      <c r="D175" s="74">
        <f t="shared" ref="D175:D180" si="23">B175/$C$5</f>
        <v>9.8214285714285712</v>
      </c>
      <c r="E175" s="91">
        <v>18.04</v>
      </c>
      <c r="F175" s="92">
        <v>1.132E-2</v>
      </c>
      <c r="G175" s="88">
        <f t="shared" si="20"/>
        <v>18.05132</v>
      </c>
      <c r="H175" s="77">
        <v>103.8</v>
      </c>
      <c r="I175" s="79" t="s">
        <v>66</v>
      </c>
      <c r="J175" s="76">
        <f t="shared" si="17"/>
        <v>103.8</v>
      </c>
      <c r="K175" s="77">
        <v>3.43</v>
      </c>
      <c r="L175" s="79" t="s">
        <v>66</v>
      </c>
      <c r="M175" s="76">
        <f t="shared" si="21"/>
        <v>3.43</v>
      </c>
      <c r="N175" s="77">
        <v>1.1000000000000001</v>
      </c>
      <c r="O175" s="79" t="s">
        <v>66</v>
      </c>
      <c r="P175" s="76">
        <f t="shared" si="22"/>
        <v>1.1000000000000001</v>
      </c>
    </row>
    <row r="176" spans="2:16">
      <c r="B176" s="89">
        <v>600</v>
      </c>
      <c r="C176" s="79" t="s">
        <v>65</v>
      </c>
      <c r="D176" s="74">
        <f t="shared" si="23"/>
        <v>10.714285714285714</v>
      </c>
      <c r="E176" s="91">
        <v>17.21</v>
      </c>
      <c r="F176" s="92">
        <v>1.0489999999999999E-2</v>
      </c>
      <c r="G176" s="88">
        <f t="shared" si="20"/>
        <v>17.220490000000002</v>
      </c>
      <c r="H176" s="77">
        <v>116.01</v>
      </c>
      <c r="I176" s="79" t="s">
        <v>66</v>
      </c>
      <c r="J176" s="76">
        <f t="shared" si="17"/>
        <v>116.01</v>
      </c>
      <c r="K176" s="77">
        <v>3.85</v>
      </c>
      <c r="L176" s="79" t="s">
        <v>66</v>
      </c>
      <c r="M176" s="76">
        <f t="shared" si="21"/>
        <v>3.85</v>
      </c>
      <c r="N176" s="77">
        <v>1.1599999999999999</v>
      </c>
      <c r="O176" s="79" t="s">
        <v>66</v>
      </c>
      <c r="P176" s="76">
        <f t="shared" si="22"/>
        <v>1.1599999999999999</v>
      </c>
    </row>
    <row r="177" spans="1:16">
      <c r="A177" s="4"/>
      <c r="B177" s="89">
        <v>650</v>
      </c>
      <c r="C177" s="79" t="s">
        <v>65</v>
      </c>
      <c r="D177" s="74">
        <f t="shared" si="23"/>
        <v>11.607142857142858</v>
      </c>
      <c r="E177" s="91">
        <v>16.47</v>
      </c>
      <c r="F177" s="92">
        <v>9.7710000000000002E-3</v>
      </c>
      <c r="G177" s="88">
        <f t="shared" si="20"/>
        <v>16.479771</v>
      </c>
      <c r="H177" s="77">
        <v>128.80000000000001</v>
      </c>
      <c r="I177" s="79" t="s">
        <v>66</v>
      </c>
      <c r="J177" s="76">
        <f t="shared" si="17"/>
        <v>128.80000000000001</v>
      </c>
      <c r="K177" s="77">
        <v>4.26</v>
      </c>
      <c r="L177" s="79" t="s">
        <v>66</v>
      </c>
      <c r="M177" s="76">
        <f t="shared" si="21"/>
        <v>4.26</v>
      </c>
      <c r="N177" s="77">
        <v>1.22</v>
      </c>
      <c r="O177" s="79" t="s">
        <v>66</v>
      </c>
      <c r="P177" s="76">
        <f t="shared" si="22"/>
        <v>1.22</v>
      </c>
    </row>
    <row r="178" spans="1:16">
      <c r="B178" s="77">
        <v>700</v>
      </c>
      <c r="C178" s="79" t="s">
        <v>65</v>
      </c>
      <c r="D178" s="74">
        <f t="shared" si="23"/>
        <v>12.5</v>
      </c>
      <c r="E178" s="91">
        <v>15.79</v>
      </c>
      <c r="F178" s="92">
        <v>9.1520000000000004E-3</v>
      </c>
      <c r="G178" s="88">
        <f t="shared" si="20"/>
        <v>15.799151999999999</v>
      </c>
      <c r="H178" s="77">
        <v>142.16</v>
      </c>
      <c r="I178" s="79" t="s">
        <v>66</v>
      </c>
      <c r="J178" s="76">
        <f t="shared" si="17"/>
        <v>142.16</v>
      </c>
      <c r="K178" s="77">
        <v>4.66</v>
      </c>
      <c r="L178" s="79" t="s">
        <v>66</v>
      </c>
      <c r="M178" s="76">
        <f t="shared" ref="M178:M215" si="24">K178</f>
        <v>4.66</v>
      </c>
      <c r="N178" s="77">
        <v>1.29</v>
      </c>
      <c r="O178" s="79" t="s">
        <v>66</v>
      </c>
      <c r="P178" s="76">
        <f t="shared" si="22"/>
        <v>1.29</v>
      </c>
    </row>
    <row r="179" spans="1:16">
      <c r="B179" s="89">
        <v>800</v>
      </c>
      <c r="C179" s="90" t="s">
        <v>65</v>
      </c>
      <c r="D179" s="74">
        <f t="shared" si="23"/>
        <v>14.285714285714286</v>
      </c>
      <c r="E179" s="91">
        <v>14.61</v>
      </c>
      <c r="F179" s="92">
        <v>8.1329999999999996E-3</v>
      </c>
      <c r="G179" s="88">
        <f t="shared" si="20"/>
        <v>14.618133</v>
      </c>
      <c r="H179" s="77">
        <v>170.52</v>
      </c>
      <c r="I179" s="79" t="s">
        <v>66</v>
      </c>
      <c r="J179" s="76">
        <f t="shared" si="17"/>
        <v>170.52</v>
      </c>
      <c r="K179" s="77">
        <v>6.16</v>
      </c>
      <c r="L179" s="79" t="s">
        <v>66</v>
      </c>
      <c r="M179" s="76">
        <f t="shared" si="24"/>
        <v>6.16</v>
      </c>
      <c r="N179" s="77">
        <v>1.44</v>
      </c>
      <c r="O179" s="79" t="s">
        <v>66</v>
      </c>
      <c r="P179" s="76">
        <f t="shared" si="22"/>
        <v>1.44</v>
      </c>
    </row>
    <row r="180" spans="1:16">
      <c r="B180" s="89">
        <v>900</v>
      </c>
      <c r="C180" s="90" t="s">
        <v>65</v>
      </c>
      <c r="D180" s="74">
        <f t="shared" si="23"/>
        <v>16.071428571428573</v>
      </c>
      <c r="E180" s="91">
        <v>13.62</v>
      </c>
      <c r="F180" s="92">
        <v>7.326E-3</v>
      </c>
      <c r="G180" s="88">
        <f t="shared" si="20"/>
        <v>13.627326</v>
      </c>
      <c r="H180" s="77">
        <v>201.05</v>
      </c>
      <c r="I180" s="79" t="s">
        <v>66</v>
      </c>
      <c r="J180" s="76">
        <f t="shared" si="17"/>
        <v>201.05</v>
      </c>
      <c r="K180" s="77">
        <v>7.53</v>
      </c>
      <c r="L180" s="79" t="s">
        <v>66</v>
      </c>
      <c r="M180" s="76">
        <f t="shared" si="24"/>
        <v>7.53</v>
      </c>
      <c r="N180" s="77">
        <v>1.59</v>
      </c>
      <c r="O180" s="79" t="s">
        <v>66</v>
      </c>
      <c r="P180" s="76">
        <f t="shared" si="22"/>
        <v>1.59</v>
      </c>
    </row>
    <row r="181" spans="1:16">
      <c r="B181" s="89">
        <v>1</v>
      </c>
      <c r="C181" s="93" t="s">
        <v>67</v>
      </c>
      <c r="D181" s="74">
        <f t="shared" ref="D181:D184" si="25">B181*1000/$C$5</f>
        <v>17.857142857142858</v>
      </c>
      <c r="E181" s="91">
        <v>12.78</v>
      </c>
      <c r="F181" s="92">
        <v>6.672E-3</v>
      </c>
      <c r="G181" s="88">
        <f t="shared" si="20"/>
        <v>12.786671999999999</v>
      </c>
      <c r="H181" s="77">
        <v>233.7</v>
      </c>
      <c r="I181" s="79" t="s">
        <v>66</v>
      </c>
      <c r="J181" s="76">
        <f t="shared" si="17"/>
        <v>233.7</v>
      </c>
      <c r="K181" s="77">
        <v>8.84</v>
      </c>
      <c r="L181" s="79" t="s">
        <v>66</v>
      </c>
      <c r="M181" s="76">
        <f t="shared" si="24"/>
        <v>8.84</v>
      </c>
      <c r="N181" s="77">
        <v>1.76</v>
      </c>
      <c r="O181" s="79" t="s">
        <v>66</v>
      </c>
      <c r="P181" s="76">
        <f t="shared" si="22"/>
        <v>1.76</v>
      </c>
    </row>
    <row r="182" spans="1:16">
      <c r="B182" s="89">
        <v>1.1000000000000001</v>
      </c>
      <c r="C182" s="90" t="s">
        <v>67</v>
      </c>
      <c r="D182" s="74">
        <f t="shared" si="25"/>
        <v>19.642857142857142</v>
      </c>
      <c r="E182" s="91">
        <v>12.04</v>
      </c>
      <c r="F182" s="92">
        <v>6.13E-3</v>
      </c>
      <c r="G182" s="88">
        <f t="shared" si="20"/>
        <v>12.04613</v>
      </c>
      <c r="H182" s="77">
        <v>268.42</v>
      </c>
      <c r="I182" s="79" t="s">
        <v>66</v>
      </c>
      <c r="J182" s="76">
        <f t="shared" si="17"/>
        <v>268.42</v>
      </c>
      <c r="K182" s="77">
        <v>10.119999999999999</v>
      </c>
      <c r="L182" s="79" t="s">
        <v>66</v>
      </c>
      <c r="M182" s="76">
        <f t="shared" si="24"/>
        <v>10.119999999999999</v>
      </c>
      <c r="N182" s="77">
        <v>1.94</v>
      </c>
      <c r="O182" s="79" t="s">
        <v>66</v>
      </c>
      <c r="P182" s="76">
        <f t="shared" si="22"/>
        <v>1.94</v>
      </c>
    </row>
    <row r="183" spans="1:16">
      <c r="B183" s="89">
        <v>1.2</v>
      </c>
      <c r="C183" s="90" t="s">
        <v>67</v>
      </c>
      <c r="D183" s="74">
        <f t="shared" si="25"/>
        <v>21.428571428571427</v>
      </c>
      <c r="E183" s="91">
        <v>11.4</v>
      </c>
      <c r="F183" s="92">
        <v>5.6730000000000001E-3</v>
      </c>
      <c r="G183" s="88">
        <f t="shared" si="20"/>
        <v>11.405673</v>
      </c>
      <c r="H183" s="77">
        <v>305.18</v>
      </c>
      <c r="I183" s="79" t="s">
        <v>66</v>
      </c>
      <c r="J183" s="76">
        <f t="shared" si="17"/>
        <v>305.18</v>
      </c>
      <c r="K183" s="77">
        <v>11.38</v>
      </c>
      <c r="L183" s="79" t="s">
        <v>66</v>
      </c>
      <c r="M183" s="76">
        <f t="shared" si="24"/>
        <v>11.38</v>
      </c>
      <c r="N183" s="77">
        <v>2.13</v>
      </c>
      <c r="O183" s="79" t="s">
        <v>66</v>
      </c>
      <c r="P183" s="76">
        <f t="shared" si="22"/>
        <v>2.13</v>
      </c>
    </row>
    <row r="184" spans="1:16">
      <c r="B184" s="89">
        <v>1.3</v>
      </c>
      <c r="C184" s="90" t="s">
        <v>67</v>
      </c>
      <c r="D184" s="74">
        <f t="shared" si="25"/>
        <v>23.214285714285715</v>
      </c>
      <c r="E184" s="91">
        <v>10.83</v>
      </c>
      <c r="F184" s="92">
        <v>5.2820000000000002E-3</v>
      </c>
      <c r="G184" s="88">
        <f t="shared" si="20"/>
        <v>10.835281999999999</v>
      </c>
      <c r="H184" s="77">
        <v>343.94</v>
      </c>
      <c r="I184" s="79" t="s">
        <v>66</v>
      </c>
      <c r="J184" s="76">
        <f t="shared" si="17"/>
        <v>343.94</v>
      </c>
      <c r="K184" s="77">
        <v>12.64</v>
      </c>
      <c r="L184" s="79" t="s">
        <v>66</v>
      </c>
      <c r="M184" s="76">
        <f t="shared" si="24"/>
        <v>12.64</v>
      </c>
      <c r="N184" s="77">
        <v>2.33</v>
      </c>
      <c r="O184" s="79" t="s">
        <v>66</v>
      </c>
      <c r="P184" s="76">
        <f t="shared" si="22"/>
        <v>2.33</v>
      </c>
    </row>
    <row r="185" spans="1:16">
      <c r="B185" s="89">
        <v>1.4</v>
      </c>
      <c r="C185" s="90" t="s">
        <v>67</v>
      </c>
      <c r="D185" s="74">
        <f t="shared" ref="D185:D228" si="26">B185*1000/$C$5</f>
        <v>25</v>
      </c>
      <c r="E185" s="91">
        <v>10.32</v>
      </c>
      <c r="F185" s="92">
        <v>4.9439999999999996E-3</v>
      </c>
      <c r="G185" s="88">
        <f t="shared" si="20"/>
        <v>10.324944</v>
      </c>
      <c r="H185" s="77">
        <v>384.68</v>
      </c>
      <c r="I185" s="79" t="s">
        <v>66</v>
      </c>
      <c r="J185" s="76">
        <f t="shared" ref="J185:J192" si="27">H185</f>
        <v>384.68</v>
      </c>
      <c r="K185" s="77">
        <v>13.9</v>
      </c>
      <c r="L185" s="79" t="s">
        <v>66</v>
      </c>
      <c r="M185" s="76">
        <f t="shared" si="24"/>
        <v>13.9</v>
      </c>
      <c r="N185" s="77">
        <v>2.54</v>
      </c>
      <c r="O185" s="79" t="s">
        <v>66</v>
      </c>
      <c r="P185" s="76">
        <f t="shared" si="22"/>
        <v>2.54</v>
      </c>
    </row>
    <row r="186" spans="1:16">
      <c r="B186" s="89">
        <v>1.5</v>
      </c>
      <c r="C186" s="90" t="s">
        <v>67</v>
      </c>
      <c r="D186" s="74">
        <f t="shared" si="26"/>
        <v>26.785714285714285</v>
      </c>
      <c r="E186" s="91">
        <v>9.8580000000000005</v>
      </c>
      <c r="F186" s="92">
        <v>4.6490000000000004E-3</v>
      </c>
      <c r="G186" s="88">
        <f t="shared" si="20"/>
        <v>9.8626490000000011</v>
      </c>
      <c r="H186" s="77">
        <v>427.38</v>
      </c>
      <c r="I186" s="79" t="s">
        <v>66</v>
      </c>
      <c r="J186" s="76">
        <f t="shared" si="27"/>
        <v>427.38</v>
      </c>
      <c r="K186" s="77">
        <v>15.17</v>
      </c>
      <c r="L186" s="79" t="s">
        <v>66</v>
      </c>
      <c r="M186" s="76">
        <f t="shared" si="24"/>
        <v>15.17</v>
      </c>
      <c r="N186" s="77">
        <v>2.75</v>
      </c>
      <c r="O186" s="79" t="s">
        <v>66</v>
      </c>
      <c r="P186" s="76">
        <f t="shared" si="22"/>
        <v>2.75</v>
      </c>
    </row>
    <row r="187" spans="1:16">
      <c r="B187" s="89">
        <v>1.6</v>
      </c>
      <c r="C187" s="90" t="s">
        <v>67</v>
      </c>
      <c r="D187" s="74">
        <f t="shared" si="26"/>
        <v>28.571428571428573</v>
      </c>
      <c r="E187" s="91">
        <v>9.4369999999999994</v>
      </c>
      <c r="F187" s="92">
        <v>4.3880000000000004E-3</v>
      </c>
      <c r="G187" s="88">
        <f t="shared" si="20"/>
        <v>9.4413879999999999</v>
      </c>
      <c r="H187" s="77">
        <v>472.04</v>
      </c>
      <c r="I187" s="79" t="s">
        <v>66</v>
      </c>
      <c r="J187" s="76">
        <f t="shared" si="27"/>
        <v>472.04</v>
      </c>
      <c r="K187" s="77">
        <v>16.440000000000001</v>
      </c>
      <c r="L187" s="79" t="s">
        <v>66</v>
      </c>
      <c r="M187" s="76">
        <f t="shared" si="24"/>
        <v>16.440000000000001</v>
      </c>
      <c r="N187" s="77">
        <v>2.98</v>
      </c>
      <c r="O187" s="79" t="s">
        <v>66</v>
      </c>
      <c r="P187" s="76">
        <f t="shared" si="22"/>
        <v>2.98</v>
      </c>
    </row>
    <row r="188" spans="1:16">
      <c r="B188" s="89">
        <v>1.7</v>
      </c>
      <c r="C188" s="90" t="s">
        <v>67</v>
      </c>
      <c r="D188" s="74">
        <f t="shared" si="26"/>
        <v>30.357142857142858</v>
      </c>
      <c r="E188" s="91">
        <v>9.0519999999999996</v>
      </c>
      <c r="F188" s="92">
        <v>4.1570000000000001E-3</v>
      </c>
      <c r="G188" s="88">
        <f t="shared" si="20"/>
        <v>9.0561569999999989</v>
      </c>
      <c r="H188" s="77">
        <v>518.64</v>
      </c>
      <c r="I188" s="79" t="s">
        <v>66</v>
      </c>
      <c r="J188" s="76">
        <f t="shared" si="27"/>
        <v>518.64</v>
      </c>
      <c r="K188" s="77">
        <v>17.72</v>
      </c>
      <c r="L188" s="79" t="s">
        <v>66</v>
      </c>
      <c r="M188" s="76">
        <f t="shared" si="24"/>
        <v>17.72</v>
      </c>
      <c r="N188" s="77">
        <v>3.22</v>
      </c>
      <c r="O188" s="79" t="s">
        <v>66</v>
      </c>
      <c r="P188" s="76">
        <f t="shared" si="22"/>
        <v>3.22</v>
      </c>
    </row>
    <row r="189" spans="1:16">
      <c r="B189" s="89">
        <v>1.8</v>
      </c>
      <c r="C189" s="90" t="s">
        <v>67</v>
      </c>
      <c r="D189" s="74">
        <f t="shared" si="26"/>
        <v>32.142857142857146</v>
      </c>
      <c r="E189" s="91">
        <v>8.6989999999999998</v>
      </c>
      <c r="F189" s="92">
        <v>3.9490000000000003E-3</v>
      </c>
      <c r="G189" s="88">
        <f t="shared" si="20"/>
        <v>8.7029490000000003</v>
      </c>
      <c r="H189" s="77">
        <v>567.17999999999995</v>
      </c>
      <c r="I189" s="79" t="s">
        <v>66</v>
      </c>
      <c r="J189" s="76">
        <f t="shared" si="27"/>
        <v>567.17999999999995</v>
      </c>
      <c r="K189" s="77">
        <v>19.010000000000002</v>
      </c>
      <c r="L189" s="79" t="s">
        <v>66</v>
      </c>
      <c r="M189" s="76">
        <f t="shared" si="24"/>
        <v>19.010000000000002</v>
      </c>
      <c r="N189" s="77">
        <v>3.46</v>
      </c>
      <c r="O189" s="79" t="s">
        <v>66</v>
      </c>
      <c r="P189" s="76">
        <f t="shared" si="22"/>
        <v>3.46</v>
      </c>
    </row>
    <row r="190" spans="1:16">
      <c r="B190" s="89">
        <v>2</v>
      </c>
      <c r="C190" s="90" t="s">
        <v>67</v>
      </c>
      <c r="D190" s="74">
        <f t="shared" si="26"/>
        <v>35.714285714285715</v>
      </c>
      <c r="E190" s="91">
        <v>8.08</v>
      </c>
      <c r="F190" s="92">
        <v>3.594E-3</v>
      </c>
      <c r="G190" s="88">
        <f t="shared" si="20"/>
        <v>8.0835939999999997</v>
      </c>
      <c r="H190" s="77">
        <v>669.95</v>
      </c>
      <c r="I190" s="79" t="s">
        <v>66</v>
      </c>
      <c r="J190" s="76">
        <f t="shared" si="27"/>
        <v>669.95</v>
      </c>
      <c r="K190" s="77">
        <v>23.95</v>
      </c>
      <c r="L190" s="79" t="s">
        <v>66</v>
      </c>
      <c r="M190" s="76">
        <f t="shared" si="24"/>
        <v>23.95</v>
      </c>
      <c r="N190" s="77">
        <v>3.98</v>
      </c>
      <c r="O190" s="79" t="s">
        <v>66</v>
      </c>
      <c r="P190" s="76">
        <f t="shared" ref="P190:P228" si="28">N190</f>
        <v>3.98</v>
      </c>
    </row>
    <row r="191" spans="1:16">
      <c r="B191" s="89">
        <v>2.25</v>
      </c>
      <c r="C191" s="90" t="s">
        <v>67</v>
      </c>
      <c r="D191" s="74">
        <f t="shared" si="26"/>
        <v>40.178571428571431</v>
      </c>
      <c r="E191" s="91">
        <v>7.4340000000000002</v>
      </c>
      <c r="F191" s="92">
        <v>3.2330000000000002E-3</v>
      </c>
      <c r="G191" s="88">
        <f t="shared" si="20"/>
        <v>7.437233</v>
      </c>
      <c r="H191" s="77">
        <v>808.91</v>
      </c>
      <c r="I191" s="79" t="s">
        <v>66</v>
      </c>
      <c r="J191" s="80">
        <f t="shared" si="27"/>
        <v>808.91</v>
      </c>
      <c r="K191" s="77">
        <v>31.01</v>
      </c>
      <c r="L191" s="79" t="s">
        <v>66</v>
      </c>
      <c r="M191" s="76">
        <f t="shared" si="24"/>
        <v>31.01</v>
      </c>
      <c r="N191" s="77">
        <v>4.68</v>
      </c>
      <c r="O191" s="79" t="s">
        <v>66</v>
      </c>
      <c r="P191" s="76">
        <f t="shared" si="28"/>
        <v>4.68</v>
      </c>
    </row>
    <row r="192" spans="1:16">
      <c r="B192" s="89">
        <v>2.5</v>
      </c>
      <c r="C192" s="90" t="s">
        <v>67</v>
      </c>
      <c r="D192" s="74">
        <f t="shared" si="26"/>
        <v>44.642857142857146</v>
      </c>
      <c r="E192" s="91">
        <v>6.8970000000000002</v>
      </c>
      <c r="F192" s="92">
        <v>2.941E-3</v>
      </c>
      <c r="G192" s="88">
        <f t="shared" si="20"/>
        <v>6.8999410000000001</v>
      </c>
      <c r="H192" s="77">
        <v>959.32</v>
      </c>
      <c r="I192" s="79" t="s">
        <v>66</v>
      </c>
      <c r="J192" s="80">
        <f t="shared" si="27"/>
        <v>959.32</v>
      </c>
      <c r="K192" s="77">
        <v>37.630000000000003</v>
      </c>
      <c r="L192" s="79" t="s">
        <v>66</v>
      </c>
      <c r="M192" s="76">
        <f t="shared" si="24"/>
        <v>37.630000000000003</v>
      </c>
      <c r="N192" s="77">
        <v>5.42</v>
      </c>
      <c r="O192" s="79" t="s">
        <v>66</v>
      </c>
      <c r="P192" s="76">
        <f t="shared" si="28"/>
        <v>5.42</v>
      </c>
    </row>
    <row r="193" spans="2:16">
      <c r="B193" s="89">
        <v>2.75</v>
      </c>
      <c r="C193" s="90" t="s">
        <v>67</v>
      </c>
      <c r="D193" s="74">
        <f t="shared" si="26"/>
        <v>49.107142857142854</v>
      </c>
      <c r="E193" s="91">
        <v>6.444</v>
      </c>
      <c r="F193" s="92">
        <v>2.7000000000000001E-3</v>
      </c>
      <c r="G193" s="88">
        <f t="shared" si="20"/>
        <v>6.4466999999999999</v>
      </c>
      <c r="H193" s="77">
        <v>1.1200000000000001</v>
      </c>
      <c r="I193" s="78" t="s">
        <v>12</v>
      </c>
      <c r="J193" s="80">
        <f t="shared" ref="J193:J194" si="29">H193*1000</f>
        <v>1120</v>
      </c>
      <c r="K193" s="77">
        <v>44.05</v>
      </c>
      <c r="L193" s="79" t="s">
        <v>66</v>
      </c>
      <c r="M193" s="76">
        <f t="shared" si="24"/>
        <v>44.05</v>
      </c>
      <c r="N193" s="77">
        <v>6.22</v>
      </c>
      <c r="O193" s="79" t="s">
        <v>66</v>
      </c>
      <c r="P193" s="76">
        <f t="shared" si="28"/>
        <v>6.22</v>
      </c>
    </row>
    <row r="194" spans="2:16">
      <c r="B194" s="89">
        <v>3</v>
      </c>
      <c r="C194" s="90" t="s">
        <v>67</v>
      </c>
      <c r="D194" s="74">
        <f t="shared" si="26"/>
        <v>53.571428571428569</v>
      </c>
      <c r="E194" s="91">
        <v>6.0549999999999997</v>
      </c>
      <c r="F194" s="92">
        <v>2.496E-3</v>
      </c>
      <c r="G194" s="88">
        <f t="shared" si="20"/>
        <v>6.0574959999999995</v>
      </c>
      <c r="H194" s="77">
        <v>1.29</v>
      </c>
      <c r="I194" s="79" t="s">
        <v>12</v>
      </c>
      <c r="J194" s="80">
        <f t="shared" si="29"/>
        <v>1290</v>
      </c>
      <c r="K194" s="77">
        <v>50.37</v>
      </c>
      <c r="L194" s="79" t="s">
        <v>66</v>
      </c>
      <c r="M194" s="76">
        <f t="shared" si="24"/>
        <v>50.37</v>
      </c>
      <c r="N194" s="77">
        <v>7.07</v>
      </c>
      <c r="O194" s="79" t="s">
        <v>66</v>
      </c>
      <c r="P194" s="76">
        <f t="shared" si="28"/>
        <v>7.07</v>
      </c>
    </row>
    <row r="195" spans="2:16">
      <c r="B195" s="89">
        <v>3.25</v>
      </c>
      <c r="C195" s="90" t="s">
        <v>67</v>
      </c>
      <c r="D195" s="74">
        <f t="shared" si="26"/>
        <v>58.035714285714285</v>
      </c>
      <c r="E195" s="91">
        <v>5.718</v>
      </c>
      <c r="F195" s="92">
        <v>2.3219999999999998E-3</v>
      </c>
      <c r="G195" s="88">
        <f t="shared" si="20"/>
        <v>5.7203220000000004</v>
      </c>
      <c r="H195" s="77">
        <v>1.48</v>
      </c>
      <c r="I195" s="79" t="s">
        <v>12</v>
      </c>
      <c r="J195" s="80">
        <f t="shared" ref="J195:J228" si="30">H195*1000</f>
        <v>1480</v>
      </c>
      <c r="K195" s="77">
        <v>56.66</v>
      </c>
      <c r="L195" s="79" t="s">
        <v>66</v>
      </c>
      <c r="M195" s="76">
        <f t="shared" si="24"/>
        <v>56.66</v>
      </c>
      <c r="N195" s="77">
        <v>7.96</v>
      </c>
      <c r="O195" s="79" t="s">
        <v>66</v>
      </c>
      <c r="P195" s="76">
        <f t="shared" si="28"/>
        <v>7.96</v>
      </c>
    </row>
    <row r="196" spans="2:16">
      <c r="B196" s="89">
        <v>3.5</v>
      </c>
      <c r="C196" s="90" t="s">
        <v>67</v>
      </c>
      <c r="D196" s="74">
        <f t="shared" si="26"/>
        <v>62.5</v>
      </c>
      <c r="E196" s="91">
        <v>5.423</v>
      </c>
      <c r="F196" s="92">
        <v>2.1719999999999999E-3</v>
      </c>
      <c r="G196" s="88">
        <f t="shared" si="20"/>
        <v>5.4251719999999999</v>
      </c>
      <c r="H196" s="77">
        <v>1.67</v>
      </c>
      <c r="I196" s="79" t="s">
        <v>12</v>
      </c>
      <c r="J196" s="80">
        <f t="shared" si="30"/>
        <v>1670</v>
      </c>
      <c r="K196" s="77">
        <v>62.95</v>
      </c>
      <c r="L196" s="79" t="s">
        <v>66</v>
      </c>
      <c r="M196" s="76">
        <f t="shared" si="24"/>
        <v>62.95</v>
      </c>
      <c r="N196" s="77">
        <v>8.89</v>
      </c>
      <c r="O196" s="79" t="s">
        <v>66</v>
      </c>
      <c r="P196" s="76">
        <f t="shared" si="28"/>
        <v>8.89</v>
      </c>
    </row>
    <row r="197" spans="2:16">
      <c r="B197" s="89">
        <v>3.75</v>
      </c>
      <c r="C197" s="90" t="s">
        <v>67</v>
      </c>
      <c r="D197" s="74">
        <f t="shared" si="26"/>
        <v>66.964285714285708</v>
      </c>
      <c r="E197" s="91">
        <v>5.1619999999999999</v>
      </c>
      <c r="F197" s="92">
        <v>2.0409999999999998E-3</v>
      </c>
      <c r="G197" s="88">
        <f t="shared" si="20"/>
        <v>5.1640410000000001</v>
      </c>
      <c r="H197" s="77">
        <v>1.87</v>
      </c>
      <c r="I197" s="79" t="s">
        <v>12</v>
      </c>
      <c r="J197" s="80">
        <f t="shared" si="30"/>
        <v>1870</v>
      </c>
      <c r="K197" s="77">
        <v>69.25</v>
      </c>
      <c r="L197" s="79" t="s">
        <v>66</v>
      </c>
      <c r="M197" s="76">
        <f t="shared" si="24"/>
        <v>69.25</v>
      </c>
      <c r="N197" s="77">
        <v>9.8800000000000008</v>
      </c>
      <c r="O197" s="79" t="s">
        <v>66</v>
      </c>
      <c r="P197" s="76">
        <f t="shared" si="28"/>
        <v>9.8800000000000008</v>
      </c>
    </row>
    <row r="198" spans="2:16">
      <c r="B198" s="89">
        <v>4</v>
      </c>
      <c r="C198" s="90" t="s">
        <v>67</v>
      </c>
      <c r="D198" s="74">
        <f t="shared" si="26"/>
        <v>71.428571428571431</v>
      </c>
      <c r="E198" s="91">
        <v>4.9260000000000002</v>
      </c>
      <c r="F198" s="92">
        <v>1.9250000000000001E-3</v>
      </c>
      <c r="G198" s="88">
        <f t="shared" si="20"/>
        <v>4.9279250000000001</v>
      </c>
      <c r="H198" s="77">
        <v>2.09</v>
      </c>
      <c r="I198" s="79" t="s">
        <v>12</v>
      </c>
      <c r="J198" s="80">
        <f t="shared" si="30"/>
        <v>2090</v>
      </c>
      <c r="K198" s="77">
        <v>75.58</v>
      </c>
      <c r="L198" s="79" t="s">
        <v>66</v>
      </c>
      <c r="M198" s="76">
        <f t="shared" si="24"/>
        <v>75.58</v>
      </c>
      <c r="N198" s="77">
        <v>10.9</v>
      </c>
      <c r="O198" s="79" t="s">
        <v>66</v>
      </c>
      <c r="P198" s="76">
        <f t="shared" si="28"/>
        <v>10.9</v>
      </c>
    </row>
    <row r="199" spans="2:16">
      <c r="B199" s="89">
        <v>4.5</v>
      </c>
      <c r="C199" s="90" t="s">
        <v>67</v>
      </c>
      <c r="D199" s="74">
        <f t="shared" si="26"/>
        <v>80.357142857142861</v>
      </c>
      <c r="E199" s="91">
        <v>4.5149999999999997</v>
      </c>
      <c r="F199" s="92">
        <v>1.7309999999999999E-3</v>
      </c>
      <c r="G199" s="88">
        <f t="shared" si="20"/>
        <v>4.5167310000000001</v>
      </c>
      <c r="H199" s="77">
        <v>2.54</v>
      </c>
      <c r="I199" s="79" t="s">
        <v>12</v>
      </c>
      <c r="J199" s="80">
        <f t="shared" si="30"/>
        <v>2540</v>
      </c>
      <c r="K199" s="77">
        <v>99.5</v>
      </c>
      <c r="L199" s="79" t="s">
        <v>66</v>
      </c>
      <c r="M199" s="76">
        <f t="shared" si="24"/>
        <v>99.5</v>
      </c>
      <c r="N199" s="77">
        <v>13.07</v>
      </c>
      <c r="O199" s="79" t="s">
        <v>66</v>
      </c>
      <c r="P199" s="76">
        <f t="shared" si="28"/>
        <v>13.07</v>
      </c>
    </row>
    <row r="200" spans="2:16">
      <c r="B200" s="89">
        <v>5</v>
      </c>
      <c r="C200" s="90" t="s">
        <v>67</v>
      </c>
      <c r="D200" s="74">
        <f t="shared" si="26"/>
        <v>89.285714285714292</v>
      </c>
      <c r="E200" s="91">
        <v>4.18</v>
      </c>
      <c r="F200" s="92">
        <v>1.573E-3</v>
      </c>
      <c r="G200" s="88">
        <f t="shared" si="20"/>
        <v>4.1815729999999993</v>
      </c>
      <c r="H200" s="77">
        <v>3.04</v>
      </c>
      <c r="I200" s="79" t="s">
        <v>12</v>
      </c>
      <c r="J200" s="80">
        <f t="shared" si="30"/>
        <v>3040</v>
      </c>
      <c r="K200" s="77">
        <v>121.8</v>
      </c>
      <c r="L200" s="79" t="s">
        <v>66</v>
      </c>
      <c r="M200" s="76">
        <f t="shared" si="24"/>
        <v>121.8</v>
      </c>
      <c r="N200" s="77">
        <v>15.41</v>
      </c>
      <c r="O200" s="79" t="s">
        <v>66</v>
      </c>
      <c r="P200" s="76">
        <f t="shared" si="28"/>
        <v>15.41</v>
      </c>
    </row>
    <row r="201" spans="2:16">
      <c r="B201" s="89">
        <v>5.5</v>
      </c>
      <c r="C201" s="90" t="s">
        <v>67</v>
      </c>
      <c r="D201" s="74">
        <f t="shared" si="26"/>
        <v>98.214285714285708</v>
      </c>
      <c r="E201" s="91">
        <v>3.9</v>
      </c>
      <c r="F201" s="92">
        <v>1.4430000000000001E-3</v>
      </c>
      <c r="G201" s="88">
        <f t="shared" si="20"/>
        <v>3.901443</v>
      </c>
      <c r="H201" s="77">
        <v>3.57</v>
      </c>
      <c r="I201" s="79" t="s">
        <v>12</v>
      </c>
      <c r="J201" s="80">
        <f t="shared" si="30"/>
        <v>3570</v>
      </c>
      <c r="K201" s="77">
        <v>143.35</v>
      </c>
      <c r="L201" s="79" t="s">
        <v>66</v>
      </c>
      <c r="M201" s="76">
        <f t="shared" si="24"/>
        <v>143.35</v>
      </c>
      <c r="N201" s="77">
        <v>17.91</v>
      </c>
      <c r="O201" s="79" t="s">
        <v>66</v>
      </c>
      <c r="P201" s="76">
        <f t="shared" si="28"/>
        <v>17.91</v>
      </c>
    </row>
    <row r="202" spans="2:16">
      <c r="B202" s="89">
        <v>6</v>
      </c>
      <c r="C202" s="90" t="s">
        <v>67</v>
      </c>
      <c r="D202" s="74">
        <f t="shared" si="26"/>
        <v>107.14285714285714</v>
      </c>
      <c r="E202" s="91">
        <v>3.6629999999999998</v>
      </c>
      <c r="F202" s="92">
        <v>1.3339999999999999E-3</v>
      </c>
      <c r="G202" s="88">
        <f t="shared" si="20"/>
        <v>3.6643339999999998</v>
      </c>
      <c r="H202" s="77">
        <v>4.1399999999999997</v>
      </c>
      <c r="I202" s="79" t="s">
        <v>12</v>
      </c>
      <c r="J202" s="80">
        <f t="shared" si="30"/>
        <v>4140</v>
      </c>
      <c r="K202" s="77">
        <v>164.52</v>
      </c>
      <c r="L202" s="79" t="s">
        <v>66</v>
      </c>
      <c r="M202" s="76">
        <f t="shared" si="24"/>
        <v>164.52</v>
      </c>
      <c r="N202" s="77">
        <v>20.56</v>
      </c>
      <c r="O202" s="79" t="s">
        <v>66</v>
      </c>
      <c r="P202" s="76">
        <f t="shared" si="28"/>
        <v>20.56</v>
      </c>
    </row>
    <row r="203" spans="2:16">
      <c r="B203" s="89">
        <v>6.5</v>
      </c>
      <c r="C203" s="90" t="s">
        <v>67</v>
      </c>
      <c r="D203" s="74">
        <f t="shared" si="26"/>
        <v>116.07142857142857</v>
      </c>
      <c r="E203" s="91">
        <v>3.46</v>
      </c>
      <c r="F203" s="92">
        <v>1.24E-3</v>
      </c>
      <c r="G203" s="88">
        <f t="shared" si="20"/>
        <v>3.4612400000000001</v>
      </c>
      <c r="H203" s="77">
        <v>4.75</v>
      </c>
      <c r="I203" s="79" t="s">
        <v>12</v>
      </c>
      <c r="J203" s="80">
        <f t="shared" si="30"/>
        <v>4750</v>
      </c>
      <c r="K203" s="77">
        <v>185.52</v>
      </c>
      <c r="L203" s="79" t="s">
        <v>66</v>
      </c>
      <c r="M203" s="76">
        <f t="shared" si="24"/>
        <v>185.52</v>
      </c>
      <c r="N203" s="77">
        <v>23.36</v>
      </c>
      <c r="O203" s="79" t="s">
        <v>66</v>
      </c>
      <c r="P203" s="76">
        <f t="shared" si="28"/>
        <v>23.36</v>
      </c>
    </row>
    <row r="204" spans="2:16">
      <c r="B204" s="89">
        <v>7</v>
      </c>
      <c r="C204" s="90" t="s">
        <v>67</v>
      </c>
      <c r="D204" s="74">
        <f t="shared" si="26"/>
        <v>125</v>
      </c>
      <c r="E204" s="91">
        <v>3.2839999999999998</v>
      </c>
      <c r="F204" s="92">
        <v>1.1590000000000001E-3</v>
      </c>
      <c r="G204" s="88">
        <f t="shared" si="20"/>
        <v>3.2851589999999997</v>
      </c>
      <c r="H204" s="77">
        <v>5.39</v>
      </c>
      <c r="I204" s="79" t="s">
        <v>12</v>
      </c>
      <c r="J204" s="80">
        <f t="shared" si="30"/>
        <v>5390</v>
      </c>
      <c r="K204" s="77">
        <v>206.43</v>
      </c>
      <c r="L204" s="79" t="s">
        <v>66</v>
      </c>
      <c r="M204" s="76">
        <f t="shared" si="24"/>
        <v>206.43</v>
      </c>
      <c r="N204" s="77">
        <v>26.29</v>
      </c>
      <c r="O204" s="79" t="s">
        <v>66</v>
      </c>
      <c r="P204" s="76">
        <f t="shared" si="28"/>
        <v>26.29</v>
      </c>
    </row>
    <row r="205" spans="2:16">
      <c r="B205" s="89">
        <v>8</v>
      </c>
      <c r="C205" s="90" t="s">
        <v>67</v>
      </c>
      <c r="D205" s="74">
        <f t="shared" si="26"/>
        <v>142.85714285714286</v>
      </c>
      <c r="E205" s="91">
        <v>2.9940000000000002</v>
      </c>
      <c r="F205" s="92">
        <v>1.0269999999999999E-3</v>
      </c>
      <c r="G205" s="88">
        <f t="shared" si="20"/>
        <v>2.9950270000000003</v>
      </c>
      <c r="H205" s="77">
        <v>6.76</v>
      </c>
      <c r="I205" s="79" t="s">
        <v>12</v>
      </c>
      <c r="J205" s="80">
        <f t="shared" si="30"/>
        <v>6760</v>
      </c>
      <c r="K205" s="77">
        <v>283.68</v>
      </c>
      <c r="L205" s="79" t="s">
        <v>66</v>
      </c>
      <c r="M205" s="76">
        <f t="shared" si="24"/>
        <v>283.68</v>
      </c>
      <c r="N205" s="77">
        <v>32.54</v>
      </c>
      <c r="O205" s="79" t="s">
        <v>66</v>
      </c>
      <c r="P205" s="76">
        <f t="shared" si="28"/>
        <v>32.54</v>
      </c>
    </row>
    <row r="206" spans="2:16">
      <c r="B206" s="89">
        <v>9</v>
      </c>
      <c r="C206" s="90" t="s">
        <v>67</v>
      </c>
      <c r="D206" s="74">
        <f t="shared" si="26"/>
        <v>160.71428571428572</v>
      </c>
      <c r="E206" s="91">
        <v>2.7650000000000001</v>
      </c>
      <c r="F206" s="92">
        <v>9.2250000000000003E-4</v>
      </c>
      <c r="G206" s="88">
        <f t="shared" si="20"/>
        <v>2.7659225000000003</v>
      </c>
      <c r="H206" s="77">
        <v>8.26</v>
      </c>
      <c r="I206" s="79" t="s">
        <v>12</v>
      </c>
      <c r="J206" s="80">
        <f t="shared" si="30"/>
        <v>8260</v>
      </c>
      <c r="K206" s="77">
        <v>354.19</v>
      </c>
      <c r="L206" s="79" t="s">
        <v>66</v>
      </c>
      <c r="M206" s="76">
        <f t="shared" si="24"/>
        <v>354.19</v>
      </c>
      <c r="N206" s="77">
        <v>39.28</v>
      </c>
      <c r="O206" s="79" t="s">
        <v>66</v>
      </c>
      <c r="P206" s="76">
        <f t="shared" si="28"/>
        <v>39.28</v>
      </c>
    </row>
    <row r="207" spans="2:16">
      <c r="B207" s="89">
        <v>10</v>
      </c>
      <c r="C207" s="90" t="s">
        <v>67</v>
      </c>
      <c r="D207" s="74">
        <f t="shared" si="26"/>
        <v>178.57142857142858</v>
      </c>
      <c r="E207" s="91">
        <v>2.5790000000000002</v>
      </c>
      <c r="F207" s="92">
        <v>8.3810000000000004E-4</v>
      </c>
      <c r="G207" s="88">
        <f t="shared" si="20"/>
        <v>2.5798381000000004</v>
      </c>
      <c r="H207" s="77">
        <v>9.8699999999999992</v>
      </c>
      <c r="I207" s="79" t="s">
        <v>12</v>
      </c>
      <c r="J207" s="80">
        <f t="shared" si="30"/>
        <v>9870</v>
      </c>
      <c r="K207" s="77">
        <v>421.49</v>
      </c>
      <c r="L207" s="79" t="s">
        <v>66</v>
      </c>
      <c r="M207" s="76">
        <f t="shared" si="24"/>
        <v>421.49</v>
      </c>
      <c r="N207" s="77">
        <v>46.47</v>
      </c>
      <c r="O207" s="79" t="s">
        <v>66</v>
      </c>
      <c r="P207" s="76">
        <f t="shared" si="28"/>
        <v>46.47</v>
      </c>
    </row>
    <row r="208" spans="2:16">
      <c r="B208" s="89">
        <v>11</v>
      </c>
      <c r="C208" s="90" t="s">
        <v>67</v>
      </c>
      <c r="D208" s="74">
        <f t="shared" si="26"/>
        <v>196.42857142857142</v>
      </c>
      <c r="E208" s="91">
        <v>2.4249999999999998</v>
      </c>
      <c r="F208" s="92">
        <v>7.6829999999999997E-4</v>
      </c>
      <c r="G208" s="88">
        <f t="shared" si="20"/>
        <v>2.4257682999999997</v>
      </c>
      <c r="H208" s="77">
        <v>11.59</v>
      </c>
      <c r="I208" s="79" t="s">
        <v>12</v>
      </c>
      <c r="J208" s="80">
        <f t="shared" si="30"/>
        <v>11590</v>
      </c>
      <c r="K208" s="77">
        <v>487.01</v>
      </c>
      <c r="L208" s="79" t="s">
        <v>66</v>
      </c>
      <c r="M208" s="76">
        <f t="shared" si="24"/>
        <v>487.01</v>
      </c>
      <c r="N208" s="77">
        <v>54.06</v>
      </c>
      <c r="O208" s="79" t="s">
        <v>66</v>
      </c>
      <c r="P208" s="76">
        <f t="shared" si="28"/>
        <v>54.06</v>
      </c>
    </row>
    <row r="209" spans="2:16">
      <c r="B209" s="89">
        <v>12</v>
      </c>
      <c r="C209" s="90" t="s">
        <v>67</v>
      </c>
      <c r="D209" s="74">
        <f t="shared" si="26"/>
        <v>214.28571428571428</v>
      </c>
      <c r="E209" s="91">
        <v>2.2959999999999998</v>
      </c>
      <c r="F209" s="92">
        <v>7.0960000000000001E-4</v>
      </c>
      <c r="G209" s="88">
        <f t="shared" si="20"/>
        <v>2.2967095999999998</v>
      </c>
      <c r="H209" s="77">
        <v>13.42</v>
      </c>
      <c r="I209" s="79" t="s">
        <v>12</v>
      </c>
      <c r="J209" s="80">
        <f t="shared" si="30"/>
        <v>13420</v>
      </c>
      <c r="K209" s="77">
        <v>551.38</v>
      </c>
      <c r="L209" s="79" t="s">
        <v>66</v>
      </c>
      <c r="M209" s="76">
        <f t="shared" si="24"/>
        <v>551.38</v>
      </c>
      <c r="N209" s="77">
        <v>62.02</v>
      </c>
      <c r="O209" s="79" t="s">
        <v>66</v>
      </c>
      <c r="P209" s="76">
        <f t="shared" si="28"/>
        <v>62.02</v>
      </c>
    </row>
    <row r="210" spans="2:16">
      <c r="B210" s="89">
        <v>13</v>
      </c>
      <c r="C210" s="90" t="s">
        <v>67</v>
      </c>
      <c r="D210" s="74">
        <f t="shared" si="26"/>
        <v>232.14285714285714</v>
      </c>
      <c r="E210" s="91">
        <v>2.1869999999999998</v>
      </c>
      <c r="F210" s="92">
        <v>6.5959999999999999E-4</v>
      </c>
      <c r="G210" s="88">
        <f t="shared" si="20"/>
        <v>2.1876595999999999</v>
      </c>
      <c r="H210" s="77">
        <v>15.34</v>
      </c>
      <c r="I210" s="79" t="s">
        <v>12</v>
      </c>
      <c r="J210" s="80">
        <f t="shared" si="30"/>
        <v>15340</v>
      </c>
      <c r="K210" s="77">
        <v>614.96</v>
      </c>
      <c r="L210" s="79" t="s">
        <v>66</v>
      </c>
      <c r="M210" s="76">
        <f t="shared" si="24"/>
        <v>614.96</v>
      </c>
      <c r="N210" s="77">
        <v>70.33</v>
      </c>
      <c r="O210" s="79" t="s">
        <v>66</v>
      </c>
      <c r="P210" s="76">
        <f t="shared" si="28"/>
        <v>70.33</v>
      </c>
    </row>
    <row r="211" spans="2:16">
      <c r="B211" s="89">
        <v>14</v>
      </c>
      <c r="C211" s="90" t="s">
        <v>67</v>
      </c>
      <c r="D211" s="74">
        <f t="shared" si="26"/>
        <v>250</v>
      </c>
      <c r="E211" s="91">
        <v>2.0920000000000001</v>
      </c>
      <c r="F211" s="92">
        <v>6.1640000000000002E-4</v>
      </c>
      <c r="G211" s="88">
        <f t="shared" si="20"/>
        <v>2.0926164000000003</v>
      </c>
      <c r="H211" s="77">
        <v>17.36</v>
      </c>
      <c r="I211" s="79" t="s">
        <v>12</v>
      </c>
      <c r="J211" s="80">
        <f t="shared" si="30"/>
        <v>17360</v>
      </c>
      <c r="K211" s="77">
        <v>677.93</v>
      </c>
      <c r="L211" s="79" t="s">
        <v>66</v>
      </c>
      <c r="M211" s="80">
        <f t="shared" si="24"/>
        <v>677.93</v>
      </c>
      <c r="N211" s="77">
        <v>78.95</v>
      </c>
      <c r="O211" s="79" t="s">
        <v>66</v>
      </c>
      <c r="P211" s="76">
        <f t="shared" si="28"/>
        <v>78.95</v>
      </c>
    </row>
    <row r="212" spans="2:16">
      <c r="B212" s="89">
        <v>15</v>
      </c>
      <c r="C212" s="90" t="s">
        <v>67</v>
      </c>
      <c r="D212" s="74">
        <f t="shared" si="26"/>
        <v>267.85714285714283</v>
      </c>
      <c r="E212" s="91">
        <v>2.0099999999999998</v>
      </c>
      <c r="F212" s="92">
        <v>5.7870000000000003E-4</v>
      </c>
      <c r="G212" s="88">
        <f t="shared" si="20"/>
        <v>2.0105786999999999</v>
      </c>
      <c r="H212" s="77">
        <v>19.46</v>
      </c>
      <c r="I212" s="79" t="s">
        <v>12</v>
      </c>
      <c r="J212" s="80">
        <f t="shared" si="30"/>
        <v>19460</v>
      </c>
      <c r="K212" s="77">
        <v>740.39</v>
      </c>
      <c r="L212" s="79" t="s">
        <v>66</v>
      </c>
      <c r="M212" s="80">
        <f t="shared" si="24"/>
        <v>740.39</v>
      </c>
      <c r="N212" s="77">
        <v>87.87</v>
      </c>
      <c r="O212" s="79" t="s">
        <v>66</v>
      </c>
      <c r="P212" s="76">
        <f t="shared" si="28"/>
        <v>87.87</v>
      </c>
    </row>
    <row r="213" spans="2:16">
      <c r="B213" s="89">
        <v>16</v>
      </c>
      <c r="C213" s="90" t="s">
        <v>67</v>
      </c>
      <c r="D213" s="74">
        <f t="shared" si="26"/>
        <v>285.71428571428572</v>
      </c>
      <c r="E213" s="91">
        <v>1.9370000000000001</v>
      </c>
      <c r="F213" s="92">
        <v>5.4549999999999998E-4</v>
      </c>
      <c r="G213" s="88">
        <f t="shared" ref="G213:G228" si="31">E213+F213</f>
        <v>1.9375455000000001</v>
      </c>
      <c r="H213" s="77">
        <v>21.64</v>
      </c>
      <c r="I213" s="79" t="s">
        <v>12</v>
      </c>
      <c r="J213" s="80">
        <f t="shared" si="30"/>
        <v>21640</v>
      </c>
      <c r="K213" s="77">
        <v>802.4</v>
      </c>
      <c r="L213" s="79" t="s">
        <v>66</v>
      </c>
      <c r="M213" s="80">
        <f t="shared" si="24"/>
        <v>802.4</v>
      </c>
      <c r="N213" s="77">
        <v>97.04</v>
      </c>
      <c r="O213" s="79" t="s">
        <v>66</v>
      </c>
      <c r="P213" s="76">
        <f t="shared" si="28"/>
        <v>97.04</v>
      </c>
    </row>
    <row r="214" spans="2:16">
      <c r="B214" s="89">
        <v>17</v>
      </c>
      <c r="C214" s="90" t="s">
        <v>67</v>
      </c>
      <c r="D214" s="74">
        <f t="shared" si="26"/>
        <v>303.57142857142856</v>
      </c>
      <c r="E214" s="91">
        <v>1.873</v>
      </c>
      <c r="F214" s="92">
        <v>5.1610000000000002E-4</v>
      </c>
      <c r="G214" s="88">
        <f t="shared" si="31"/>
        <v>1.8735161</v>
      </c>
      <c r="H214" s="77">
        <v>23.9</v>
      </c>
      <c r="I214" s="79" t="s">
        <v>12</v>
      </c>
      <c r="J214" s="80">
        <f t="shared" si="30"/>
        <v>23900</v>
      </c>
      <c r="K214" s="77">
        <v>863.99</v>
      </c>
      <c r="L214" s="79" t="s">
        <v>66</v>
      </c>
      <c r="M214" s="80">
        <f t="shared" si="24"/>
        <v>863.99</v>
      </c>
      <c r="N214" s="77">
        <v>106.47</v>
      </c>
      <c r="O214" s="79" t="s">
        <v>66</v>
      </c>
      <c r="P214" s="76">
        <f t="shared" si="28"/>
        <v>106.47</v>
      </c>
    </row>
    <row r="215" spans="2:16">
      <c r="B215" s="89">
        <v>18</v>
      </c>
      <c r="C215" s="90" t="s">
        <v>67</v>
      </c>
      <c r="D215" s="74">
        <f t="shared" si="26"/>
        <v>321.42857142857144</v>
      </c>
      <c r="E215" s="91">
        <v>1.8169999999999999</v>
      </c>
      <c r="F215" s="92">
        <v>4.8979999999999998E-4</v>
      </c>
      <c r="G215" s="88">
        <f t="shared" si="31"/>
        <v>1.8174897999999999</v>
      </c>
      <c r="H215" s="77">
        <v>26.24</v>
      </c>
      <c r="I215" s="79" t="s">
        <v>12</v>
      </c>
      <c r="J215" s="80">
        <f t="shared" si="30"/>
        <v>26240</v>
      </c>
      <c r="K215" s="77">
        <v>925.18</v>
      </c>
      <c r="L215" s="79" t="s">
        <v>66</v>
      </c>
      <c r="M215" s="80">
        <f t="shared" si="24"/>
        <v>925.18</v>
      </c>
      <c r="N215" s="77">
        <v>116.11</v>
      </c>
      <c r="O215" s="79" t="s">
        <v>66</v>
      </c>
      <c r="P215" s="76">
        <f t="shared" si="28"/>
        <v>116.11</v>
      </c>
    </row>
    <row r="216" spans="2:16">
      <c r="B216" s="89">
        <v>20</v>
      </c>
      <c r="C216" s="90" t="s">
        <v>67</v>
      </c>
      <c r="D216" s="74">
        <f t="shared" si="26"/>
        <v>357.14285714285717</v>
      </c>
      <c r="E216" s="91">
        <v>1.72</v>
      </c>
      <c r="F216" s="92">
        <v>4.4470000000000002E-4</v>
      </c>
      <c r="G216" s="88">
        <f t="shared" si="31"/>
        <v>1.7204447</v>
      </c>
      <c r="H216" s="77">
        <v>31.11</v>
      </c>
      <c r="I216" s="79" t="s">
        <v>12</v>
      </c>
      <c r="J216" s="80">
        <f t="shared" si="30"/>
        <v>31110</v>
      </c>
      <c r="K216" s="77">
        <v>1.1499999999999999</v>
      </c>
      <c r="L216" s="78" t="s">
        <v>12</v>
      </c>
      <c r="M216" s="80">
        <f t="shared" ref="M216" si="32">K216*1000</f>
        <v>1150</v>
      </c>
      <c r="N216" s="77">
        <v>136.02000000000001</v>
      </c>
      <c r="O216" s="79" t="s">
        <v>66</v>
      </c>
      <c r="P216" s="76">
        <f t="shared" si="28"/>
        <v>136.02000000000001</v>
      </c>
    </row>
    <row r="217" spans="2:16">
      <c r="B217" s="89">
        <v>22.5</v>
      </c>
      <c r="C217" s="90" t="s">
        <v>67</v>
      </c>
      <c r="D217" s="74">
        <f t="shared" si="26"/>
        <v>401.78571428571428</v>
      </c>
      <c r="E217" s="91">
        <v>1.623</v>
      </c>
      <c r="F217" s="92">
        <v>3.992E-4</v>
      </c>
      <c r="G217" s="88">
        <f t="shared" si="31"/>
        <v>1.6233991999999999</v>
      </c>
      <c r="H217" s="77">
        <v>37.56</v>
      </c>
      <c r="I217" s="79" t="s">
        <v>12</v>
      </c>
      <c r="J217" s="80">
        <f t="shared" si="30"/>
        <v>37560</v>
      </c>
      <c r="K217" s="77">
        <v>1.47</v>
      </c>
      <c r="L217" s="79" t="s">
        <v>12</v>
      </c>
      <c r="M217" s="80">
        <f>K217*1000</f>
        <v>1470</v>
      </c>
      <c r="N217" s="77">
        <v>161.86000000000001</v>
      </c>
      <c r="O217" s="79" t="s">
        <v>66</v>
      </c>
      <c r="P217" s="76">
        <f t="shared" si="28"/>
        <v>161.86000000000001</v>
      </c>
    </row>
    <row r="218" spans="2:16">
      <c r="B218" s="89">
        <v>25</v>
      </c>
      <c r="C218" s="90" t="s">
        <v>67</v>
      </c>
      <c r="D218" s="74">
        <f t="shared" si="26"/>
        <v>446.42857142857144</v>
      </c>
      <c r="E218" s="91">
        <v>1.5469999999999999</v>
      </c>
      <c r="F218" s="92">
        <v>3.6240000000000003E-4</v>
      </c>
      <c r="G218" s="88">
        <f t="shared" si="31"/>
        <v>1.5473623999999999</v>
      </c>
      <c r="H218" s="77">
        <v>44.36</v>
      </c>
      <c r="I218" s="79" t="s">
        <v>12</v>
      </c>
      <c r="J218" s="80">
        <f t="shared" si="30"/>
        <v>44360</v>
      </c>
      <c r="K218" s="77">
        <v>1.76</v>
      </c>
      <c r="L218" s="79" t="s">
        <v>12</v>
      </c>
      <c r="M218" s="80">
        <f t="shared" ref="M218:M228" si="33">K218*1000</f>
        <v>1760</v>
      </c>
      <c r="N218" s="77">
        <v>188.59</v>
      </c>
      <c r="O218" s="79" t="s">
        <v>66</v>
      </c>
      <c r="P218" s="76">
        <f t="shared" si="28"/>
        <v>188.59</v>
      </c>
    </row>
    <row r="219" spans="2:16">
      <c r="B219" s="89">
        <v>27.5</v>
      </c>
      <c r="C219" s="90" t="s">
        <v>67</v>
      </c>
      <c r="D219" s="74">
        <f t="shared" si="26"/>
        <v>491.07142857142856</v>
      </c>
      <c r="E219" s="91">
        <v>1.484</v>
      </c>
      <c r="F219" s="92">
        <v>3.3199999999999999E-4</v>
      </c>
      <c r="G219" s="88">
        <f t="shared" si="31"/>
        <v>1.484332</v>
      </c>
      <c r="H219" s="77">
        <v>51.47</v>
      </c>
      <c r="I219" s="79" t="s">
        <v>12</v>
      </c>
      <c r="J219" s="80">
        <f t="shared" si="30"/>
        <v>51470</v>
      </c>
      <c r="K219" s="77">
        <v>2.0299999999999998</v>
      </c>
      <c r="L219" s="79" t="s">
        <v>12</v>
      </c>
      <c r="M219" s="80">
        <f t="shared" si="33"/>
        <v>2029.9999999999998</v>
      </c>
      <c r="N219" s="77">
        <v>216</v>
      </c>
      <c r="O219" s="79" t="s">
        <v>66</v>
      </c>
      <c r="P219" s="76">
        <f t="shared" si="28"/>
        <v>216</v>
      </c>
    </row>
    <row r="220" spans="2:16">
      <c r="B220" s="89">
        <v>30</v>
      </c>
      <c r="C220" s="90" t="s">
        <v>67</v>
      </c>
      <c r="D220" s="74">
        <f t="shared" si="26"/>
        <v>535.71428571428567</v>
      </c>
      <c r="E220" s="91">
        <v>1.4330000000000001</v>
      </c>
      <c r="F220" s="92">
        <v>3.0650000000000002E-4</v>
      </c>
      <c r="G220" s="88">
        <f t="shared" si="31"/>
        <v>1.4333065</v>
      </c>
      <c r="H220" s="77">
        <v>58.85</v>
      </c>
      <c r="I220" s="79" t="s">
        <v>12</v>
      </c>
      <c r="J220" s="80">
        <f t="shared" si="30"/>
        <v>58850</v>
      </c>
      <c r="K220" s="77">
        <v>2.2799999999999998</v>
      </c>
      <c r="L220" s="79" t="s">
        <v>12</v>
      </c>
      <c r="M220" s="80">
        <f t="shared" si="33"/>
        <v>2280</v>
      </c>
      <c r="N220" s="77">
        <v>243.95</v>
      </c>
      <c r="O220" s="79" t="s">
        <v>66</v>
      </c>
      <c r="P220" s="76">
        <f t="shared" si="28"/>
        <v>243.95</v>
      </c>
    </row>
    <row r="221" spans="2:16">
      <c r="B221" s="89">
        <v>32.5</v>
      </c>
      <c r="C221" s="90" t="s">
        <v>67</v>
      </c>
      <c r="D221" s="74">
        <f t="shared" si="26"/>
        <v>580.35714285714289</v>
      </c>
      <c r="E221" s="91">
        <v>1.39</v>
      </c>
      <c r="F221" s="92">
        <v>2.8469999999999998E-4</v>
      </c>
      <c r="G221" s="88">
        <f t="shared" si="31"/>
        <v>1.3902846999999998</v>
      </c>
      <c r="H221" s="77">
        <v>66.489999999999995</v>
      </c>
      <c r="I221" s="79" t="s">
        <v>12</v>
      </c>
      <c r="J221" s="80">
        <f t="shared" si="30"/>
        <v>66490</v>
      </c>
      <c r="K221" s="77">
        <v>2.52</v>
      </c>
      <c r="L221" s="79" t="s">
        <v>12</v>
      </c>
      <c r="M221" s="80">
        <f t="shared" si="33"/>
        <v>2520</v>
      </c>
      <c r="N221" s="77">
        <v>272.33</v>
      </c>
      <c r="O221" s="79" t="s">
        <v>66</v>
      </c>
      <c r="P221" s="76">
        <f t="shared" si="28"/>
        <v>272.33</v>
      </c>
    </row>
    <row r="222" spans="2:16">
      <c r="B222" s="89">
        <v>35</v>
      </c>
      <c r="C222" s="90" t="s">
        <v>67</v>
      </c>
      <c r="D222" s="74">
        <f t="shared" si="26"/>
        <v>625</v>
      </c>
      <c r="E222" s="91">
        <v>1.353</v>
      </c>
      <c r="F222" s="92">
        <v>2.6590000000000001E-4</v>
      </c>
      <c r="G222" s="88">
        <f t="shared" si="31"/>
        <v>1.3532659</v>
      </c>
      <c r="H222" s="77">
        <v>74.34</v>
      </c>
      <c r="I222" s="79" t="s">
        <v>12</v>
      </c>
      <c r="J222" s="80">
        <f t="shared" si="30"/>
        <v>74340</v>
      </c>
      <c r="K222" s="77">
        <v>2.76</v>
      </c>
      <c r="L222" s="79" t="s">
        <v>12</v>
      </c>
      <c r="M222" s="80">
        <f t="shared" si="33"/>
        <v>2760</v>
      </c>
      <c r="N222" s="77">
        <v>301.02</v>
      </c>
      <c r="O222" s="79" t="s">
        <v>66</v>
      </c>
      <c r="P222" s="76">
        <f t="shared" si="28"/>
        <v>301.02</v>
      </c>
    </row>
    <row r="223" spans="2:16">
      <c r="B223" s="89">
        <v>37.5</v>
      </c>
      <c r="C223" s="90" t="s">
        <v>67</v>
      </c>
      <c r="D223" s="74">
        <f t="shared" si="26"/>
        <v>669.64285714285711</v>
      </c>
      <c r="E223" s="91">
        <v>1.3220000000000001</v>
      </c>
      <c r="F223" s="92">
        <v>2.496E-4</v>
      </c>
      <c r="G223" s="88">
        <f t="shared" si="31"/>
        <v>1.3222496000000001</v>
      </c>
      <c r="H223" s="77">
        <v>82.39</v>
      </c>
      <c r="I223" s="79" t="s">
        <v>12</v>
      </c>
      <c r="J223" s="80">
        <f t="shared" si="30"/>
        <v>82390</v>
      </c>
      <c r="K223" s="77">
        <v>2.98</v>
      </c>
      <c r="L223" s="79" t="s">
        <v>12</v>
      </c>
      <c r="M223" s="80">
        <f t="shared" si="33"/>
        <v>2980</v>
      </c>
      <c r="N223" s="77">
        <v>329.93</v>
      </c>
      <c r="O223" s="79" t="s">
        <v>66</v>
      </c>
      <c r="P223" s="76">
        <f t="shared" si="28"/>
        <v>329.93</v>
      </c>
    </row>
    <row r="224" spans="2:16">
      <c r="B224" s="89">
        <v>40</v>
      </c>
      <c r="C224" s="90" t="s">
        <v>67</v>
      </c>
      <c r="D224" s="74">
        <f t="shared" si="26"/>
        <v>714.28571428571433</v>
      </c>
      <c r="E224" s="91">
        <v>1.296</v>
      </c>
      <c r="F224" s="92">
        <v>2.352E-4</v>
      </c>
      <c r="G224" s="88">
        <f t="shared" si="31"/>
        <v>1.2962352000000001</v>
      </c>
      <c r="H224" s="77">
        <v>90.62</v>
      </c>
      <c r="I224" s="79" t="s">
        <v>12</v>
      </c>
      <c r="J224" s="80">
        <f t="shared" si="30"/>
        <v>90620</v>
      </c>
      <c r="K224" s="77">
        <v>3.2</v>
      </c>
      <c r="L224" s="79" t="s">
        <v>12</v>
      </c>
      <c r="M224" s="80">
        <f t="shared" si="33"/>
        <v>3200</v>
      </c>
      <c r="N224" s="77">
        <v>358.99</v>
      </c>
      <c r="O224" s="79" t="s">
        <v>66</v>
      </c>
      <c r="P224" s="76">
        <f t="shared" si="28"/>
        <v>358.99</v>
      </c>
    </row>
    <row r="225" spans="1:16">
      <c r="B225" s="89">
        <v>45</v>
      </c>
      <c r="C225" s="90" t="s">
        <v>67</v>
      </c>
      <c r="D225" s="74">
        <f t="shared" si="26"/>
        <v>803.57142857142856</v>
      </c>
      <c r="E225" s="91">
        <v>1.252</v>
      </c>
      <c r="F225" s="92">
        <v>2.1100000000000001E-4</v>
      </c>
      <c r="G225" s="88">
        <f t="shared" si="31"/>
        <v>1.252211</v>
      </c>
      <c r="H225" s="77">
        <v>107.53</v>
      </c>
      <c r="I225" s="79" t="s">
        <v>12</v>
      </c>
      <c r="J225" s="80">
        <f t="shared" si="30"/>
        <v>107530</v>
      </c>
      <c r="K225" s="77">
        <v>4</v>
      </c>
      <c r="L225" s="79" t="s">
        <v>12</v>
      </c>
      <c r="M225" s="80">
        <f t="shared" si="33"/>
        <v>4000</v>
      </c>
      <c r="N225" s="77">
        <v>417.34</v>
      </c>
      <c r="O225" s="79" t="s">
        <v>66</v>
      </c>
      <c r="P225" s="76">
        <f t="shared" si="28"/>
        <v>417.34</v>
      </c>
    </row>
    <row r="226" spans="1:16">
      <c r="B226" s="89">
        <v>50</v>
      </c>
      <c r="C226" s="90" t="s">
        <v>67</v>
      </c>
      <c r="D226" s="74">
        <f t="shared" si="26"/>
        <v>892.85714285714289</v>
      </c>
      <c r="E226" s="91">
        <v>1.2190000000000001</v>
      </c>
      <c r="F226" s="92">
        <v>1.9139999999999999E-4</v>
      </c>
      <c r="G226" s="88">
        <f t="shared" si="31"/>
        <v>1.2191914000000001</v>
      </c>
      <c r="H226" s="77">
        <v>124.96</v>
      </c>
      <c r="I226" s="79" t="s">
        <v>12</v>
      </c>
      <c r="J226" s="80">
        <f t="shared" si="30"/>
        <v>124960</v>
      </c>
      <c r="K226" s="77">
        <v>4.7</v>
      </c>
      <c r="L226" s="79" t="s">
        <v>12</v>
      </c>
      <c r="M226" s="80">
        <f t="shared" si="33"/>
        <v>4700</v>
      </c>
      <c r="N226" s="77">
        <v>475.67</v>
      </c>
      <c r="O226" s="79" t="s">
        <v>66</v>
      </c>
      <c r="P226" s="76">
        <f t="shared" si="28"/>
        <v>475.67</v>
      </c>
    </row>
    <row r="227" spans="1:16">
      <c r="B227" s="89">
        <v>55</v>
      </c>
      <c r="C227" s="90" t="s">
        <v>67</v>
      </c>
      <c r="D227" s="74">
        <f t="shared" si="26"/>
        <v>982.14285714285711</v>
      </c>
      <c r="E227" s="91">
        <v>1.1930000000000001</v>
      </c>
      <c r="F227" s="92">
        <v>1.7530000000000001E-4</v>
      </c>
      <c r="G227" s="88">
        <f t="shared" si="31"/>
        <v>1.1931753</v>
      </c>
      <c r="H227" s="77">
        <v>142.82</v>
      </c>
      <c r="I227" s="79" t="s">
        <v>12</v>
      </c>
      <c r="J227" s="80">
        <f t="shared" si="30"/>
        <v>142820</v>
      </c>
      <c r="K227" s="77">
        <v>5.33</v>
      </c>
      <c r="L227" s="79" t="s">
        <v>12</v>
      </c>
      <c r="M227" s="80">
        <f t="shared" si="33"/>
        <v>5330</v>
      </c>
      <c r="N227" s="77">
        <v>533.67999999999995</v>
      </c>
      <c r="O227" s="79" t="s">
        <v>66</v>
      </c>
      <c r="P227" s="76">
        <f t="shared" si="28"/>
        <v>533.67999999999995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6"/>
        <v>1000</v>
      </c>
      <c r="E228" s="91">
        <v>1.1890000000000001</v>
      </c>
      <c r="F228" s="92">
        <v>1.7239999999999999E-4</v>
      </c>
      <c r="G228" s="88">
        <f t="shared" si="31"/>
        <v>1.1891724000000001</v>
      </c>
      <c r="H228" s="77">
        <v>146.44</v>
      </c>
      <c r="I228" s="79" t="s">
        <v>12</v>
      </c>
      <c r="J228" s="80">
        <f t="shared" si="30"/>
        <v>146440</v>
      </c>
      <c r="K228" s="77">
        <v>5.36</v>
      </c>
      <c r="L228" s="79" t="s">
        <v>12</v>
      </c>
      <c r="M228" s="80">
        <f t="shared" si="33"/>
        <v>5360</v>
      </c>
      <c r="N228" s="77">
        <v>545.22</v>
      </c>
      <c r="O228" s="79" t="s">
        <v>66</v>
      </c>
      <c r="P228" s="76">
        <f t="shared" si="28"/>
        <v>545.22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C4" sqref="C4:C5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107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56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srim56Fe_Al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105</v>
      </c>
      <c r="P6" s="137" t="s">
        <v>110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0.56000000000000005</v>
      </c>
      <c r="E12" s="21" t="s">
        <v>102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56000000</v>
      </c>
      <c r="E13" s="21" t="s">
        <v>104</v>
      </c>
      <c r="F13" s="49"/>
      <c r="G13" s="50"/>
      <c r="H13" s="50"/>
      <c r="I13" s="51"/>
      <c r="J13" s="4">
        <v>8</v>
      </c>
      <c r="K13" s="52">
        <v>8.7800000000000003E-2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219</v>
      </c>
      <c r="C14" s="102"/>
      <c r="D14" s="21" t="s">
        <v>220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221</v>
      </c>
      <c r="C15" s="103"/>
      <c r="D15" s="101" t="s">
        <v>222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89" t="s">
        <v>59</v>
      </c>
      <c r="F18" s="190"/>
      <c r="G18" s="191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7.7359999999999998E-2</v>
      </c>
      <c r="F20" s="87">
        <v>1.325</v>
      </c>
      <c r="G20" s="88">
        <f>E20+F20</f>
        <v>1.4023600000000001</v>
      </c>
      <c r="H20" s="84">
        <v>22</v>
      </c>
      <c r="I20" s="85" t="s">
        <v>64</v>
      </c>
      <c r="J20" s="97">
        <f>H20/1000/10</f>
        <v>2.1999999999999997E-3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649.99900000000002</v>
      </c>
      <c r="C21" s="90" t="s">
        <v>101</v>
      </c>
      <c r="D21" s="120">
        <f t="shared" ref="D21:D25" si="2">B21/1000000/$C$5</f>
        <v>1.1607125000000001E-5</v>
      </c>
      <c r="E21" s="91">
        <v>8.0519999999999994E-2</v>
      </c>
      <c r="F21" s="92">
        <v>1.373</v>
      </c>
      <c r="G21" s="88">
        <f t="shared" ref="G21:G84" si="3">E21+F21</f>
        <v>1.4535199999999999</v>
      </c>
      <c r="H21" s="89">
        <v>23</v>
      </c>
      <c r="I21" s="90" t="s">
        <v>64</v>
      </c>
      <c r="J21" s="74">
        <f t="shared" ref="J21:J84" si="4">H21/1000/10</f>
        <v>2.3E-3</v>
      </c>
      <c r="K21" s="89">
        <v>12</v>
      </c>
      <c r="L21" s="90" t="s">
        <v>64</v>
      </c>
      <c r="M21" s="74">
        <f t="shared" si="0"/>
        <v>1.2000000000000001E-3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699.99900000000002</v>
      </c>
      <c r="C22" s="90" t="s">
        <v>101</v>
      </c>
      <c r="D22" s="120">
        <f t="shared" si="2"/>
        <v>1.2499982142857143E-5</v>
      </c>
      <c r="E22" s="91">
        <v>8.3559999999999995E-2</v>
      </c>
      <c r="F22" s="92">
        <v>1.4179999999999999</v>
      </c>
      <c r="G22" s="88">
        <f t="shared" si="3"/>
        <v>1.50156</v>
      </c>
      <c r="H22" s="89">
        <v>24</v>
      </c>
      <c r="I22" s="90" t="s">
        <v>64</v>
      </c>
      <c r="J22" s="74">
        <f t="shared" si="4"/>
        <v>2.4000000000000002E-3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799.99900000000002</v>
      </c>
      <c r="C23" s="90" t="s">
        <v>101</v>
      </c>
      <c r="D23" s="120">
        <f t="shared" si="2"/>
        <v>1.4285696428571429E-5</v>
      </c>
      <c r="E23" s="91">
        <v>8.9330000000000007E-2</v>
      </c>
      <c r="F23" s="92">
        <v>1.502</v>
      </c>
      <c r="G23" s="88">
        <f t="shared" si="3"/>
        <v>1.5913299999999999</v>
      </c>
      <c r="H23" s="89">
        <v>26</v>
      </c>
      <c r="I23" s="90" t="s">
        <v>64</v>
      </c>
      <c r="J23" s="74">
        <f t="shared" si="4"/>
        <v>2.5999999999999999E-3</v>
      </c>
      <c r="K23" s="89">
        <v>13</v>
      </c>
      <c r="L23" s="90" t="s">
        <v>64</v>
      </c>
      <c r="M23" s="74">
        <f t="shared" si="0"/>
        <v>1.2999999999999999E-3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899.99900000000002</v>
      </c>
      <c r="C24" s="90" t="s">
        <v>101</v>
      </c>
      <c r="D24" s="120">
        <f t="shared" si="2"/>
        <v>1.6071410714285714E-5</v>
      </c>
      <c r="E24" s="91">
        <v>9.4750000000000001E-2</v>
      </c>
      <c r="F24" s="92">
        <v>1.5780000000000001</v>
      </c>
      <c r="G24" s="88">
        <f t="shared" si="3"/>
        <v>1.6727500000000002</v>
      </c>
      <c r="H24" s="89">
        <v>27</v>
      </c>
      <c r="I24" s="90" t="s">
        <v>64</v>
      </c>
      <c r="J24" s="74">
        <f t="shared" si="4"/>
        <v>2.7000000000000001E-3</v>
      </c>
      <c r="K24" s="89">
        <v>13</v>
      </c>
      <c r="L24" s="90" t="s">
        <v>64</v>
      </c>
      <c r="M24" s="74">
        <f t="shared" si="0"/>
        <v>1.2999999999999999E-3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999.99900000000002</v>
      </c>
      <c r="C25" s="90" t="s">
        <v>101</v>
      </c>
      <c r="D25" s="120">
        <f t="shared" si="2"/>
        <v>1.7857125000000001E-5</v>
      </c>
      <c r="E25" s="91">
        <v>9.9879999999999997E-2</v>
      </c>
      <c r="F25" s="92">
        <v>1.6479999999999999</v>
      </c>
      <c r="G25" s="88">
        <f t="shared" si="3"/>
        <v>1.7478799999999999</v>
      </c>
      <c r="H25" s="89">
        <v>29</v>
      </c>
      <c r="I25" s="90" t="s">
        <v>64</v>
      </c>
      <c r="J25" s="74">
        <f t="shared" si="4"/>
        <v>2.9000000000000002E-3</v>
      </c>
      <c r="K25" s="89">
        <v>14</v>
      </c>
      <c r="L25" s="90" t="s">
        <v>64</v>
      </c>
      <c r="M25" s="74">
        <f t="shared" si="0"/>
        <v>1.4E-3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1.1000000000000001</v>
      </c>
      <c r="C26" s="93" t="s">
        <v>63</v>
      </c>
      <c r="D26" s="120">
        <f t="shared" ref="D26:D89" si="5">B26/1000/$C$5</f>
        <v>1.9642857142857145E-5</v>
      </c>
      <c r="E26" s="91">
        <v>0.1047</v>
      </c>
      <c r="F26" s="92">
        <v>1.7130000000000001</v>
      </c>
      <c r="G26" s="88">
        <f t="shared" si="3"/>
        <v>1.8177000000000001</v>
      </c>
      <c r="H26" s="89">
        <v>30</v>
      </c>
      <c r="I26" s="90" t="s">
        <v>64</v>
      </c>
      <c r="J26" s="74">
        <f t="shared" si="4"/>
        <v>3.0000000000000001E-3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1.2</v>
      </c>
      <c r="C27" s="90" t="s">
        <v>63</v>
      </c>
      <c r="D27" s="120">
        <f t="shared" si="5"/>
        <v>2.1428571428571428E-5</v>
      </c>
      <c r="E27" s="91">
        <v>0.1094</v>
      </c>
      <c r="F27" s="92">
        <v>1.7729999999999999</v>
      </c>
      <c r="G27" s="88">
        <f t="shared" si="3"/>
        <v>1.8823999999999999</v>
      </c>
      <c r="H27" s="89">
        <v>31</v>
      </c>
      <c r="I27" s="90" t="s">
        <v>64</v>
      </c>
      <c r="J27" s="74">
        <f t="shared" si="4"/>
        <v>3.0999999999999999E-3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1.3</v>
      </c>
      <c r="C28" s="90" t="s">
        <v>63</v>
      </c>
      <c r="D28" s="120">
        <f t="shared" si="5"/>
        <v>2.3214285714285715E-5</v>
      </c>
      <c r="E28" s="91">
        <v>0.1139</v>
      </c>
      <c r="F28" s="92">
        <v>1.83</v>
      </c>
      <c r="G28" s="88">
        <f t="shared" si="3"/>
        <v>1.9439000000000002</v>
      </c>
      <c r="H28" s="89">
        <v>33</v>
      </c>
      <c r="I28" s="90" t="s">
        <v>64</v>
      </c>
      <c r="J28" s="74">
        <f t="shared" si="4"/>
        <v>3.3E-3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1.4</v>
      </c>
      <c r="C29" s="90" t="s">
        <v>63</v>
      </c>
      <c r="D29" s="120">
        <f t="shared" si="5"/>
        <v>2.5000000000000001E-5</v>
      </c>
      <c r="E29" s="91">
        <v>0.1182</v>
      </c>
      <c r="F29" s="92">
        <v>1.883</v>
      </c>
      <c r="G29" s="88">
        <f t="shared" si="3"/>
        <v>2.0011999999999999</v>
      </c>
      <c r="H29" s="89">
        <v>34</v>
      </c>
      <c r="I29" s="90" t="s">
        <v>64</v>
      </c>
      <c r="J29" s="74">
        <f t="shared" si="4"/>
        <v>3.4000000000000002E-3</v>
      </c>
      <c r="K29" s="89">
        <v>16</v>
      </c>
      <c r="L29" s="90" t="s">
        <v>64</v>
      </c>
      <c r="M29" s="74">
        <f t="shared" si="0"/>
        <v>1.6000000000000001E-3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1.5</v>
      </c>
      <c r="C30" s="90" t="s">
        <v>63</v>
      </c>
      <c r="D30" s="118">
        <f t="shared" si="5"/>
        <v>2.6785714285714288E-5</v>
      </c>
      <c r="E30" s="91">
        <v>0.12230000000000001</v>
      </c>
      <c r="F30" s="92">
        <v>1.9330000000000001</v>
      </c>
      <c r="G30" s="88">
        <f t="shared" si="3"/>
        <v>2.0552999999999999</v>
      </c>
      <c r="H30" s="89">
        <v>35</v>
      </c>
      <c r="I30" s="90" t="s">
        <v>64</v>
      </c>
      <c r="J30" s="74">
        <f t="shared" si="4"/>
        <v>3.5000000000000005E-3</v>
      </c>
      <c r="K30" s="89">
        <v>17</v>
      </c>
      <c r="L30" s="90" t="s">
        <v>64</v>
      </c>
      <c r="M30" s="74">
        <f t="shared" si="0"/>
        <v>1.7000000000000001E-3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1.6</v>
      </c>
      <c r="C31" s="90" t="s">
        <v>63</v>
      </c>
      <c r="D31" s="118">
        <f t="shared" si="5"/>
        <v>2.8571428571428574E-5</v>
      </c>
      <c r="E31" s="91">
        <v>0.1263</v>
      </c>
      <c r="F31" s="92">
        <v>1.98</v>
      </c>
      <c r="G31" s="88">
        <f t="shared" si="3"/>
        <v>2.1063000000000001</v>
      </c>
      <c r="H31" s="89">
        <v>37</v>
      </c>
      <c r="I31" s="90" t="s">
        <v>64</v>
      </c>
      <c r="J31" s="74">
        <f t="shared" si="4"/>
        <v>3.6999999999999997E-3</v>
      </c>
      <c r="K31" s="89">
        <v>17</v>
      </c>
      <c r="L31" s="90" t="s">
        <v>64</v>
      </c>
      <c r="M31" s="74">
        <f t="shared" si="0"/>
        <v>1.7000000000000001E-3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1.7</v>
      </c>
      <c r="C32" s="90" t="s">
        <v>63</v>
      </c>
      <c r="D32" s="118">
        <f t="shared" si="5"/>
        <v>3.0357142857142854E-5</v>
      </c>
      <c r="E32" s="91">
        <v>0.13020000000000001</v>
      </c>
      <c r="F32" s="92">
        <v>2.024</v>
      </c>
      <c r="G32" s="88">
        <f t="shared" si="3"/>
        <v>2.1541999999999999</v>
      </c>
      <c r="H32" s="89">
        <v>38</v>
      </c>
      <c r="I32" s="90" t="s">
        <v>64</v>
      </c>
      <c r="J32" s="74">
        <f t="shared" si="4"/>
        <v>3.8E-3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1.8</v>
      </c>
      <c r="C33" s="90" t="s">
        <v>63</v>
      </c>
      <c r="D33" s="118">
        <f t="shared" si="5"/>
        <v>3.2142857142857144E-5</v>
      </c>
      <c r="E33" s="91">
        <v>0.13400000000000001</v>
      </c>
      <c r="F33" s="92">
        <v>2.0670000000000002</v>
      </c>
      <c r="G33" s="88">
        <f t="shared" si="3"/>
        <v>2.2010000000000001</v>
      </c>
      <c r="H33" s="89">
        <v>39</v>
      </c>
      <c r="I33" s="90" t="s">
        <v>64</v>
      </c>
      <c r="J33" s="74">
        <f t="shared" si="4"/>
        <v>3.8999999999999998E-3</v>
      </c>
      <c r="K33" s="89">
        <v>18</v>
      </c>
      <c r="L33" s="90" t="s">
        <v>64</v>
      </c>
      <c r="M33" s="74">
        <f t="shared" si="0"/>
        <v>1.8E-3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2</v>
      </c>
      <c r="C34" s="90" t="s">
        <v>63</v>
      </c>
      <c r="D34" s="118">
        <f t="shared" si="5"/>
        <v>3.5714285714285717E-5</v>
      </c>
      <c r="E34" s="91">
        <v>0.14119999999999999</v>
      </c>
      <c r="F34" s="92">
        <v>2.1459999999999999</v>
      </c>
      <c r="G34" s="88">
        <f t="shared" si="3"/>
        <v>2.2871999999999999</v>
      </c>
      <c r="H34" s="89">
        <v>41</v>
      </c>
      <c r="I34" s="90" t="s">
        <v>64</v>
      </c>
      <c r="J34" s="74">
        <f t="shared" si="4"/>
        <v>4.1000000000000003E-3</v>
      </c>
      <c r="K34" s="89">
        <v>19</v>
      </c>
      <c r="L34" s="90" t="s">
        <v>64</v>
      </c>
      <c r="M34" s="74">
        <f t="shared" si="0"/>
        <v>1.9E-3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2.25</v>
      </c>
      <c r="C35" s="90" t="s">
        <v>63</v>
      </c>
      <c r="D35" s="118">
        <f t="shared" si="5"/>
        <v>4.0178571428571427E-5</v>
      </c>
      <c r="E35" s="91">
        <v>0.14979999999999999</v>
      </c>
      <c r="F35" s="92">
        <v>2.2360000000000002</v>
      </c>
      <c r="G35" s="88">
        <f t="shared" si="3"/>
        <v>2.3858000000000001</v>
      </c>
      <c r="H35" s="89">
        <v>44</v>
      </c>
      <c r="I35" s="90" t="s">
        <v>64</v>
      </c>
      <c r="J35" s="74">
        <f t="shared" si="4"/>
        <v>4.3999999999999994E-3</v>
      </c>
      <c r="K35" s="89">
        <v>20</v>
      </c>
      <c r="L35" s="90" t="s">
        <v>64</v>
      </c>
      <c r="M35" s="74">
        <f t="shared" si="0"/>
        <v>2E-3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2.5</v>
      </c>
      <c r="C36" s="90" t="s">
        <v>63</v>
      </c>
      <c r="D36" s="118">
        <f t="shared" si="5"/>
        <v>4.4642857142857143E-5</v>
      </c>
      <c r="E36" s="91">
        <v>0.15790000000000001</v>
      </c>
      <c r="F36" s="92">
        <v>2.3170000000000002</v>
      </c>
      <c r="G36" s="88">
        <f t="shared" si="3"/>
        <v>2.4749000000000003</v>
      </c>
      <c r="H36" s="89">
        <v>47</v>
      </c>
      <c r="I36" s="90" t="s">
        <v>64</v>
      </c>
      <c r="J36" s="74">
        <f t="shared" si="4"/>
        <v>4.7000000000000002E-3</v>
      </c>
      <c r="K36" s="89">
        <v>22</v>
      </c>
      <c r="L36" s="90" t="s">
        <v>64</v>
      </c>
      <c r="M36" s="74">
        <f t="shared" si="0"/>
        <v>2.1999999999999997E-3</v>
      </c>
      <c r="N36" s="89">
        <v>16</v>
      </c>
      <c r="O36" s="90" t="s">
        <v>64</v>
      </c>
      <c r="P36" s="74">
        <f t="shared" si="1"/>
        <v>1.6000000000000001E-3</v>
      </c>
    </row>
    <row r="37" spans="2:16">
      <c r="B37" s="89">
        <v>2.75</v>
      </c>
      <c r="C37" s="90" t="s">
        <v>63</v>
      </c>
      <c r="D37" s="118">
        <f t="shared" si="5"/>
        <v>4.9107142857142852E-5</v>
      </c>
      <c r="E37" s="91">
        <v>0.1656</v>
      </c>
      <c r="F37" s="92">
        <v>2.391</v>
      </c>
      <c r="G37" s="88">
        <f t="shared" si="3"/>
        <v>2.5566</v>
      </c>
      <c r="H37" s="89">
        <v>50</v>
      </c>
      <c r="I37" s="90" t="s">
        <v>64</v>
      </c>
      <c r="J37" s="74">
        <f t="shared" si="4"/>
        <v>5.0000000000000001E-3</v>
      </c>
      <c r="K37" s="89">
        <v>23</v>
      </c>
      <c r="L37" s="90" t="s">
        <v>64</v>
      </c>
      <c r="M37" s="74">
        <f t="shared" si="0"/>
        <v>2.3E-3</v>
      </c>
      <c r="N37" s="89">
        <v>17</v>
      </c>
      <c r="O37" s="90" t="s">
        <v>64</v>
      </c>
      <c r="P37" s="74">
        <f t="shared" si="1"/>
        <v>1.7000000000000001E-3</v>
      </c>
    </row>
    <row r="38" spans="2:16">
      <c r="B38" s="89">
        <v>3</v>
      </c>
      <c r="C38" s="90" t="s">
        <v>63</v>
      </c>
      <c r="D38" s="118">
        <f t="shared" si="5"/>
        <v>5.3571428571428575E-5</v>
      </c>
      <c r="E38" s="91">
        <v>0.17299999999999999</v>
      </c>
      <c r="F38" s="92">
        <v>2.4580000000000002</v>
      </c>
      <c r="G38" s="88">
        <f t="shared" si="3"/>
        <v>2.6310000000000002</v>
      </c>
      <c r="H38" s="89">
        <v>52</v>
      </c>
      <c r="I38" s="90" t="s">
        <v>64</v>
      </c>
      <c r="J38" s="74">
        <f t="shared" si="4"/>
        <v>5.1999999999999998E-3</v>
      </c>
      <c r="K38" s="89">
        <v>24</v>
      </c>
      <c r="L38" s="90" t="s">
        <v>64</v>
      </c>
      <c r="M38" s="74">
        <f t="shared" si="0"/>
        <v>2.4000000000000002E-3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3.25</v>
      </c>
      <c r="C39" s="90" t="s">
        <v>63</v>
      </c>
      <c r="D39" s="118">
        <f t="shared" si="5"/>
        <v>5.8035714285714285E-5</v>
      </c>
      <c r="E39" s="91">
        <v>0.18010000000000001</v>
      </c>
      <c r="F39" s="92">
        <v>2.52</v>
      </c>
      <c r="G39" s="88">
        <f t="shared" si="3"/>
        <v>2.7000999999999999</v>
      </c>
      <c r="H39" s="89">
        <v>55</v>
      </c>
      <c r="I39" s="90" t="s">
        <v>64</v>
      </c>
      <c r="J39" s="74">
        <f t="shared" si="4"/>
        <v>5.4999999999999997E-3</v>
      </c>
      <c r="K39" s="89">
        <v>25</v>
      </c>
      <c r="L39" s="90" t="s">
        <v>64</v>
      </c>
      <c r="M39" s="74">
        <f t="shared" si="0"/>
        <v>2.5000000000000001E-3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3.5</v>
      </c>
      <c r="C40" s="90" t="s">
        <v>63</v>
      </c>
      <c r="D40" s="118">
        <f t="shared" si="5"/>
        <v>6.2500000000000001E-5</v>
      </c>
      <c r="E40" s="91">
        <v>0.18679999999999999</v>
      </c>
      <c r="F40" s="92">
        <v>2.5779999999999998</v>
      </c>
      <c r="G40" s="88">
        <f t="shared" si="3"/>
        <v>2.7647999999999997</v>
      </c>
      <c r="H40" s="89">
        <v>57</v>
      </c>
      <c r="I40" s="90" t="s">
        <v>64</v>
      </c>
      <c r="J40" s="74">
        <f t="shared" si="4"/>
        <v>5.7000000000000002E-3</v>
      </c>
      <c r="K40" s="89">
        <v>26</v>
      </c>
      <c r="L40" s="90" t="s">
        <v>64</v>
      </c>
      <c r="M40" s="74">
        <f t="shared" si="0"/>
        <v>2.5999999999999999E-3</v>
      </c>
      <c r="N40" s="89">
        <v>19</v>
      </c>
      <c r="O40" s="90" t="s">
        <v>64</v>
      </c>
      <c r="P40" s="74">
        <f t="shared" si="1"/>
        <v>1.9E-3</v>
      </c>
    </row>
    <row r="41" spans="2:16">
      <c r="B41" s="89">
        <v>3.75</v>
      </c>
      <c r="C41" s="90" t="s">
        <v>63</v>
      </c>
      <c r="D41" s="118">
        <f t="shared" si="5"/>
        <v>6.6964285714285718E-5</v>
      </c>
      <c r="E41" s="91">
        <v>0.19339999999999999</v>
      </c>
      <c r="F41" s="92">
        <v>2.6320000000000001</v>
      </c>
      <c r="G41" s="88">
        <f t="shared" si="3"/>
        <v>2.8254000000000001</v>
      </c>
      <c r="H41" s="89">
        <v>60</v>
      </c>
      <c r="I41" s="90" t="s">
        <v>64</v>
      </c>
      <c r="J41" s="74">
        <f t="shared" si="4"/>
        <v>6.0000000000000001E-3</v>
      </c>
      <c r="K41" s="89">
        <v>26</v>
      </c>
      <c r="L41" s="90" t="s">
        <v>64</v>
      </c>
      <c r="M41" s="74">
        <f t="shared" si="0"/>
        <v>2.5999999999999999E-3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4</v>
      </c>
      <c r="C42" s="90" t="s">
        <v>63</v>
      </c>
      <c r="D42" s="118">
        <f t="shared" si="5"/>
        <v>7.1428571428571434E-5</v>
      </c>
      <c r="E42" s="91">
        <v>0.19980000000000001</v>
      </c>
      <c r="F42" s="92">
        <v>2.6819999999999999</v>
      </c>
      <c r="G42" s="88">
        <f t="shared" si="3"/>
        <v>2.8818000000000001</v>
      </c>
      <c r="H42" s="89">
        <v>62</v>
      </c>
      <c r="I42" s="90" t="s">
        <v>64</v>
      </c>
      <c r="J42" s="74">
        <f t="shared" si="4"/>
        <v>6.1999999999999998E-3</v>
      </c>
      <c r="K42" s="89">
        <v>27</v>
      </c>
      <c r="L42" s="90" t="s">
        <v>64</v>
      </c>
      <c r="M42" s="74">
        <f t="shared" si="0"/>
        <v>2.7000000000000001E-3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4.5</v>
      </c>
      <c r="C43" s="90" t="s">
        <v>63</v>
      </c>
      <c r="D43" s="118">
        <f t="shared" si="5"/>
        <v>8.0357142857142853E-5</v>
      </c>
      <c r="E43" s="91">
        <v>0.21190000000000001</v>
      </c>
      <c r="F43" s="92">
        <v>2.7730000000000001</v>
      </c>
      <c r="G43" s="88">
        <f t="shared" si="3"/>
        <v>2.9849000000000001</v>
      </c>
      <c r="H43" s="89">
        <v>67</v>
      </c>
      <c r="I43" s="90" t="s">
        <v>64</v>
      </c>
      <c r="J43" s="74">
        <f t="shared" si="4"/>
        <v>6.7000000000000002E-3</v>
      </c>
      <c r="K43" s="89">
        <v>29</v>
      </c>
      <c r="L43" s="90" t="s">
        <v>64</v>
      </c>
      <c r="M43" s="74">
        <f t="shared" si="0"/>
        <v>2.9000000000000002E-3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5</v>
      </c>
      <c r="C44" s="90" t="s">
        <v>63</v>
      </c>
      <c r="D44" s="118">
        <f t="shared" si="5"/>
        <v>8.9285714285714286E-5</v>
      </c>
      <c r="E44" s="91">
        <v>0.2233</v>
      </c>
      <c r="F44" s="92">
        <v>2.8540000000000001</v>
      </c>
      <c r="G44" s="88">
        <f t="shared" si="3"/>
        <v>3.0773000000000001</v>
      </c>
      <c r="H44" s="89">
        <v>71</v>
      </c>
      <c r="I44" s="90" t="s">
        <v>64</v>
      </c>
      <c r="J44" s="74">
        <f t="shared" si="4"/>
        <v>7.0999999999999995E-3</v>
      </c>
      <c r="K44" s="89">
        <v>31</v>
      </c>
      <c r="L44" s="90" t="s">
        <v>64</v>
      </c>
      <c r="M44" s="74">
        <f t="shared" si="0"/>
        <v>3.0999999999999999E-3</v>
      </c>
      <c r="N44" s="89">
        <v>23</v>
      </c>
      <c r="O44" s="90" t="s">
        <v>64</v>
      </c>
      <c r="P44" s="74">
        <f t="shared" si="1"/>
        <v>2.3E-3</v>
      </c>
    </row>
    <row r="45" spans="2:16">
      <c r="B45" s="89">
        <v>5.5</v>
      </c>
      <c r="C45" s="90" t="s">
        <v>63</v>
      </c>
      <c r="D45" s="118">
        <f t="shared" si="5"/>
        <v>9.8214285714285705E-5</v>
      </c>
      <c r="E45" s="91">
        <v>0.23419999999999999</v>
      </c>
      <c r="F45" s="92">
        <v>2.927</v>
      </c>
      <c r="G45" s="88">
        <f t="shared" si="3"/>
        <v>3.1612</v>
      </c>
      <c r="H45" s="89">
        <v>76</v>
      </c>
      <c r="I45" s="90" t="s">
        <v>64</v>
      </c>
      <c r="J45" s="74">
        <f t="shared" si="4"/>
        <v>7.6E-3</v>
      </c>
      <c r="K45" s="89">
        <v>32</v>
      </c>
      <c r="L45" s="90" t="s">
        <v>64</v>
      </c>
      <c r="M45" s="74">
        <f t="shared" si="0"/>
        <v>3.2000000000000002E-3</v>
      </c>
      <c r="N45" s="89">
        <v>24</v>
      </c>
      <c r="O45" s="90" t="s">
        <v>64</v>
      </c>
      <c r="P45" s="74">
        <f t="shared" si="1"/>
        <v>2.4000000000000002E-3</v>
      </c>
    </row>
    <row r="46" spans="2:16">
      <c r="B46" s="89">
        <v>6</v>
      </c>
      <c r="C46" s="90" t="s">
        <v>63</v>
      </c>
      <c r="D46" s="118">
        <f t="shared" si="5"/>
        <v>1.0714285714285715E-4</v>
      </c>
      <c r="E46" s="91">
        <v>0.24460000000000001</v>
      </c>
      <c r="F46" s="92">
        <v>2.992</v>
      </c>
      <c r="G46" s="88">
        <f t="shared" si="3"/>
        <v>3.2366000000000001</v>
      </c>
      <c r="H46" s="89">
        <v>80</v>
      </c>
      <c r="I46" s="90" t="s">
        <v>64</v>
      </c>
      <c r="J46" s="74">
        <f t="shared" si="4"/>
        <v>8.0000000000000002E-3</v>
      </c>
      <c r="K46" s="89">
        <v>34</v>
      </c>
      <c r="L46" s="90" t="s">
        <v>64</v>
      </c>
      <c r="M46" s="74">
        <f t="shared" si="0"/>
        <v>3.4000000000000002E-3</v>
      </c>
      <c r="N46" s="89">
        <v>25</v>
      </c>
      <c r="O46" s="90" t="s">
        <v>64</v>
      </c>
      <c r="P46" s="74">
        <f t="shared" si="1"/>
        <v>2.5000000000000001E-3</v>
      </c>
    </row>
    <row r="47" spans="2:16">
      <c r="B47" s="89">
        <v>6.5</v>
      </c>
      <c r="C47" s="90" t="s">
        <v>63</v>
      </c>
      <c r="D47" s="118">
        <f t="shared" si="5"/>
        <v>1.1607142857142857E-4</v>
      </c>
      <c r="E47" s="91">
        <v>0.25459999999999999</v>
      </c>
      <c r="F47" s="92">
        <v>3.0510000000000002</v>
      </c>
      <c r="G47" s="88">
        <f t="shared" si="3"/>
        <v>3.3056000000000001</v>
      </c>
      <c r="H47" s="89">
        <v>84</v>
      </c>
      <c r="I47" s="90" t="s">
        <v>64</v>
      </c>
      <c r="J47" s="74">
        <f t="shared" si="4"/>
        <v>8.4000000000000012E-3</v>
      </c>
      <c r="K47" s="89">
        <v>35</v>
      </c>
      <c r="L47" s="90" t="s">
        <v>64</v>
      </c>
      <c r="M47" s="74">
        <f t="shared" si="0"/>
        <v>3.5000000000000005E-3</v>
      </c>
      <c r="N47" s="89">
        <v>27</v>
      </c>
      <c r="O47" s="90" t="s">
        <v>64</v>
      </c>
      <c r="P47" s="74">
        <f t="shared" si="1"/>
        <v>2.7000000000000001E-3</v>
      </c>
    </row>
    <row r="48" spans="2:16">
      <c r="B48" s="89">
        <v>7</v>
      </c>
      <c r="C48" s="90" t="s">
        <v>63</v>
      </c>
      <c r="D48" s="118">
        <f t="shared" si="5"/>
        <v>1.25E-4</v>
      </c>
      <c r="E48" s="91">
        <v>0.26419999999999999</v>
      </c>
      <c r="F48" s="92">
        <v>3.105</v>
      </c>
      <c r="G48" s="88">
        <f t="shared" si="3"/>
        <v>3.3692000000000002</v>
      </c>
      <c r="H48" s="89">
        <v>89</v>
      </c>
      <c r="I48" s="90" t="s">
        <v>64</v>
      </c>
      <c r="J48" s="74">
        <f t="shared" si="4"/>
        <v>8.8999999999999999E-3</v>
      </c>
      <c r="K48" s="89">
        <v>37</v>
      </c>
      <c r="L48" s="90" t="s">
        <v>64</v>
      </c>
      <c r="M48" s="74">
        <f t="shared" si="0"/>
        <v>3.6999999999999997E-3</v>
      </c>
      <c r="N48" s="89">
        <v>28</v>
      </c>
      <c r="O48" s="90" t="s">
        <v>64</v>
      </c>
      <c r="P48" s="74">
        <f t="shared" si="1"/>
        <v>2.8E-3</v>
      </c>
    </row>
    <row r="49" spans="2:16">
      <c r="B49" s="89">
        <v>8</v>
      </c>
      <c r="C49" s="90" t="s">
        <v>63</v>
      </c>
      <c r="D49" s="118">
        <f t="shared" si="5"/>
        <v>1.4285714285714287E-4</v>
      </c>
      <c r="E49" s="91">
        <v>0.28249999999999997</v>
      </c>
      <c r="F49" s="92">
        <v>3.2</v>
      </c>
      <c r="G49" s="88">
        <f t="shared" si="3"/>
        <v>3.4824999999999999</v>
      </c>
      <c r="H49" s="89">
        <v>97</v>
      </c>
      <c r="I49" s="90" t="s">
        <v>64</v>
      </c>
      <c r="J49" s="74">
        <f t="shared" si="4"/>
        <v>9.7000000000000003E-3</v>
      </c>
      <c r="K49" s="89">
        <v>40</v>
      </c>
      <c r="L49" s="90" t="s">
        <v>64</v>
      </c>
      <c r="M49" s="74">
        <f t="shared" si="0"/>
        <v>4.0000000000000001E-3</v>
      </c>
      <c r="N49" s="89">
        <v>30</v>
      </c>
      <c r="O49" s="90" t="s">
        <v>64</v>
      </c>
      <c r="P49" s="74">
        <f t="shared" si="1"/>
        <v>3.0000000000000001E-3</v>
      </c>
    </row>
    <row r="50" spans="2:16">
      <c r="B50" s="89">
        <v>9</v>
      </c>
      <c r="C50" s="90" t="s">
        <v>63</v>
      </c>
      <c r="D50" s="118">
        <f t="shared" si="5"/>
        <v>1.6071428571428571E-4</v>
      </c>
      <c r="E50" s="91">
        <v>0.29959999999999998</v>
      </c>
      <c r="F50" s="92">
        <v>3.2810000000000001</v>
      </c>
      <c r="G50" s="88">
        <f t="shared" si="3"/>
        <v>3.5806</v>
      </c>
      <c r="H50" s="89">
        <v>105</v>
      </c>
      <c r="I50" s="90" t="s">
        <v>64</v>
      </c>
      <c r="J50" s="74">
        <f t="shared" si="4"/>
        <v>1.0499999999999999E-2</v>
      </c>
      <c r="K50" s="89">
        <v>43</v>
      </c>
      <c r="L50" s="90" t="s">
        <v>64</v>
      </c>
      <c r="M50" s="74">
        <f t="shared" si="0"/>
        <v>4.3E-3</v>
      </c>
      <c r="N50" s="89">
        <v>32</v>
      </c>
      <c r="O50" s="90" t="s">
        <v>64</v>
      </c>
      <c r="P50" s="74">
        <f t="shared" si="1"/>
        <v>3.2000000000000002E-3</v>
      </c>
    </row>
    <row r="51" spans="2:16">
      <c r="B51" s="89">
        <v>10</v>
      </c>
      <c r="C51" s="90" t="s">
        <v>63</v>
      </c>
      <c r="D51" s="118">
        <f t="shared" si="5"/>
        <v>1.7857142857142857E-4</v>
      </c>
      <c r="E51" s="91">
        <v>0.31580000000000003</v>
      </c>
      <c r="F51" s="92">
        <v>3.351</v>
      </c>
      <c r="G51" s="88">
        <f t="shared" si="3"/>
        <v>3.6667999999999998</v>
      </c>
      <c r="H51" s="89">
        <v>113</v>
      </c>
      <c r="I51" s="90" t="s">
        <v>64</v>
      </c>
      <c r="J51" s="74">
        <f t="shared" si="4"/>
        <v>1.1300000000000001E-2</v>
      </c>
      <c r="K51" s="89">
        <v>45</v>
      </c>
      <c r="L51" s="90" t="s">
        <v>64</v>
      </c>
      <c r="M51" s="74">
        <f t="shared" si="0"/>
        <v>4.4999999999999997E-3</v>
      </c>
      <c r="N51" s="89">
        <v>34</v>
      </c>
      <c r="O51" s="90" t="s">
        <v>64</v>
      </c>
      <c r="P51" s="74">
        <f t="shared" si="1"/>
        <v>3.4000000000000002E-3</v>
      </c>
    </row>
    <row r="52" spans="2:16">
      <c r="B52" s="89">
        <v>11</v>
      </c>
      <c r="C52" s="90" t="s">
        <v>63</v>
      </c>
      <c r="D52" s="118">
        <f t="shared" si="5"/>
        <v>1.9642857142857141E-4</v>
      </c>
      <c r="E52" s="91">
        <v>0.33119999999999999</v>
      </c>
      <c r="F52" s="92">
        <v>3.4119999999999999</v>
      </c>
      <c r="G52" s="88">
        <f t="shared" si="3"/>
        <v>3.7431999999999999</v>
      </c>
      <c r="H52" s="89">
        <v>120</v>
      </c>
      <c r="I52" s="90" t="s">
        <v>64</v>
      </c>
      <c r="J52" s="74">
        <f t="shared" si="4"/>
        <v>1.2E-2</v>
      </c>
      <c r="K52" s="89">
        <v>48</v>
      </c>
      <c r="L52" s="90" t="s">
        <v>64</v>
      </c>
      <c r="M52" s="74">
        <f t="shared" si="0"/>
        <v>4.8000000000000004E-3</v>
      </c>
      <c r="N52" s="89">
        <v>36</v>
      </c>
      <c r="O52" s="90" t="s">
        <v>64</v>
      </c>
      <c r="P52" s="74">
        <f t="shared" si="1"/>
        <v>3.5999999999999999E-3</v>
      </c>
    </row>
    <row r="53" spans="2:16">
      <c r="B53" s="89">
        <v>12</v>
      </c>
      <c r="C53" s="90" t="s">
        <v>63</v>
      </c>
      <c r="D53" s="118">
        <f t="shared" si="5"/>
        <v>2.142857142857143E-4</v>
      </c>
      <c r="E53" s="91">
        <v>0.34599999999999997</v>
      </c>
      <c r="F53" s="92">
        <v>3.4649999999999999</v>
      </c>
      <c r="G53" s="88">
        <f t="shared" si="3"/>
        <v>3.8109999999999999</v>
      </c>
      <c r="H53" s="89">
        <v>128</v>
      </c>
      <c r="I53" s="90" t="s">
        <v>64</v>
      </c>
      <c r="J53" s="74">
        <f t="shared" si="4"/>
        <v>1.2800000000000001E-2</v>
      </c>
      <c r="K53" s="89">
        <v>51</v>
      </c>
      <c r="L53" s="90" t="s">
        <v>64</v>
      </c>
      <c r="M53" s="74">
        <f t="shared" si="0"/>
        <v>5.0999999999999995E-3</v>
      </c>
      <c r="N53" s="89">
        <v>38</v>
      </c>
      <c r="O53" s="90" t="s">
        <v>64</v>
      </c>
      <c r="P53" s="74">
        <f t="shared" si="1"/>
        <v>3.8E-3</v>
      </c>
    </row>
    <row r="54" spans="2:16">
      <c r="B54" s="89">
        <v>13</v>
      </c>
      <c r="C54" s="90" t="s">
        <v>63</v>
      </c>
      <c r="D54" s="118">
        <f t="shared" si="5"/>
        <v>2.3214285714285714E-4</v>
      </c>
      <c r="E54" s="91">
        <v>0.36009999999999998</v>
      </c>
      <c r="F54" s="92">
        <v>3.512</v>
      </c>
      <c r="G54" s="88">
        <f t="shared" si="3"/>
        <v>3.8721000000000001</v>
      </c>
      <c r="H54" s="89">
        <v>135</v>
      </c>
      <c r="I54" s="90" t="s">
        <v>64</v>
      </c>
      <c r="J54" s="74">
        <f t="shared" si="4"/>
        <v>1.3500000000000002E-2</v>
      </c>
      <c r="K54" s="89">
        <v>53</v>
      </c>
      <c r="L54" s="90" t="s">
        <v>64</v>
      </c>
      <c r="M54" s="74">
        <f t="shared" si="0"/>
        <v>5.3E-3</v>
      </c>
      <c r="N54" s="89">
        <v>40</v>
      </c>
      <c r="O54" s="90" t="s">
        <v>64</v>
      </c>
      <c r="P54" s="74">
        <f t="shared" si="1"/>
        <v>4.0000000000000001E-3</v>
      </c>
    </row>
    <row r="55" spans="2:16">
      <c r="B55" s="89">
        <v>14</v>
      </c>
      <c r="C55" s="90" t="s">
        <v>63</v>
      </c>
      <c r="D55" s="118">
        <f t="shared" si="5"/>
        <v>2.5000000000000001E-4</v>
      </c>
      <c r="E55" s="91">
        <v>0.37369999999999998</v>
      </c>
      <c r="F55" s="92">
        <v>3.5539999999999998</v>
      </c>
      <c r="G55" s="88">
        <f t="shared" si="3"/>
        <v>3.9276999999999997</v>
      </c>
      <c r="H55" s="89">
        <v>143</v>
      </c>
      <c r="I55" s="90" t="s">
        <v>64</v>
      </c>
      <c r="J55" s="74">
        <f t="shared" si="4"/>
        <v>1.4299999999999998E-2</v>
      </c>
      <c r="K55" s="89">
        <v>56</v>
      </c>
      <c r="L55" s="90" t="s">
        <v>64</v>
      </c>
      <c r="M55" s="74">
        <f t="shared" si="0"/>
        <v>5.5999999999999999E-3</v>
      </c>
      <c r="N55" s="89">
        <v>42</v>
      </c>
      <c r="O55" s="90" t="s">
        <v>64</v>
      </c>
      <c r="P55" s="74">
        <f t="shared" si="1"/>
        <v>4.2000000000000006E-3</v>
      </c>
    </row>
    <row r="56" spans="2:16">
      <c r="B56" s="89">
        <v>15</v>
      </c>
      <c r="C56" s="90" t="s">
        <v>63</v>
      </c>
      <c r="D56" s="118">
        <f t="shared" si="5"/>
        <v>2.6785714285714287E-4</v>
      </c>
      <c r="E56" s="91">
        <v>0.38679999999999998</v>
      </c>
      <c r="F56" s="92">
        <v>3.5910000000000002</v>
      </c>
      <c r="G56" s="88">
        <f t="shared" si="3"/>
        <v>3.9778000000000002</v>
      </c>
      <c r="H56" s="89">
        <v>150</v>
      </c>
      <c r="I56" s="90" t="s">
        <v>64</v>
      </c>
      <c r="J56" s="74">
        <f t="shared" si="4"/>
        <v>1.4999999999999999E-2</v>
      </c>
      <c r="K56" s="89">
        <v>58</v>
      </c>
      <c r="L56" s="90" t="s">
        <v>64</v>
      </c>
      <c r="M56" s="74">
        <f t="shared" si="0"/>
        <v>5.8000000000000005E-3</v>
      </c>
      <c r="N56" s="89">
        <v>44</v>
      </c>
      <c r="O56" s="90" t="s">
        <v>64</v>
      </c>
      <c r="P56" s="74">
        <f t="shared" si="1"/>
        <v>4.3999999999999994E-3</v>
      </c>
    </row>
    <row r="57" spans="2:16">
      <c r="B57" s="89">
        <v>16</v>
      </c>
      <c r="C57" s="90" t="s">
        <v>63</v>
      </c>
      <c r="D57" s="118">
        <f t="shared" si="5"/>
        <v>2.8571428571428574E-4</v>
      </c>
      <c r="E57" s="91">
        <v>0.39950000000000002</v>
      </c>
      <c r="F57" s="92">
        <v>3.6240000000000001</v>
      </c>
      <c r="G57" s="88">
        <f t="shared" si="3"/>
        <v>4.0235000000000003</v>
      </c>
      <c r="H57" s="89">
        <v>157</v>
      </c>
      <c r="I57" s="90" t="s">
        <v>64</v>
      </c>
      <c r="J57" s="74">
        <f t="shared" si="4"/>
        <v>1.5699999999999999E-2</v>
      </c>
      <c r="K57" s="89">
        <v>60</v>
      </c>
      <c r="L57" s="90" t="s">
        <v>64</v>
      </c>
      <c r="M57" s="74">
        <f t="shared" si="0"/>
        <v>6.0000000000000001E-3</v>
      </c>
      <c r="N57" s="89">
        <v>46</v>
      </c>
      <c r="O57" s="90" t="s">
        <v>64</v>
      </c>
      <c r="P57" s="74">
        <f t="shared" si="1"/>
        <v>4.5999999999999999E-3</v>
      </c>
    </row>
    <row r="58" spans="2:16">
      <c r="B58" s="89">
        <v>17</v>
      </c>
      <c r="C58" s="90" t="s">
        <v>63</v>
      </c>
      <c r="D58" s="118">
        <f t="shared" si="5"/>
        <v>3.035714285714286E-4</v>
      </c>
      <c r="E58" s="91">
        <v>0.4118</v>
      </c>
      <c r="F58" s="92">
        <v>3.653</v>
      </c>
      <c r="G58" s="88">
        <f t="shared" si="3"/>
        <v>4.0648</v>
      </c>
      <c r="H58" s="89">
        <v>165</v>
      </c>
      <c r="I58" s="90" t="s">
        <v>64</v>
      </c>
      <c r="J58" s="74">
        <f t="shared" si="4"/>
        <v>1.6500000000000001E-2</v>
      </c>
      <c r="K58" s="89">
        <v>63</v>
      </c>
      <c r="L58" s="90" t="s">
        <v>64</v>
      </c>
      <c r="M58" s="74">
        <f t="shared" si="0"/>
        <v>6.3E-3</v>
      </c>
      <c r="N58" s="89">
        <v>48</v>
      </c>
      <c r="O58" s="90" t="s">
        <v>64</v>
      </c>
      <c r="P58" s="74">
        <f t="shared" si="1"/>
        <v>4.8000000000000004E-3</v>
      </c>
    </row>
    <row r="59" spans="2:16">
      <c r="B59" s="89">
        <v>18</v>
      </c>
      <c r="C59" s="90" t="s">
        <v>63</v>
      </c>
      <c r="D59" s="118">
        <f t="shared" si="5"/>
        <v>3.2142857142857141E-4</v>
      </c>
      <c r="E59" s="91">
        <v>0.42370000000000002</v>
      </c>
      <c r="F59" s="92">
        <v>3.6789999999999998</v>
      </c>
      <c r="G59" s="88">
        <f t="shared" si="3"/>
        <v>4.1026999999999996</v>
      </c>
      <c r="H59" s="89">
        <v>172</v>
      </c>
      <c r="I59" s="90" t="s">
        <v>64</v>
      </c>
      <c r="J59" s="74">
        <f t="shared" si="4"/>
        <v>1.72E-2</v>
      </c>
      <c r="K59" s="89">
        <v>65</v>
      </c>
      <c r="L59" s="90" t="s">
        <v>64</v>
      </c>
      <c r="M59" s="74">
        <f t="shared" si="0"/>
        <v>6.5000000000000006E-3</v>
      </c>
      <c r="N59" s="89">
        <v>49</v>
      </c>
      <c r="O59" s="90" t="s">
        <v>64</v>
      </c>
      <c r="P59" s="74">
        <f t="shared" si="1"/>
        <v>4.8999999999999998E-3</v>
      </c>
    </row>
    <row r="60" spans="2:16">
      <c r="B60" s="89">
        <v>20</v>
      </c>
      <c r="C60" s="90" t="s">
        <v>63</v>
      </c>
      <c r="D60" s="118">
        <f t="shared" si="5"/>
        <v>3.5714285714285714E-4</v>
      </c>
      <c r="E60" s="91">
        <v>0.44669999999999999</v>
      </c>
      <c r="F60" s="92">
        <v>3.7240000000000002</v>
      </c>
      <c r="G60" s="88">
        <f t="shared" si="3"/>
        <v>4.1707000000000001</v>
      </c>
      <c r="H60" s="89">
        <v>186</v>
      </c>
      <c r="I60" s="90" t="s">
        <v>64</v>
      </c>
      <c r="J60" s="74">
        <f t="shared" si="4"/>
        <v>1.8599999999999998E-2</v>
      </c>
      <c r="K60" s="89">
        <v>70</v>
      </c>
      <c r="L60" s="90" t="s">
        <v>64</v>
      </c>
      <c r="M60" s="74">
        <f t="shared" si="0"/>
        <v>7.000000000000001E-3</v>
      </c>
      <c r="N60" s="89">
        <v>53</v>
      </c>
      <c r="O60" s="90" t="s">
        <v>64</v>
      </c>
      <c r="P60" s="74">
        <f t="shared" si="1"/>
        <v>5.3E-3</v>
      </c>
    </row>
    <row r="61" spans="2:16">
      <c r="B61" s="89">
        <v>22.5</v>
      </c>
      <c r="C61" s="90" t="s">
        <v>63</v>
      </c>
      <c r="D61" s="118">
        <f t="shared" si="5"/>
        <v>4.0178571428571428E-4</v>
      </c>
      <c r="E61" s="91">
        <v>0.47370000000000001</v>
      </c>
      <c r="F61" s="92">
        <v>3.7679999999999998</v>
      </c>
      <c r="G61" s="88">
        <f t="shared" si="3"/>
        <v>4.2416999999999998</v>
      </c>
      <c r="H61" s="89">
        <v>203</v>
      </c>
      <c r="I61" s="90" t="s">
        <v>64</v>
      </c>
      <c r="J61" s="74">
        <f t="shared" si="4"/>
        <v>2.0300000000000002E-2</v>
      </c>
      <c r="K61" s="89">
        <v>75</v>
      </c>
      <c r="L61" s="90" t="s">
        <v>64</v>
      </c>
      <c r="M61" s="74">
        <f t="shared" si="0"/>
        <v>7.4999999999999997E-3</v>
      </c>
      <c r="N61" s="89">
        <v>57</v>
      </c>
      <c r="O61" s="90" t="s">
        <v>64</v>
      </c>
      <c r="P61" s="74">
        <f t="shared" si="1"/>
        <v>5.7000000000000002E-3</v>
      </c>
    </row>
    <row r="62" spans="2:16">
      <c r="B62" s="89">
        <v>25</v>
      </c>
      <c r="C62" s="90" t="s">
        <v>63</v>
      </c>
      <c r="D62" s="118">
        <f t="shared" si="5"/>
        <v>4.4642857142857147E-4</v>
      </c>
      <c r="E62" s="91">
        <v>0.49940000000000001</v>
      </c>
      <c r="F62" s="92">
        <v>3.802</v>
      </c>
      <c r="G62" s="88">
        <f t="shared" si="3"/>
        <v>4.3014000000000001</v>
      </c>
      <c r="H62" s="89">
        <v>221</v>
      </c>
      <c r="I62" s="90" t="s">
        <v>64</v>
      </c>
      <c r="J62" s="74">
        <f t="shared" si="4"/>
        <v>2.2100000000000002E-2</v>
      </c>
      <c r="K62" s="89">
        <v>81</v>
      </c>
      <c r="L62" s="90" t="s">
        <v>64</v>
      </c>
      <c r="M62" s="74">
        <f t="shared" si="0"/>
        <v>8.0999999999999996E-3</v>
      </c>
      <c r="N62" s="89">
        <v>61</v>
      </c>
      <c r="O62" s="90" t="s">
        <v>64</v>
      </c>
      <c r="P62" s="74">
        <f t="shared" si="1"/>
        <v>6.0999999999999995E-3</v>
      </c>
    </row>
    <row r="63" spans="2:16">
      <c r="B63" s="89">
        <v>27.5</v>
      </c>
      <c r="C63" s="90" t="s">
        <v>63</v>
      </c>
      <c r="D63" s="118">
        <f t="shared" si="5"/>
        <v>4.910714285714286E-4</v>
      </c>
      <c r="E63" s="91">
        <v>0.52370000000000005</v>
      </c>
      <c r="F63" s="92">
        <v>3.827</v>
      </c>
      <c r="G63" s="88">
        <f t="shared" si="3"/>
        <v>4.3506999999999998</v>
      </c>
      <c r="H63" s="89">
        <v>238</v>
      </c>
      <c r="I63" s="90" t="s">
        <v>64</v>
      </c>
      <c r="J63" s="74">
        <f t="shared" si="4"/>
        <v>2.3799999999999998E-2</v>
      </c>
      <c r="K63" s="89">
        <v>86</v>
      </c>
      <c r="L63" s="90" t="s">
        <v>64</v>
      </c>
      <c r="M63" s="74">
        <f t="shared" si="0"/>
        <v>8.6E-3</v>
      </c>
      <c r="N63" s="89">
        <v>66</v>
      </c>
      <c r="O63" s="90" t="s">
        <v>64</v>
      </c>
      <c r="P63" s="74">
        <f t="shared" si="1"/>
        <v>6.6E-3</v>
      </c>
    </row>
    <row r="64" spans="2:16">
      <c r="B64" s="89">
        <v>30</v>
      </c>
      <c r="C64" s="90" t="s">
        <v>63</v>
      </c>
      <c r="D64" s="118">
        <f t="shared" si="5"/>
        <v>5.3571428571428574E-4</v>
      </c>
      <c r="E64" s="91">
        <v>0.54700000000000004</v>
      </c>
      <c r="F64" s="92">
        <v>3.8460000000000001</v>
      </c>
      <c r="G64" s="88">
        <f t="shared" si="3"/>
        <v>4.3929999999999998</v>
      </c>
      <c r="H64" s="89">
        <v>255</v>
      </c>
      <c r="I64" s="90" t="s">
        <v>64</v>
      </c>
      <c r="J64" s="74">
        <f t="shared" si="4"/>
        <v>2.5500000000000002E-2</v>
      </c>
      <c r="K64" s="89">
        <v>92</v>
      </c>
      <c r="L64" s="90" t="s">
        <v>64</v>
      </c>
      <c r="M64" s="74">
        <f t="shared" si="0"/>
        <v>9.1999999999999998E-3</v>
      </c>
      <c r="N64" s="89">
        <v>70</v>
      </c>
      <c r="O64" s="90" t="s">
        <v>64</v>
      </c>
      <c r="P64" s="74">
        <f t="shared" si="1"/>
        <v>7.000000000000001E-3</v>
      </c>
    </row>
    <row r="65" spans="2:16">
      <c r="B65" s="89">
        <v>32.5</v>
      </c>
      <c r="C65" s="90" t="s">
        <v>63</v>
      </c>
      <c r="D65" s="118">
        <f t="shared" si="5"/>
        <v>5.8035714285714288E-4</v>
      </c>
      <c r="E65" s="91">
        <v>0.56940000000000002</v>
      </c>
      <c r="F65" s="92">
        <v>3.86</v>
      </c>
      <c r="G65" s="88">
        <f t="shared" si="3"/>
        <v>4.4294000000000002</v>
      </c>
      <c r="H65" s="89">
        <v>272</v>
      </c>
      <c r="I65" s="90" t="s">
        <v>64</v>
      </c>
      <c r="J65" s="74">
        <f t="shared" si="4"/>
        <v>2.7200000000000002E-2</v>
      </c>
      <c r="K65" s="89">
        <v>97</v>
      </c>
      <c r="L65" s="90" t="s">
        <v>64</v>
      </c>
      <c r="M65" s="74">
        <f t="shared" si="0"/>
        <v>9.7000000000000003E-3</v>
      </c>
      <c r="N65" s="89">
        <v>73</v>
      </c>
      <c r="O65" s="90" t="s">
        <v>64</v>
      </c>
      <c r="P65" s="74">
        <f t="shared" si="1"/>
        <v>7.2999999999999992E-3</v>
      </c>
    </row>
    <row r="66" spans="2:16">
      <c r="B66" s="89">
        <v>35</v>
      </c>
      <c r="C66" s="90" t="s">
        <v>63</v>
      </c>
      <c r="D66" s="118">
        <f t="shared" si="5"/>
        <v>6.2500000000000001E-4</v>
      </c>
      <c r="E66" s="91">
        <v>0.59089999999999998</v>
      </c>
      <c r="F66" s="92">
        <v>3.8690000000000002</v>
      </c>
      <c r="G66" s="88">
        <f t="shared" si="3"/>
        <v>4.4599000000000002</v>
      </c>
      <c r="H66" s="89">
        <v>289</v>
      </c>
      <c r="I66" s="90" t="s">
        <v>64</v>
      </c>
      <c r="J66" s="74">
        <f t="shared" si="4"/>
        <v>2.8899999999999999E-2</v>
      </c>
      <c r="K66" s="89">
        <v>102</v>
      </c>
      <c r="L66" s="90" t="s">
        <v>64</v>
      </c>
      <c r="M66" s="74">
        <f t="shared" si="0"/>
        <v>1.0199999999999999E-2</v>
      </c>
      <c r="N66" s="89">
        <v>77</v>
      </c>
      <c r="O66" s="90" t="s">
        <v>64</v>
      </c>
      <c r="P66" s="74">
        <f t="shared" si="1"/>
        <v>7.7000000000000002E-3</v>
      </c>
    </row>
    <row r="67" spans="2:16">
      <c r="B67" s="89">
        <v>37.5</v>
      </c>
      <c r="C67" s="90" t="s">
        <v>63</v>
      </c>
      <c r="D67" s="118">
        <f t="shared" si="5"/>
        <v>6.6964285714285715E-4</v>
      </c>
      <c r="E67" s="91">
        <v>0.61160000000000003</v>
      </c>
      <c r="F67" s="92">
        <v>3.8740000000000001</v>
      </c>
      <c r="G67" s="88">
        <f t="shared" si="3"/>
        <v>4.4855999999999998</v>
      </c>
      <c r="H67" s="89">
        <v>305</v>
      </c>
      <c r="I67" s="90" t="s">
        <v>64</v>
      </c>
      <c r="J67" s="74">
        <f t="shared" si="4"/>
        <v>3.0499999999999999E-2</v>
      </c>
      <c r="K67" s="89">
        <v>108</v>
      </c>
      <c r="L67" s="90" t="s">
        <v>64</v>
      </c>
      <c r="M67" s="74">
        <f t="shared" si="0"/>
        <v>1.0800000000000001E-2</v>
      </c>
      <c r="N67" s="89">
        <v>81</v>
      </c>
      <c r="O67" s="90" t="s">
        <v>64</v>
      </c>
      <c r="P67" s="74">
        <f t="shared" si="1"/>
        <v>8.0999999999999996E-3</v>
      </c>
    </row>
    <row r="68" spans="2:16">
      <c r="B68" s="89">
        <v>40</v>
      </c>
      <c r="C68" s="90" t="s">
        <v>63</v>
      </c>
      <c r="D68" s="118">
        <f t="shared" si="5"/>
        <v>7.1428571428571429E-4</v>
      </c>
      <c r="E68" s="91">
        <v>0.63170000000000004</v>
      </c>
      <c r="F68" s="92">
        <v>3.8759999999999999</v>
      </c>
      <c r="G68" s="88">
        <f t="shared" si="3"/>
        <v>4.5076999999999998</v>
      </c>
      <c r="H68" s="89">
        <v>322</v>
      </c>
      <c r="I68" s="90" t="s">
        <v>64</v>
      </c>
      <c r="J68" s="74">
        <f t="shared" si="4"/>
        <v>3.2199999999999999E-2</v>
      </c>
      <c r="K68" s="89">
        <v>113</v>
      </c>
      <c r="L68" s="90" t="s">
        <v>64</v>
      </c>
      <c r="M68" s="74">
        <f t="shared" si="0"/>
        <v>1.1300000000000001E-2</v>
      </c>
      <c r="N68" s="89">
        <v>85</v>
      </c>
      <c r="O68" s="90" t="s">
        <v>64</v>
      </c>
      <c r="P68" s="74">
        <f t="shared" si="1"/>
        <v>8.5000000000000006E-3</v>
      </c>
    </row>
    <row r="69" spans="2:16">
      <c r="B69" s="89">
        <v>45</v>
      </c>
      <c r="C69" s="90" t="s">
        <v>63</v>
      </c>
      <c r="D69" s="118">
        <f t="shared" si="5"/>
        <v>8.0357142857142856E-4</v>
      </c>
      <c r="E69" s="91">
        <v>0.67</v>
      </c>
      <c r="F69" s="92">
        <v>3.8740000000000001</v>
      </c>
      <c r="G69" s="88">
        <f t="shared" si="3"/>
        <v>4.5440000000000005</v>
      </c>
      <c r="H69" s="89">
        <v>356</v>
      </c>
      <c r="I69" s="90" t="s">
        <v>64</v>
      </c>
      <c r="J69" s="74">
        <f t="shared" si="4"/>
        <v>3.56E-2</v>
      </c>
      <c r="K69" s="89">
        <v>123</v>
      </c>
      <c r="L69" s="90" t="s">
        <v>64</v>
      </c>
      <c r="M69" s="74">
        <f t="shared" si="0"/>
        <v>1.23E-2</v>
      </c>
      <c r="N69" s="89">
        <v>93</v>
      </c>
      <c r="O69" s="90" t="s">
        <v>64</v>
      </c>
      <c r="P69" s="74">
        <f t="shared" si="1"/>
        <v>9.2999999999999992E-3</v>
      </c>
    </row>
    <row r="70" spans="2:16">
      <c r="B70" s="89">
        <v>50</v>
      </c>
      <c r="C70" s="90" t="s">
        <v>63</v>
      </c>
      <c r="D70" s="118">
        <f t="shared" si="5"/>
        <v>8.9285714285714294E-4</v>
      </c>
      <c r="E70" s="91">
        <v>0.70620000000000005</v>
      </c>
      <c r="F70" s="92">
        <v>3.8639999999999999</v>
      </c>
      <c r="G70" s="88">
        <f t="shared" si="3"/>
        <v>4.5701999999999998</v>
      </c>
      <c r="H70" s="89">
        <v>389</v>
      </c>
      <c r="I70" s="90" t="s">
        <v>64</v>
      </c>
      <c r="J70" s="74">
        <f t="shared" si="4"/>
        <v>3.8900000000000004E-2</v>
      </c>
      <c r="K70" s="89">
        <v>133</v>
      </c>
      <c r="L70" s="90" t="s">
        <v>64</v>
      </c>
      <c r="M70" s="74">
        <f t="shared" si="0"/>
        <v>1.3300000000000001E-2</v>
      </c>
      <c r="N70" s="89">
        <v>100</v>
      </c>
      <c r="O70" s="90" t="s">
        <v>64</v>
      </c>
      <c r="P70" s="74">
        <f t="shared" si="1"/>
        <v>0.01</v>
      </c>
    </row>
    <row r="71" spans="2:16">
      <c r="B71" s="89">
        <v>55</v>
      </c>
      <c r="C71" s="90" t="s">
        <v>63</v>
      </c>
      <c r="D71" s="118">
        <f t="shared" si="5"/>
        <v>9.8214285714285721E-4</v>
      </c>
      <c r="E71" s="91">
        <v>0.74070000000000003</v>
      </c>
      <c r="F71" s="92">
        <v>3.8479999999999999</v>
      </c>
      <c r="G71" s="88">
        <f t="shared" si="3"/>
        <v>4.5887000000000002</v>
      </c>
      <c r="H71" s="89">
        <v>422</v>
      </c>
      <c r="I71" s="90" t="s">
        <v>64</v>
      </c>
      <c r="J71" s="74">
        <f t="shared" si="4"/>
        <v>4.2200000000000001E-2</v>
      </c>
      <c r="K71" s="89">
        <v>143</v>
      </c>
      <c r="L71" s="90" t="s">
        <v>64</v>
      </c>
      <c r="M71" s="74">
        <f t="shared" si="0"/>
        <v>1.4299999999999998E-2</v>
      </c>
      <c r="N71" s="89">
        <v>107</v>
      </c>
      <c r="O71" s="90" t="s">
        <v>64</v>
      </c>
      <c r="P71" s="74">
        <f t="shared" si="1"/>
        <v>1.0699999999999999E-2</v>
      </c>
    </row>
    <row r="72" spans="2:16">
      <c r="B72" s="89">
        <v>60</v>
      </c>
      <c r="C72" s="90" t="s">
        <v>63</v>
      </c>
      <c r="D72" s="118">
        <f t="shared" si="5"/>
        <v>1.0714285714285715E-3</v>
      </c>
      <c r="E72" s="91">
        <v>0.77359999999999995</v>
      </c>
      <c r="F72" s="92">
        <v>3.8279999999999998</v>
      </c>
      <c r="G72" s="88">
        <f t="shared" si="3"/>
        <v>4.6015999999999995</v>
      </c>
      <c r="H72" s="89">
        <v>456</v>
      </c>
      <c r="I72" s="90" t="s">
        <v>64</v>
      </c>
      <c r="J72" s="74">
        <f t="shared" si="4"/>
        <v>4.5600000000000002E-2</v>
      </c>
      <c r="K72" s="89">
        <v>152</v>
      </c>
      <c r="L72" s="90" t="s">
        <v>64</v>
      </c>
      <c r="M72" s="74">
        <f t="shared" si="0"/>
        <v>1.52E-2</v>
      </c>
      <c r="N72" s="89">
        <v>114</v>
      </c>
      <c r="O72" s="90" t="s">
        <v>64</v>
      </c>
      <c r="P72" s="74">
        <f t="shared" si="1"/>
        <v>1.14E-2</v>
      </c>
    </row>
    <row r="73" spans="2:16">
      <c r="B73" s="89">
        <v>65</v>
      </c>
      <c r="C73" s="90" t="s">
        <v>63</v>
      </c>
      <c r="D73" s="118">
        <f t="shared" si="5"/>
        <v>1.1607142857142858E-3</v>
      </c>
      <c r="E73" s="91">
        <v>0.80520000000000003</v>
      </c>
      <c r="F73" s="92">
        <v>3.806</v>
      </c>
      <c r="G73" s="88">
        <f t="shared" si="3"/>
        <v>4.6112000000000002</v>
      </c>
      <c r="H73" s="89">
        <v>489</v>
      </c>
      <c r="I73" s="90" t="s">
        <v>64</v>
      </c>
      <c r="J73" s="74">
        <f t="shared" si="4"/>
        <v>4.8899999999999999E-2</v>
      </c>
      <c r="K73" s="89">
        <v>162</v>
      </c>
      <c r="L73" s="90" t="s">
        <v>64</v>
      </c>
      <c r="M73" s="74">
        <f t="shared" si="0"/>
        <v>1.6199999999999999E-2</v>
      </c>
      <c r="N73" s="89">
        <v>121</v>
      </c>
      <c r="O73" s="90" t="s">
        <v>64</v>
      </c>
      <c r="P73" s="74">
        <f t="shared" si="1"/>
        <v>1.21E-2</v>
      </c>
    </row>
    <row r="74" spans="2:16">
      <c r="B74" s="89">
        <v>70</v>
      </c>
      <c r="C74" s="90" t="s">
        <v>63</v>
      </c>
      <c r="D74" s="118">
        <f t="shared" si="5"/>
        <v>1.25E-3</v>
      </c>
      <c r="E74" s="91">
        <v>0.83560000000000001</v>
      </c>
      <c r="F74" s="92">
        <v>3.7810000000000001</v>
      </c>
      <c r="G74" s="88">
        <f t="shared" si="3"/>
        <v>4.6166</v>
      </c>
      <c r="H74" s="89">
        <v>523</v>
      </c>
      <c r="I74" s="90" t="s">
        <v>64</v>
      </c>
      <c r="J74" s="74">
        <f t="shared" si="4"/>
        <v>5.2299999999999999E-2</v>
      </c>
      <c r="K74" s="89">
        <v>172</v>
      </c>
      <c r="L74" s="90" t="s">
        <v>64</v>
      </c>
      <c r="M74" s="74">
        <f t="shared" si="0"/>
        <v>1.72E-2</v>
      </c>
      <c r="N74" s="89">
        <v>128</v>
      </c>
      <c r="O74" s="90" t="s">
        <v>64</v>
      </c>
      <c r="P74" s="74">
        <f t="shared" si="1"/>
        <v>1.2800000000000001E-2</v>
      </c>
    </row>
    <row r="75" spans="2:16">
      <c r="B75" s="89">
        <v>80</v>
      </c>
      <c r="C75" s="90" t="s">
        <v>63</v>
      </c>
      <c r="D75" s="118">
        <f t="shared" si="5"/>
        <v>1.4285714285714286E-3</v>
      </c>
      <c r="E75" s="91">
        <v>0.89329999999999998</v>
      </c>
      <c r="F75" s="92">
        <v>3.7269999999999999</v>
      </c>
      <c r="G75" s="88">
        <f t="shared" si="3"/>
        <v>4.6203000000000003</v>
      </c>
      <c r="H75" s="89">
        <v>590</v>
      </c>
      <c r="I75" s="90" t="s">
        <v>64</v>
      </c>
      <c r="J75" s="74">
        <f t="shared" si="4"/>
        <v>5.8999999999999997E-2</v>
      </c>
      <c r="K75" s="89">
        <v>191</v>
      </c>
      <c r="L75" s="90" t="s">
        <v>64</v>
      </c>
      <c r="M75" s="74">
        <f t="shared" si="0"/>
        <v>1.9099999999999999E-2</v>
      </c>
      <c r="N75" s="89">
        <v>142</v>
      </c>
      <c r="O75" s="90" t="s">
        <v>64</v>
      </c>
      <c r="P75" s="74">
        <f t="shared" si="1"/>
        <v>1.4199999999999999E-2</v>
      </c>
    </row>
    <row r="76" spans="2:16">
      <c r="B76" s="89">
        <v>90</v>
      </c>
      <c r="C76" s="90" t="s">
        <v>63</v>
      </c>
      <c r="D76" s="118">
        <f t="shared" si="5"/>
        <v>1.6071428571428571E-3</v>
      </c>
      <c r="E76" s="91">
        <v>0.94750000000000001</v>
      </c>
      <c r="F76" s="92">
        <v>3.669</v>
      </c>
      <c r="G76" s="88">
        <f t="shared" si="3"/>
        <v>4.6165000000000003</v>
      </c>
      <c r="H76" s="89">
        <v>658</v>
      </c>
      <c r="I76" s="90" t="s">
        <v>64</v>
      </c>
      <c r="J76" s="74">
        <f t="shared" si="4"/>
        <v>6.5799999999999997E-2</v>
      </c>
      <c r="K76" s="89">
        <v>210</v>
      </c>
      <c r="L76" s="90" t="s">
        <v>64</v>
      </c>
      <c r="M76" s="74">
        <f t="shared" si="0"/>
        <v>2.0999999999999998E-2</v>
      </c>
      <c r="N76" s="89">
        <v>156</v>
      </c>
      <c r="O76" s="90" t="s">
        <v>64</v>
      </c>
      <c r="P76" s="74">
        <f t="shared" si="1"/>
        <v>1.5599999999999999E-2</v>
      </c>
    </row>
    <row r="77" spans="2:16">
      <c r="B77" s="89">
        <v>100</v>
      </c>
      <c r="C77" s="90" t="s">
        <v>63</v>
      </c>
      <c r="D77" s="118">
        <f t="shared" si="5"/>
        <v>1.7857142857142859E-3</v>
      </c>
      <c r="E77" s="91">
        <v>0.99880000000000002</v>
      </c>
      <c r="F77" s="92">
        <v>3.61</v>
      </c>
      <c r="G77" s="88">
        <f t="shared" si="3"/>
        <v>4.6087999999999996</v>
      </c>
      <c r="H77" s="89">
        <v>726</v>
      </c>
      <c r="I77" s="90" t="s">
        <v>64</v>
      </c>
      <c r="J77" s="74">
        <f t="shared" si="4"/>
        <v>7.2599999999999998E-2</v>
      </c>
      <c r="K77" s="89">
        <v>228</v>
      </c>
      <c r="L77" s="90" t="s">
        <v>64</v>
      </c>
      <c r="M77" s="74">
        <f t="shared" si="0"/>
        <v>2.2800000000000001E-2</v>
      </c>
      <c r="N77" s="89">
        <v>170</v>
      </c>
      <c r="O77" s="90" t="s">
        <v>64</v>
      </c>
      <c r="P77" s="74">
        <f t="shared" si="1"/>
        <v>1.7000000000000001E-2</v>
      </c>
    </row>
    <row r="78" spans="2:16">
      <c r="B78" s="89">
        <v>110</v>
      </c>
      <c r="C78" s="90" t="s">
        <v>63</v>
      </c>
      <c r="D78" s="118">
        <f t="shared" si="5"/>
        <v>1.9642857142857144E-3</v>
      </c>
      <c r="E78" s="91">
        <v>1.0469999999999999</v>
      </c>
      <c r="F78" s="92">
        <v>3.5510000000000002</v>
      </c>
      <c r="G78" s="88">
        <f t="shared" si="3"/>
        <v>4.5979999999999999</v>
      </c>
      <c r="H78" s="89">
        <v>794</v>
      </c>
      <c r="I78" s="90" t="s">
        <v>64</v>
      </c>
      <c r="J78" s="74">
        <f t="shared" si="4"/>
        <v>7.9399999999999998E-2</v>
      </c>
      <c r="K78" s="89">
        <v>246</v>
      </c>
      <c r="L78" s="90" t="s">
        <v>64</v>
      </c>
      <c r="M78" s="74">
        <f t="shared" si="0"/>
        <v>2.46E-2</v>
      </c>
      <c r="N78" s="89">
        <v>183</v>
      </c>
      <c r="O78" s="90" t="s">
        <v>64</v>
      </c>
      <c r="P78" s="74">
        <f t="shared" si="1"/>
        <v>1.83E-2</v>
      </c>
    </row>
    <row r="79" spans="2:16">
      <c r="B79" s="89">
        <v>120</v>
      </c>
      <c r="C79" s="90" t="s">
        <v>63</v>
      </c>
      <c r="D79" s="118">
        <f t="shared" si="5"/>
        <v>2.142857142857143E-3</v>
      </c>
      <c r="E79" s="91">
        <v>1.1910000000000001</v>
      </c>
      <c r="F79" s="92">
        <v>3.492</v>
      </c>
      <c r="G79" s="88">
        <f t="shared" si="3"/>
        <v>4.6829999999999998</v>
      </c>
      <c r="H79" s="89">
        <v>862</v>
      </c>
      <c r="I79" s="90" t="s">
        <v>64</v>
      </c>
      <c r="J79" s="74">
        <f t="shared" si="4"/>
        <v>8.6199999999999999E-2</v>
      </c>
      <c r="K79" s="89">
        <v>264</v>
      </c>
      <c r="L79" s="90" t="s">
        <v>64</v>
      </c>
      <c r="M79" s="74">
        <f t="shared" si="0"/>
        <v>2.64E-2</v>
      </c>
      <c r="N79" s="89">
        <v>197</v>
      </c>
      <c r="O79" s="90" t="s">
        <v>64</v>
      </c>
      <c r="P79" s="74">
        <f t="shared" si="1"/>
        <v>1.9700000000000002E-2</v>
      </c>
    </row>
    <row r="80" spans="2:16">
      <c r="B80" s="89">
        <v>130</v>
      </c>
      <c r="C80" s="90" t="s">
        <v>63</v>
      </c>
      <c r="D80" s="118">
        <f t="shared" si="5"/>
        <v>2.3214285714285715E-3</v>
      </c>
      <c r="E80" s="91">
        <v>1.3240000000000001</v>
      </c>
      <c r="F80" s="92">
        <v>3.4340000000000002</v>
      </c>
      <c r="G80" s="88">
        <f t="shared" si="3"/>
        <v>4.758</v>
      </c>
      <c r="H80" s="89">
        <v>929</v>
      </c>
      <c r="I80" s="90" t="s">
        <v>64</v>
      </c>
      <c r="J80" s="74">
        <f t="shared" si="4"/>
        <v>9.290000000000001E-2</v>
      </c>
      <c r="K80" s="89">
        <v>281</v>
      </c>
      <c r="L80" s="90" t="s">
        <v>64</v>
      </c>
      <c r="M80" s="74">
        <f t="shared" si="0"/>
        <v>2.8100000000000003E-2</v>
      </c>
      <c r="N80" s="89">
        <v>210</v>
      </c>
      <c r="O80" s="90" t="s">
        <v>64</v>
      </c>
      <c r="P80" s="74">
        <f t="shared" si="1"/>
        <v>2.0999999999999998E-2</v>
      </c>
    </row>
    <row r="81" spans="2:16">
      <c r="B81" s="89">
        <v>140</v>
      </c>
      <c r="C81" s="90" t="s">
        <v>63</v>
      </c>
      <c r="D81" s="118">
        <f t="shared" si="5"/>
        <v>2.5000000000000001E-3</v>
      </c>
      <c r="E81" s="91">
        <v>1.4279999999999999</v>
      </c>
      <c r="F81" s="92">
        <v>3.3769999999999998</v>
      </c>
      <c r="G81" s="88">
        <f t="shared" si="3"/>
        <v>4.8049999999999997</v>
      </c>
      <c r="H81" s="89">
        <v>996</v>
      </c>
      <c r="I81" s="90" t="s">
        <v>64</v>
      </c>
      <c r="J81" s="74">
        <f t="shared" si="4"/>
        <v>9.9599999999999994E-2</v>
      </c>
      <c r="K81" s="89">
        <v>298</v>
      </c>
      <c r="L81" s="90" t="s">
        <v>64</v>
      </c>
      <c r="M81" s="74">
        <f t="shared" si="0"/>
        <v>2.98E-2</v>
      </c>
      <c r="N81" s="89">
        <v>223</v>
      </c>
      <c r="O81" s="90" t="s">
        <v>64</v>
      </c>
      <c r="P81" s="74">
        <f t="shared" si="1"/>
        <v>2.23E-2</v>
      </c>
    </row>
    <row r="82" spans="2:16">
      <c r="B82" s="89">
        <v>150</v>
      </c>
      <c r="C82" s="90" t="s">
        <v>63</v>
      </c>
      <c r="D82" s="118">
        <f t="shared" si="5"/>
        <v>2.6785714285714286E-3</v>
      </c>
      <c r="E82" s="91">
        <v>1.508</v>
      </c>
      <c r="F82" s="92">
        <v>3.3210000000000002</v>
      </c>
      <c r="G82" s="88">
        <f t="shared" si="3"/>
        <v>4.8290000000000006</v>
      </c>
      <c r="H82" s="89">
        <v>1062</v>
      </c>
      <c r="I82" s="90" t="s">
        <v>64</v>
      </c>
      <c r="J82" s="74">
        <f t="shared" si="4"/>
        <v>0.1062</v>
      </c>
      <c r="K82" s="89">
        <v>314</v>
      </c>
      <c r="L82" s="90" t="s">
        <v>64</v>
      </c>
      <c r="M82" s="74">
        <f t="shared" si="0"/>
        <v>3.1399999999999997E-2</v>
      </c>
      <c r="N82" s="89">
        <v>236</v>
      </c>
      <c r="O82" s="90" t="s">
        <v>64</v>
      </c>
      <c r="P82" s="74">
        <f t="shared" si="1"/>
        <v>2.3599999999999999E-2</v>
      </c>
    </row>
    <row r="83" spans="2:16">
      <c r="B83" s="89">
        <v>160</v>
      </c>
      <c r="C83" s="90" t="s">
        <v>63</v>
      </c>
      <c r="D83" s="118">
        <f t="shared" si="5"/>
        <v>2.8571428571428571E-3</v>
      </c>
      <c r="E83" s="91">
        <v>1.571</v>
      </c>
      <c r="F83" s="92">
        <v>3.2679999999999998</v>
      </c>
      <c r="G83" s="88">
        <f t="shared" si="3"/>
        <v>4.8389999999999995</v>
      </c>
      <c r="H83" s="89">
        <v>1128</v>
      </c>
      <c r="I83" s="90" t="s">
        <v>64</v>
      </c>
      <c r="J83" s="74">
        <f t="shared" si="4"/>
        <v>0.11279999999999998</v>
      </c>
      <c r="K83" s="89">
        <v>330</v>
      </c>
      <c r="L83" s="90" t="s">
        <v>64</v>
      </c>
      <c r="M83" s="74">
        <f t="shared" si="0"/>
        <v>3.3000000000000002E-2</v>
      </c>
      <c r="N83" s="89">
        <v>249</v>
      </c>
      <c r="O83" s="90" t="s">
        <v>64</v>
      </c>
      <c r="P83" s="74">
        <f t="shared" si="1"/>
        <v>2.4899999999999999E-2</v>
      </c>
    </row>
    <row r="84" spans="2:16">
      <c r="B84" s="89">
        <v>170</v>
      </c>
      <c r="C84" s="90" t="s">
        <v>63</v>
      </c>
      <c r="D84" s="118">
        <f t="shared" si="5"/>
        <v>3.0357142857142861E-3</v>
      </c>
      <c r="E84" s="91">
        <v>1.621</v>
      </c>
      <c r="F84" s="92">
        <v>3.2149999999999999</v>
      </c>
      <c r="G84" s="88">
        <f t="shared" si="3"/>
        <v>4.8360000000000003</v>
      </c>
      <c r="H84" s="89">
        <v>1195</v>
      </c>
      <c r="I84" s="90" t="s">
        <v>64</v>
      </c>
      <c r="J84" s="74">
        <f t="shared" si="4"/>
        <v>0.11950000000000001</v>
      </c>
      <c r="K84" s="89">
        <v>345</v>
      </c>
      <c r="L84" s="90" t="s">
        <v>64</v>
      </c>
      <c r="M84" s="74">
        <f t="shared" ref="M84:M147" si="6">K84/1000/10</f>
        <v>3.4499999999999996E-2</v>
      </c>
      <c r="N84" s="89">
        <v>262</v>
      </c>
      <c r="O84" s="90" t="s">
        <v>64</v>
      </c>
      <c r="P84" s="74">
        <f t="shared" ref="P84:P147" si="7">N84/1000/10</f>
        <v>2.6200000000000001E-2</v>
      </c>
    </row>
    <row r="85" spans="2:16">
      <c r="B85" s="89">
        <v>180</v>
      </c>
      <c r="C85" s="90" t="s">
        <v>63</v>
      </c>
      <c r="D85" s="118">
        <f t="shared" si="5"/>
        <v>3.2142857142857142E-3</v>
      </c>
      <c r="E85" s="91">
        <v>1.661</v>
      </c>
      <c r="F85" s="92">
        <v>3.165</v>
      </c>
      <c r="G85" s="88">
        <f t="shared" ref="G85:G148" si="8">E85+F85</f>
        <v>4.8260000000000005</v>
      </c>
      <c r="H85" s="89">
        <v>1261</v>
      </c>
      <c r="I85" s="90" t="s">
        <v>64</v>
      </c>
      <c r="J85" s="74">
        <f t="shared" ref="J85:J106" si="9">H85/1000/10</f>
        <v>0.12609999999999999</v>
      </c>
      <c r="K85" s="89">
        <v>361</v>
      </c>
      <c r="L85" s="90" t="s">
        <v>64</v>
      </c>
      <c r="M85" s="74">
        <f t="shared" si="6"/>
        <v>3.61E-2</v>
      </c>
      <c r="N85" s="89">
        <v>275</v>
      </c>
      <c r="O85" s="90" t="s">
        <v>64</v>
      </c>
      <c r="P85" s="74">
        <f t="shared" si="7"/>
        <v>2.7500000000000004E-2</v>
      </c>
    </row>
    <row r="86" spans="2:16">
      <c r="B86" s="89">
        <v>200</v>
      </c>
      <c r="C86" s="90" t="s">
        <v>63</v>
      </c>
      <c r="D86" s="118">
        <f t="shared" si="5"/>
        <v>3.5714285714285718E-3</v>
      </c>
      <c r="E86" s="91">
        <v>1.72</v>
      </c>
      <c r="F86" s="92">
        <v>3.0680000000000001</v>
      </c>
      <c r="G86" s="88">
        <f t="shared" si="8"/>
        <v>4.7880000000000003</v>
      </c>
      <c r="H86" s="89">
        <v>1396</v>
      </c>
      <c r="I86" s="90" t="s">
        <v>64</v>
      </c>
      <c r="J86" s="74">
        <f t="shared" si="9"/>
        <v>0.1396</v>
      </c>
      <c r="K86" s="89">
        <v>391</v>
      </c>
      <c r="L86" s="90" t="s">
        <v>64</v>
      </c>
      <c r="M86" s="74">
        <f t="shared" si="6"/>
        <v>3.9100000000000003E-2</v>
      </c>
      <c r="N86" s="89">
        <v>300</v>
      </c>
      <c r="O86" s="90" t="s">
        <v>64</v>
      </c>
      <c r="P86" s="74">
        <f t="shared" si="7"/>
        <v>0.03</v>
      </c>
    </row>
    <row r="87" spans="2:16">
      <c r="B87" s="89">
        <v>225</v>
      </c>
      <c r="C87" s="90" t="s">
        <v>63</v>
      </c>
      <c r="D87" s="118">
        <f t="shared" si="5"/>
        <v>4.0178571428571433E-3</v>
      </c>
      <c r="E87" s="91">
        <v>1.7709999999999999</v>
      </c>
      <c r="F87" s="92">
        <v>2.956</v>
      </c>
      <c r="G87" s="88">
        <f t="shared" si="8"/>
        <v>4.7270000000000003</v>
      </c>
      <c r="H87" s="89">
        <v>1567</v>
      </c>
      <c r="I87" s="90" t="s">
        <v>64</v>
      </c>
      <c r="J87" s="74">
        <f t="shared" si="9"/>
        <v>0.15670000000000001</v>
      </c>
      <c r="K87" s="89">
        <v>430</v>
      </c>
      <c r="L87" s="90" t="s">
        <v>64</v>
      </c>
      <c r="M87" s="74">
        <f t="shared" si="6"/>
        <v>4.2999999999999997E-2</v>
      </c>
      <c r="N87" s="89">
        <v>330</v>
      </c>
      <c r="O87" s="90" t="s">
        <v>64</v>
      </c>
      <c r="P87" s="74">
        <f t="shared" si="7"/>
        <v>3.3000000000000002E-2</v>
      </c>
    </row>
    <row r="88" spans="2:16">
      <c r="B88" s="89">
        <v>250</v>
      </c>
      <c r="C88" s="90" t="s">
        <v>63</v>
      </c>
      <c r="D88" s="118">
        <f t="shared" si="5"/>
        <v>4.464285714285714E-3</v>
      </c>
      <c r="E88" s="91">
        <v>1.8109999999999999</v>
      </c>
      <c r="F88" s="92">
        <v>2.8530000000000002</v>
      </c>
      <c r="G88" s="88">
        <f t="shared" si="8"/>
        <v>4.6639999999999997</v>
      </c>
      <c r="H88" s="89">
        <v>1742</v>
      </c>
      <c r="I88" s="90" t="s">
        <v>64</v>
      </c>
      <c r="J88" s="74">
        <f t="shared" si="9"/>
        <v>0.17419999999999999</v>
      </c>
      <c r="K88" s="89">
        <v>467</v>
      </c>
      <c r="L88" s="90" t="s">
        <v>64</v>
      </c>
      <c r="M88" s="74">
        <f t="shared" si="6"/>
        <v>4.6700000000000005E-2</v>
      </c>
      <c r="N88" s="89">
        <v>361</v>
      </c>
      <c r="O88" s="90" t="s">
        <v>64</v>
      </c>
      <c r="P88" s="74">
        <f t="shared" si="7"/>
        <v>3.61E-2</v>
      </c>
    </row>
    <row r="89" spans="2:16">
      <c r="B89" s="89">
        <v>275</v>
      </c>
      <c r="C89" s="90" t="s">
        <v>63</v>
      </c>
      <c r="D89" s="118">
        <f t="shared" si="5"/>
        <v>4.9107142857142865E-3</v>
      </c>
      <c r="E89" s="91">
        <v>1.847</v>
      </c>
      <c r="F89" s="92">
        <v>2.7570000000000001</v>
      </c>
      <c r="G89" s="88">
        <f t="shared" si="8"/>
        <v>4.6040000000000001</v>
      </c>
      <c r="H89" s="89">
        <v>1919</v>
      </c>
      <c r="I89" s="90" t="s">
        <v>64</v>
      </c>
      <c r="J89" s="74">
        <f t="shared" si="9"/>
        <v>0.19190000000000002</v>
      </c>
      <c r="K89" s="89">
        <v>505</v>
      </c>
      <c r="L89" s="90" t="s">
        <v>64</v>
      </c>
      <c r="M89" s="74">
        <f t="shared" si="6"/>
        <v>5.0500000000000003E-2</v>
      </c>
      <c r="N89" s="89">
        <v>391</v>
      </c>
      <c r="O89" s="90" t="s">
        <v>64</v>
      </c>
      <c r="P89" s="74">
        <f t="shared" si="7"/>
        <v>3.9100000000000003E-2</v>
      </c>
    </row>
    <row r="90" spans="2:16">
      <c r="B90" s="89">
        <v>300</v>
      </c>
      <c r="C90" s="90" t="s">
        <v>63</v>
      </c>
      <c r="D90" s="118">
        <f t="shared" ref="D90:D102" si="10">B90/1000/$C$5</f>
        <v>5.3571428571428572E-3</v>
      </c>
      <c r="E90" s="91">
        <v>1.8819999999999999</v>
      </c>
      <c r="F90" s="92">
        <v>2.6680000000000001</v>
      </c>
      <c r="G90" s="88">
        <f t="shared" si="8"/>
        <v>4.55</v>
      </c>
      <c r="H90" s="89">
        <v>2099</v>
      </c>
      <c r="I90" s="90" t="s">
        <v>64</v>
      </c>
      <c r="J90" s="74">
        <f t="shared" si="9"/>
        <v>0.20990000000000003</v>
      </c>
      <c r="K90" s="89">
        <v>542</v>
      </c>
      <c r="L90" s="90" t="s">
        <v>64</v>
      </c>
      <c r="M90" s="74">
        <f t="shared" si="6"/>
        <v>5.4200000000000005E-2</v>
      </c>
      <c r="N90" s="89">
        <v>422</v>
      </c>
      <c r="O90" s="90" t="s">
        <v>64</v>
      </c>
      <c r="P90" s="74">
        <f t="shared" si="7"/>
        <v>4.2200000000000001E-2</v>
      </c>
    </row>
    <row r="91" spans="2:16">
      <c r="B91" s="89">
        <v>325</v>
      </c>
      <c r="C91" s="90" t="s">
        <v>63</v>
      </c>
      <c r="D91" s="118">
        <f t="shared" si="10"/>
        <v>5.8035714285714288E-3</v>
      </c>
      <c r="E91" s="91">
        <v>1.9179999999999999</v>
      </c>
      <c r="F91" s="92">
        <v>2.5859999999999999</v>
      </c>
      <c r="G91" s="88">
        <f t="shared" si="8"/>
        <v>4.5039999999999996</v>
      </c>
      <c r="H91" s="89">
        <v>2282</v>
      </c>
      <c r="I91" s="90" t="s">
        <v>64</v>
      </c>
      <c r="J91" s="74">
        <f t="shared" si="9"/>
        <v>0.22820000000000001</v>
      </c>
      <c r="K91" s="89">
        <v>579</v>
      </c>
      <c r="L91" s="90" t="s">
        <v>64</v>
      </c>
      <c r="M91" s="74">
        <f t="shared" si="6"/>
        <v>5.7899999999999993E-2</v>
      </c>
      <c r="N91" s="89">
        <v>452</v>
      </c>
      <c r="O91" s="90" t="s">
        <v>64</v>
      </c>
      <c r="P91" s="74">
        <f t="shared" si="7"/>
        <v>4.5200000000000004E-2</v>
      </c>
    </row>
    <row r="92" spans="2:16">
      <c r="B92" s="89">
        <v>350</v>
      </c>
      <c r="C92" s="90" t="s">
        <v>63</v>
      </c>
      <c r="D92" s="118">
        <f t="shared" si="10"/>
        <v>6.2499999999999995E-3</v>
      </c>
      <c r="E92" s="91">
        <v>1.9550000000000001</v>
      </c>
      <c r="F92" s="92">
        <v>2.5099999999999998</v>
      </c>
      <c r="G92" s="88">
        <f t="shared" si="8"/>
        <v>4.4649999999999999</v>
      </c>
      <c r="H92" s="89">
        <v>2467</v>
      </c>
      <c r="I92" s="90" t="s">
        <v>64</v>
      </c>
      <c r="J92" s="74">
        <f t="shared" si="9"/>
        <v>0.2467</v>
      </c>
      <c r="K92" s="89">
        <v>616</v>
      </c>
      <c r="L92" s="90" t="s">
        <v>64</v>
      </c>
      <c r="M92" s="74">
        <f t="shared" si="6"/>
        <v>6.1600000000000002E-2</v>
      </c>
      <c r="N92" s="89">
        <v>483</v>
      </c>
      <c r="O92" s="90" t="s">
        <v>64</v>
      </c>
      <c r="P92" s="74">
        <f t="shared" si="7"/>
        <v>4.8299999999999996E-2</v>
      </c>
    </row>
    <row r="93" spans="2:16">
      <c r="B93" s="89">
        <v>375</v>
      </c>
      <c r="C93" s="90" t="s">
        <v>63</v>
      </c>
      <c r="D93" s="118">
        <f t="shared" si="10"/>
        <v>6.6964285714285711E-3</v>
      </c>
      <c r="E93" s="91">
        <v>1.9950000000000001</v>
      </c>
      <c r="F93" s="92">
        <v>2.4380000000000002</v>
      </c>
      <c r="G93" s="88">
        <f t="shared" si="8"/>
        <v>4.4329999999999998</v>
      </c>
      <c r="H93" s="89">
        <v>2655</v>
      </c>
      <c r="I93" s="90" t="s">
        <v>64</v>
      </c>
      <c r="J93" s="74">
        <f t="shared" si="9"/>
        <v>0.26549999999999996</v>
      </c>
      <c r="K93" s="89">
        <v>652</v>
      </c>
      <c r="L93" s="90" t="s">
        <v>64</v>
      </c>
      <c r="M93" s="74">
        <f t="shared" si="6"/>
        <v>6.5200000000000008E-2</v>
      </c>
      <c r="N93" s="89">
        <v>514</v>
      </c>
      <c r="O93" s="90" t="s">
        <v>64</v>
      </c>
      <c r="P93" s="74">
        <f t="shared" si="7"/>
        <v>5.1400000000000001E-2</v>
      </c>
    </row>
    <row r="94" spans="2:16">
      <c r="B94" s="89">
        <v>400</v>
      </c>
      <c r="C94" s="90" t="s">
        <v>63</v>
      </c>
      <c r="D94" s="118">
        <f t="shared" si="10"/>
        <v>7.1428571428571435E-3</v>
      </c>
      <c r="E94" s="91">
        <v>2.036</v>
      </c>
      <c r="F94" s="92">
        <v>2.3719999999999999</v>
      </c>
      <c r="G94" s="88">
        <f t="shared" si="8"/>
        <v>4.4079999999999995</v>
      </c>
      <c r="H94" s="89">
        <v>2844</v>
      </c>
      <c r="I94" s="90" t="s">
        <v>64</v>
      </c>
      <c r="J94" s="74">
        <f t="shared" si="9"/>
        <v>0.28439999999999999</v>
      </c>
      <c r="K94" s="89">
        <v>688</v>
      </c>
      <c r="L94" s="90" t="s">
        <v>64</v>
      </c>
      <c r="M94" s="74">
        <f t="shared" si="6"/>
        <v>6.88E-2</v>
      </c>
      <c r="N94" s="89">
        <v>544</v>
      </c>
      <c r="O94" s="90" t="s">
        <v>64</v>
      </c>
      <c r="P94" s="74">
        <f t="shared" si="7"/>
        <v>5.4400000000000004E-2</v>
      </c>
    </row>
    <row r="95" spans="2:16">
      <c r="B95" s="89">
        <v>450</v>
      </c>
      <c r="C95" s="90" t="s">
        <v>63</v>
      </c>
      <c r="D95" s="118">
        <f t="shared" si="10"/>
        <v>8.0357142857142867E-3</v>
      </c>
      <c r="E95" s="91">
        <v>2.1240000000000001</v>
      </c>
      <c r="F95" s="92">
        <v>2.25</v>
      </c>
      <c r="G95" s="88">
        <f t="shared" si="8"/>
        <v>4.3740000000000006</v>
      </c>
      <c r="H95" s="89">
        <v>3226</v>
      </c>
      <c r="I95" s="90" t="s">
        <v>64</v>
      </c>
      <c r="J95" s="74">
        <f t="shared" si="9"/>
        <v>0.3226</v>
      </c>
      <c r="K95" s="89">
        <v>759</v>
      </c>
      <c r="L95" s="90" t="s">
        <v>64</v>
      </c>
      <c r="M95" s="74">
        <f t="shared" si="6"/>
        <v>7.5899999999999995E-2</v>
      </c>
      <c r="N95" s="89">
        <v>606</v>
      </c>
      <c r="O95" s="90" t="s">
        <v>64</v>
      </c>
      <c r="P95" s="74">
        <f t="shared" si="7"/>
        <v>6.0600000000000001E-2</v>
      </c>
    </row>
    <row r="96" spans="2:16">
      <c r="B96" s="89">
        <v>500</v>
      </c>
      <c r="C96" s="90" t="s">
        <v>63</v>
      </c>
      <c r="D96" s="118">
        <f t="shared" si="10"/>
        <v>8.9285714285714281E-3</v>
      </c>
      <c r="E96" s="91">
        <v>2.2160000000000002</v>
      </c>
      <c r="F96" s="92">
        <v>2.1429999999999998</v>
      </c>
      <c r="G96" s="88">
        <f t="shared" si="8"/>
        <v>4.359</v>
      </c>
      <c r="H96" s="89">
        <v>3611</v>
      </c>
      <c r="I96" s="90" t="s">
        <v>64</v>
      </c>
      <c r="J96" s="74">
        <f t="shared" si="9"/>
        <v>0.36110000000000003</v>
      </c>
      <c r="K96" s="89">
        <v>827</v>
      </c>
      <c r="L96" s="90" t="s">
        <v>64</v>
      </c>
      <c r="M96" s="74">
        <f t="shared" si="6"/>
        <v>8.2699999999999996E-2</v>
      </c>
      <c r="N96" s="89">
        <v>668</v>
      </c>
      <c r="O96" s="90" t="s">
        <v>64</v>
      </c>
      <c r="P96" s="74">
        <f t="shared" si="7"/>
        <v>6.6799999999999998E-2</v>
      </c>
    </row>
    <row r="97" spans="2:16">
      <c r="B97" s="89">
        <v>550</v>
      </c>
      <c r="C97" s="90" t="s">
        <v>63</v>
      </c>
      <c r="D97" s="118">
        <f t="shared" si="10"/>
        <v>9.821428571428573E-3</v>
      </c>
      <c r="E97" s="91">
        <v>2.3109999999999999</v>
      </c>
      <c r="F97" s="92">
        <v>2.0470000000000002</v>
      </c>
      <c r="G97" s="88">
        <f t="shared" si="8"/>
        <v>4.3580000000000005</v>
      </c>
      <c r="H97" s="89">
        <v>3999</v>
      </c>
      <c r="I97" s="90" t="s">
        <v>64</v>
      </c>
      <c r="J97" s="74">
        <f t="shared" si="9"/>
        <v>0.39990000000000003</v>
      </c>
      <c r="K97" s="89">
        <v>893</v>
      </c>
      <c r="L97" s="90" t="s">
        <v>64</v>
      </c>
      <c r="M97" s="74">
        <f t="shared" si="6"/>
        <v>8.9300000000000004E-2</v>
      </c>
      <c r="N97" s="89">
        <v>729</v>
      </c>
      <c r="O97" s="90" t="s">
        <v>64</v>
      </c>
      <c r="P97" s="74">
        <f t="shared" si="7"/>
        <v>7.2899999999999993E-2</v>
      </c>
    </row>
    <row r="98" spans="2:16">
      <c r="B98" s="89">
        <v>600</v>
      </c>
      <c r="C98" s="90" t="s">
        <v>63</v>
      </c>
      <c r="D98" s="118">
        <f t="shared" si="10"/>
        <v>1.0714285714285714E-2</v>
      </c>
      <c r="E98" s="91">
        <v>2.4079999999999999</v>
      </c>
      <c r="F98" s="92">
        <v>1.96</v>
      </c>
      <c r="G98" s="88">
        <f t="shared" si="8"/>
        <v>4.3680000000000003</v>
      </c>
      <c r="H98" s="89">
        <v>4387</v>
      </c>
      <c r="I98" s="90" t="s">
        <v>64</v>
      </c>
      <c r="J98" s="74">
        <f t="shared" si="9"/>
        <v>0.43869999999999998</v>
      </c>
      <c r="K98" s="89">
        <v>957</v>
      </c>
      <c r="L98" s="90" t="s">
        <v>64</v>
      </c>
      <c r="M98" s="74">
        <f t="shared" si="6"/>
        <v>9.5699999999999993E-2</v>
      </c>
      <c r="N98" s="89">
        <v>790</v>
      </c>
      <c r="O98" s="90" t="s">
        <v>64</v>
      </c>
      <c r="P98" s="74">
        <f t="shared" si="7"/>
        <v>7.9000000000000001E-2</v>
      </c>
    </row>
    <row r="99" spans="2:16">
      <c r="B99" s="89">
        <v>650</v>
      </c>
      <c r="C99" s="90" t="s">
        <v>63</v>
      </c>
      <c r="D99" s="118">
        <f t="shared" si="10"/>
        <v>1.1607142857142858E-2</v>
      </c>
      <c r="E99" s="91">
        <v>2.5070000000000001</v>
      </c>
      <c r="F99" s="92">
        <v>1.8819999999999999</v>
      </c>
      <c r="G99" s="88">
        <f t="shared" si="8"/>
        <v>4.3890000000000002</v>
      </c>
      <c r="H99" s="89">
        <v>4775</v>
      </c>
      <c r="I99" s="90" t="s">
        <v>64</v>
      </c>
      <c r="J99" s="74">
        <f t="shared" si="9"/>
        <v>0.47750000000000004</v>
      </c>
      <c r="K99" s="89">
        <v>1018</v>
      </c>
      <c r="L99" s="90" t="s">
        <v>64</v>
      </c>
      <c r="M99" s="74">
        <f t="shared" si="6"/>
        <v>0.1018</v>
      </c>
      <c r="N99" s="89">
        <v>850</v>
      </c>
      <c r="O99" s="90" t="s">
        <v>64</v>
      </c>
      <c r="P99" s="74">
        <f t="shared" si="7"/>
        <v>8.4999999999999992E-2</v>
      </c>
    </row>
    <row r="100" spans="2:16">
      <c r="B100" s="89">
        <v>700</v>
      </c>
      <c r="C100" s="90" t="s">
        <v>63</v>
      </c>
      <c r="D100" s="118">
        <f t="shared" si="10"/>
        <v>1.2499999999999999E-2</v>
      </c>
      <c r="E100" s="91">
        <v>2.6070000000000002</v>
      </c>
      <c r="F100" s="92">
        <v>1.81</v>
      </c>
      <c r="G100" s="88">
        <f t="shared" si="8"/>
        <v>4.4169999999999998</v>
      </c>
      <c r="H100" s="89">
        <v>5162</v>
      </c>
      <c r="I100" s="90" t="s">
        <v>64</v>
      </c>
      <c r="J100" s="74">
        <f t="shared" si="9"/>
        <v>0.51619999999999999</v>
      </c>
      <c r="K100" s="89">
        <v>1077</v>
      </c>
      <c r="L100" s="90" t="s">
        <v>64</v>
      </c>
      <c r="M100" s="74">
        <f t="shared" si="6"/>
        <v>0.10769999999999999</v>
      </c>
      <c r="N100" s="89">
        <v>910</v>
      </c>
      <c r="O100" s="90" t="s">
        <v>64</v>
      </c>
      <c r="P100" s="74">
        <f t="shared" si="7"/>
        <v>9.0999999999999998E-2</v>
      </c>
    </row>
    <row r="101" spans="2:16">
      <c r="B101" s="89">
        <v>800</v>
      </c>
      <c r="C101" s="90" t="s">
        <v>63</v>
      </c>
      <c r="D101" s="118">
        <f t="shared" si="10"/>
        <v>1.4285714285714287E-2</v>
      </c>
      <c r="E101" s="91">
        <v>2.8079999999999998</v>
      </c>
      <c r="F101" s="92">
        <v>1.6850000000000001</v>
      </c>
      <c r="G101" s="88">
        <f t="shared" si="8"/>
        <v>4.4930000000000003</v>
      </c>
      <c r="H101" s="89">
        <v>5931</v>
      </c>
      <c r="I101" s="90" t="s">
        <v>64</v>
      </c>
      <c r="J101" s="74">
        <f t="shared" si="9"/>
        <v>0.59309999999999996</v>
      </c>
      <c r="K101" s="89">
        <v>1189</v>
      </c>
      <c r="L101" s="90" t="s">
        <v>64</v>
      </c>
      <c r="M101" s="74">
        <f t="shared" si="6"/>
        <v>0.11890000000000001</v>
      </c>
      <c r="N101" s="89">
        <v>1027</v>
      </c>
      <c r="O101" s="90" t="s">
        <v>64</v>
      </c>
      <c r="P101" s="74">
        <f t="shared" si="7"/>
        <v>0.10269999999999999</v>
      </c>
    </row>
    <row r="102" spans="2:16">
      <c r="B102" s="89">
        <v>900</v>
      </c>
      <c r="C102" s="90" t="s">
        <v>63</v>
      </c>
      <c r="D102" s="118">
        <f t="shared" si="10"/>
        <v>1.6071428571428573E-2</v>
      </c>
      <c r="E102" s="91">
        <v>3.0089999999999999</v>
      </c>
      <c r="F102" s="92">
        <v>1.579</v>
      </c>
      <c r="G102" s="88">
        <f t="shared" si="8"/>
        <v>4.5880000000000001</v>
      </c>
      <c r="H102" s="89">
        <v>6688</v>
      </c>
      <c r="I102" s="90" t="s">
        <v>64</v>
      </c>
      <c r="J102" s="74">
        <f t="shared" si="9"/>
        <v>0.66879999999999995</v>
      </c>
      <c r="K102" s="89">
        <v>1293</v>
      </c>
      <c r="L102" s="90" t="s">
        <v>64</v>
      </c>
      <c r="M102" s="74">
        <f t="shared" si="6"/>
        <v>0.1293</v>
      </c>
      <c r="N102" s="89">
        <v>1140</v>
      </c>
      <c r="O102" s="90" t="s">
        <v>64</v>
      </c>
      <c r="P102" s="74">
        <f t="shared" si="7"/>
        <v>0.11399999999999999</v>
      </c>
    </row>
    <row r="103" spans="2:16">
      <c r="B103" s="89">
        <v>1</v>
      </c>
      <c r="C103" s="93" t="s">
        <v>65</v>
      </c>
      <c r="D103" s="118">
        <f t="shared" ref="D103:D166" si="11">B103/$C$5</f>
        <v>1.7857142857142856E-2</v>
      </c>
      <c r="E103" s="91">
        <v>3.2109999999999999</v>
      </c>
      <c r="F103" s="92">
        <v>1.4870000000000001</v>
      </c>
      <c r="G103" s="88">
        <f t="shared" si="8"/>
        <v>4.6980000000000004</v>
      </c>
      <c r="H103" s="89">
        <v>7431</v>
      </c>
      <c r="I103" s="90" t="s">
        <v>64</v>
      </c>
      <c r="J103" s="74">
        <f t="shared" si="9"/>
        <v>0.74309999999999998</v>
      </c>
      <c r="K103" s="89">
        <v>1388</v>
      </c>
      <c r="L103" s="90" t="s">
        <v>64</v>
      </c>
      <c r="M103" s="74">
        <f t="shared" si="6"/>
        <v>0.13879999999999998</v>
      </c>
      <c r="N103" s="89">
        <v>1248</v>
      </c>
      <c r="O103" s="90" t="s">
        <v>64</v>
      </c>
      <c r="P103" s="74">
        <f t="shared" si="7"/>
        <v>0.12479999999999999</v>
      </c>
    </row>
    <row r="104" spans="2:16">
      <c r="B104" s="89">
        <v>1.1000000000000001</v>
      </c>
      <c r="C104" s="90" t="s">
        <v>65</v>
      </c>
      <c r="D104" s="118">
        <f t="shared" si="11"/>
        <v>1.9642857142857146E-2</v>
      </c>
      <c r="E104" s="91">
        <v>3.4119999999999999</v>
      </c>
      <c r="F104" s="92">
        <v>1.407</v>
      </c>
      <c r="G104" s="88">
        <f t="shared" si="8"/>
        <v>4.819</v>
      </c>
      <c r="H104" s="89">
        <v>8159</v>
      </c>
      <c r="I104" s="90" t="s">
        <v>64</v>
      </c>
      <c r="J104" s="74">
        <f t="shared" si="9"/>
        <v>0.81590000000000007</v>
      </c>
      <c r="K104" s="89">
        <v>1476</v>
      </c>
      <c r="L104" s="90" t="s">
        <v>64</v>
      </c>
      <c r="M104" s="74">
        <f t="shared" si="6"/>
        <v>0.14760000000000001</v>
      </c>
      <c r="N104" s="89">
        <v>1351</v>
      </c>
      <c r="O104" s="90" t="s">
        <v>64</v>
      </c>
      <c r="P104" s="74">
        <f t="shared" si="7"/>
        <v>0.1351</v>
      </c>
    </row>
    <row r="105" spans="2:16">
      <c r="B105" s="89">
        <v>1.2</v>
      </c>
      <c r="C105" s="90" t="s">
        <v>65</v>
      </c>
      <c r="D105" s="118">
        <f t="shared" si="11"/>
        <v>2.1428571428571429E-2</v>
      </c>
      <c r="E105" s="91">
        <v>3.6120000000000001</v>
      </c>
      <c r="F105" s="92">
        <v>1.3360000000000001</v>
      </c>
      <c r="G105" s="88">
        <f t="shared" si="8"/>
        <v>4.9480000000000004</v>
      </c>
      <c r="H105" s="89">
        <v>8871</v>
      </c>
      <c r="I105" s="90" t="s">
        <v>64</v>
      </c>
      <c r="J105" s="74">
        <f t="shared" si="9"/>
        <v>0.8871</v>
      </c>
      <c r="K105" s="89">
        <v>1557</v>
      </c>
      <c r="L105" s="90" t="s">
        <v>64</v>
      </c>
      <c r="M105" s="74">
        <f t="shared" si="6"/>
        <v>0.15570000000000001</v>
      </c>
      <c r="N105" s="89">
        <v>1449</v>
      </c>
      <c r="O105" s="90" t="s">
        <v>64</v>
      </c>
      <c r="P105" s="74">
        <f t="shared" si="7"/>
        <v>0.1449</v>
      </c>
    </row>
    <row r="106" spans="2:16">
      <c r="B106" s="89">
        <v>1.3</v>
      </c>
      <c r="C106" s="90" t="s">
        <v>65</v>
      </c>
      <c r="D106" s="118">
        <f t="shared" si="11"/>
        <v>2.3214285714285715E-2</v>
      </c>
      <c r="E106" s="91">
        <v>3.8109999999999999</v>
      </c>
      <c r="F106" s="92">
        <v>1.2729999999999999</v>
      </c>
      <c r="G106" s="88">
        <f t="shared" si="8"/>
        <v>5.0839999999999996</v>
      </c>
      <c r="H106" s="89">
        <v>9566</v>
      </c>
      <c r="I106" s="90" t="s">
        <v>64</v>
      </c>
      <c r="J106" s="74">
        <f t="shared" si="9"/>
        <v>0.95660000000000012</v>
      </c>
      <c r="K106" s="89">
        <v>1631</v>
      </c>
      <c r="L106" s="90" t="s">
        <v>64</v>
      </c>
      <c r="M106" s="74">
        <f t="shared" si="6"/>
        <v>0.16309999999999999</v>
      </c>
      <c r="N106" s="89">
        <v>1543</v>
      </c>
      <c r="O106" s="90" t="s">
        <v>64</v>
      </c>
      <c r="P106" s="74">
        <f t="shared" si="7"/>
        <v>0.15429999999999999</v>
      </c>
    </row>
    <row r="107" spans="2:16">
      <c r="B107" s="89">
        <v>1.4</v>
      </c>
      <c r="C107" s="90" t="s">
        <v>65</v>
      </c>
      <c r="D107" s="74">
        <f t="shared" si="11"/>
        <v>2.4999999999999998E-2</v>
      </c>
      <c r="E107" s="91">
        <v>4.0090000000000003</v>
      </c>
      <c r="F107" s="92">
        <v>1.216</v>
      </c>
      <c r="G107" s="88">
        <f t="shared" si="8"/>
        <v>5.2250000000000005</v>
      </c>
      <c r="H107" s="89">
        <v>1.02</v>
      </c>
      <c r="I107" s="93" t="s">
        <v>66</v>
      </c>
      <c r="J107" s="74">
        <f t="shared" ref="J107:J109" si="12">H107</f>
        <v>1.02</v>
      </c>
      <c r="K107" s="89">
        <v>1700</v>
      </c>
      <c r="L107" s="90" t="s">
        <v>64</v>
      </c>
      <c r="M107" s="74">
        <f t="shared" si="6"/>
        <v>0.16999999999999998</v>
      </c>
      <c r="N107" s="89">
        <v>1632</v>
      </c>
      <c r="O107" s="90" t="s">
        <v>64</v>
      </c>
      <c r="P107" s="74">
        <f t="shared" si="7"/>
        <v>0.16319999999999998</v>
      </c>
    </row>
    <row r="108" spans="2:16">
      <c r="B108" s="89">
        <v>1.5</v>
      </c>
      <c r="C108" s="90" t="s">
        <v>65</v>
      </c>
      <c r="D108" s="74">
        <f t="shared" si="11"/>
        <v>2.6785714285714284E-2</v>
      </c>
      <c r="E108" s="91">
        <v>4.2069999999999999</v>
      </c>
      <c r="F108" s="92">
        <v>1.165</v>
      </c>
      <c r="G108" s="88">
        <f t="shared" si="8"/>
        <v>5.3719999999999999</v>
      </c>
      <c r="H108" s="89">
        <v>1.0900000000000001</v>
      </c>
      <c r="I108" s="90" t="s">
        <v>66</v>
      </c>
      <c r="J108" s="74">
        <f t="shared" si="12"/>
        <v>1.0900000000000001</v>
      </c>
      <c r="K108" s="89">
        <v>1764</v>
      </c>
      <c r="L108" s="90" t="s">
        <v>64</v>
      </c>
      <c r="M108" s="74">
        <f t="shared" si="6"/>
        <v>0.1764</v>
      </c>
      <c r="N108" s="89">
        <v>1717</v>
      </c>
      <c r="O108" s="90" t="s">
        <v>64</v>
      </c>
      <c r="P108" s="74">
        <f t="shared" si="7"/>
        <v>0.17170000000000002</v>
      </c>
    </row>
    <row r="109" spans="2:16">
      <c r="B109" s="89">
        <v>1.6</v>
      </c>
      <c r="C109" s="90" t="s">
        <v>65</v>
      </c>
      <c r="D109" s="74">
        <f t="shared" si="11"/>
        <v>2.8571428571428574E-2</v>
      </c>
      <c r="E109" s="91">
        <v>4.4029999999999996</v>
      </c>
      <c r="F109" s="92">
        <v>1.119</v>
      </c>
      <c r="G109" s="88">
        <f t="shared" si="8"/>
        <v>5.5219999999999994</v>
      </c>
      <c r="H109" s="89">
        <v>1.1599999999999999</v>
      </c>
      <c r="I109" s="90" t="s">
        <v>66</v>
      </c>
      <c r="J109" s="74">
        <f t="shared" si="12"/>
        <v>1.1599999999999999</v>
      </c>
      <c r="K109" s="89">
        <v>1823</v>
      </c>
      <c r="L109" s="90" t="s">
        <v>64</v>
      </c>
      <c r="M109" s="74">
        <f t="shared" si="6"/>
        <v>0.18229999999999999</v>
      </c>
      <c r="N109" s="89">
        <v>1798</v>
      </c>
      <c r="O109" s="90" t="s">
        <v>64</v>
      </c>
      <c r="P109" s="74">
        <f t="shared" si="7"/>
        <v>0.17980000000000002</v>
      </c>
    </row>
    <row r="110" spans="2:16">
      <c r="B110" s="89">
        <v>1.7</v>
      </c>
      <c r="C110" s="90" t="s">
        <v>65</v>
      </c>
      <c r="D110" s="74">
        <f t="shared" si="11"/>
        <v>3.0357142857142857E-2</v>
      </c>
      <c r="E110" s="91">
        <v>4.5979999999999999</v>
      </c>
      <c r="F110" s="92">
        <v>1.077</v>
      </c>
      <c r="G110" s="88">
        <f t="shared" si="8"/>
        <v>5.6749999999999998</v>
      </c>
      <c r="H110" s="89">
        <v>1.22</v>
      </c>
      <c r="I110" s="90" t="s">
        <v>66</v>
      </c>
      <c r="J110" s="76">
        <f t="shared" ref="J110:J171" si="13">H110</f>
        <v>1.22</v>
      </c>
      <c r="K110" s="89">
        <v>1878</v>
      </c>
      <c r="L110" s="90" t="s">
        <v>64</v>
      </c>
      <c r="M110" s="74">
        <f t="shared" si="6"/>
        <v>0.18779999999999999</v>
      </c>
      <c r="N110" s="89">
        <v>1875</v>
      </c>
      <c r="O110" s="90" t="s">
        <v>64</v>
      </c>
      <c r="P110" s="74">
        <f t="shared" si="7"/>
        <v>0.1875</v>
      </c>
    </row>
    <row r="111" spans="2:16">
      <c r="B111" s="89">
        <v>1.8</v>
      </c>
      <c r="C111" s="90" t="s">
        <v>65</v>
      </c>
      <c r="D111" s="74">
        <f t="shared" si="11"/>
        <v>3.2142857142857147E-2</v>
      </c>
      <c r="E111" s="91">
        <v>4.7919999999999998</v>
      </c>
      <c r="F111" s="92">
        <v>1.038</v>
      </c>
      <c r="G111" s="88">
        <f t="shared" si="8"/>
        <v>5.83</v>
      </c>
      <c r="H111" s="89">
        <v>1.28</v>
      </c>
      <c r="I111" s="90" t="s">
        <v>66</v>
      </c>
      <c r="J111" s="76">
        <f t="shared" si="13"/>
        <v>1.28</v>
      </c>
      <c r="K111" s="89">
        <v>1929</v>
      </c>
      <c r="L111" s="90" t="s">
        <v>64</v>
      </c>
      <c r="M111" s="74">
        <f t="shared" si="6"/>
        <v>0.19290000000000002</v>
      </c>
      <c r="N111" s="89">
        <v>1948</v>
      </c>
      <c r="O111" s="90" t="s">
        <v>64</v>
      </c>
      <c r="P111" s="74">
        <f t="shared" si="7"/>
        <v>0.1948</v>
      </c>
    </row>
    <row r="112" spans="2:16">
      <c r="B112" s="89">
        <v>2</v>
      </c>
      <c r="C112" s="90" t="s">
        <v>65</v>
      </c>
      <c r="D112" s="74">
        <f t="shared" si="11"/>
        <v>3.5714285714285712E-2</v>
      </c>
      <c r="E112" s="91">
        <v>5.1760000000000002</v>
      </c>
      <c r="F112" s="92">
        <v>0.96950000000000003</v>
      </c>
      <c r="G112" s="88">
        <f t="shared" si="8"/>
        <v>6.1455000000000002</v>
      </c>
      <c r="H112" s="89">
        <v>1.4</v>
      </c>
      <c r="I112" s="90" t="s">
        <v>66</v>
      </c>
      <c r="J112" s="76">
        <f t="shared" si="13"/>
        <v>1.4</v>
      </c>
      <c r="K112" s="89">
        <v>2025</v>
      </c>
      <c r="L112" s="90" t="s">
        <v>64</v>
      </c>
      <c r="M112" s="74">
        <f t="shared" si="6"/>
        <v>0.20249999999999999</v>
      </c>
      <c r="N112" s="89">
        <v>2084</v>
      </c>
      <c r="O112" s="90" t="s">
        <v>64</v>
      </c>
      <c r="P112" s="74">
        <f t="shared" si="7"/>
        <v>0.2084</v>
      </c>
    </row>
    <row r="113" spans="1:16">
      <c r="B113" s="89">
        <v>2.25</v>
      </c>
      <c r="C113" s="90" t="s">
        <v>65</v>
      </c>
      <c r="D113" s="74">
        <f t="shared" si="11"/>
        <v>4.0178571428571432E-2</v>
      </c>
      <c r="E113" s="91">
        <v>5.649</v>
      </c>
      <c r="F113" s="92">
        <v>0.89690000000000003</v>
      </c>
      <c r="G113" s="88">
        <f t="shared" si="8"/>
        <v>6.5458999999999996</v>
      </c>
      <c r="H113" s="89">
        <v>1.54</v>
      </c>
      <c r="I113" s="90" t="s">
        <v>66</v>
      </c>
      <c r="J113" s="76">
        <f t="shared" si="13"/>
        <v>1.54</v>
      </c>
      <c r="K113" s="89">
        <v>2129</v>
      </c>
      <c r="L113" s="90" t="s">
        <v>64</v>
      </c>
      <c r="M113" s="74">
        <f t="shared" si="6"/>
        <v>0.21290000000000001</v>
      </c>
      <c r="N113" s="89">
        <v>2236</v>
      </c>
      <c r="O113" s="90" t="s">
        <v>64</v>
      </c>
      <c r="P113" s="74">
        <f t="shared" si="7"/>
        <v>0.22360000000000002</v>
      </c>
    </row>
    <row r="114" spans="1:16">
      <c r="B114" s="89">
        <v>2.5</v>
      </c>
      <c r="C114" s="90" t="s">
        <v>65</v>
      </c>
      <c r="D114" s="74">
        <f t="shared" si="11"/>
        <v>4.4642857142857144E-2</v>
      </c>
      <c r="E114" s="91">
        <v>6.1130000000000004</v>
      </c>
      <c r="F114" s="92">
        <v>0.8357</v>
      </c>
      <c r="G114" s="88">
        <f t="shared" si="8"/>
        <v>6.9487000000000005</v>
      </c>
      <c r="H114" s="89">
        <v>1.67</v>
      </c>
      <c r="I114" s="90" t="s">
        <v>66</v>
      </c>
      <c r="J114" s="76">
        <f t="shared" si="13"/>
        <v>1.67</v>
      </c>
      <c r="K114" s="89">
        <v>2218</v>
      </c>
      <c r="L114" s="90" t="s">
        <v>64</v>
      </c>
      <c r="M114" s="74">
        <f t="shared" si="6"/>
        <v>0.2218</v>
      </c>
      <c r="N114" s="89">
        <v>2372</v>
      </c>
      <c r="O114" s="90" t="s">
        <v>64</v>
      </c>
      <c r="P114" s="74">
        <f t="shared" si="7"/>
        <v>0.23719999999999999</v>
      </c>
    </row>
    <row r="115" spans="1:16">
      <c r="B115" s="89">
        <v>2.75</v>
      </c>
      <c r="C115" s="90" t="s">
        <v>65</v>
      </c>
      <c r="D115" s="74">
        <f t="shared" si="11"/>
        <v>4.9107142857142856E-2</v>
      </c>
      <c r="E115" s="91">
        <v>6.5679999999999996</v>
      </c>
      <c r="F115" s="92">
        <v>0.7833</v>
      </c>
      <c r="G115" s="88">
        <f t="shared" si="8"/>
        <v>7.3512999999999993</v>
      </c>
      <c r="H115" s="89">
        <v>1.79</v>
      </c>
      <c r="I115" s="90" t="s">
        <v>66</v>
      </c>
      <c r="J115" s="76">
        <f t="shared" si="13"/>
        <v>1.79</v>
      </c>
      <c r="K115" s="89">
        <v>2295</v>
      </c>
      <c r="L115" s="90" t="s">
        <v>64</v>
      </c>
      <c r="M115" s="74">
        <f t="shared" si="6"/>
        <v>0.22949999999999998</v>
      </c>
      <c r="N115" s="89">
        <v>2494</v>
      </c>
      <c r="O115" s="90" t="s">
        <v>64</v>
      </c>
      <c r="P115" s="74">
        <f t="shared" si="7"/>
        <v>0.24940000000000001</v>
      </c>
    </row>
    <row r="116" spans="1:16">
      <c r="B116" s="89">
        <v>3</v>
      </c>
      <c r="C116" s="90" t="s">
        <v>65</v>
      </c>
      <c r="D116" s="74">
        <f t="shared" si="11"/>
        <v>5.3571428571428568E-2</v>
      </c>
      <c r="E116" s="91">
        <v>7.0129999999999999</v>
      </c>
      <c r="F116" s="92">
        <v>0.73780000000000001</v>
      </c>
      <c r="G116" s="88">
        <f t="shared" si="8"/>
        <v>7.7507999999999999</v>
      </c>
      <c r="H116" s="89">
        <v>1.91</v>
      </c>
      <c r="I116" s="90" t="s">
        <v>66</v>
      </c>
      <c r="J116" s="76">
        <f t="shared" si="13"/>
        <v>1.91</v>
      </c>
      <c r="K116" s="89">
        <v>2362</v>
      </c>
      <c r="L116" s="90" t="s">
        <v>64</v>
      </c>
      <c r="M116" s="74">
        <f t="shared" si="6"/>
        <v>0.23620000000000002</v>
      </c>
      <c r="N116" s="89">
        <v>2604</v>
      </c>
      <c r="O116" s="90" t="s">
        <v>64</v>
      </c>
      <c r="P116" s="74">
        <f t="shared" si="7"/>
        <v>0.26040000000000002</v>
      </c>
    </row>
    <row r="117" spans="1:16">
      <c r="B117" s="89">
        <v>3.25</v>
      </c>
      <c r="C117" s="90" t="s">
        <v>65</v>
      </c>
      <c r="D117" s="74">
        <f t="shared" si="11"/>
        <v>5.8035714285714288E-2</v>
      </c>
      <c r="E117" s="91">
        <v>7.4489999999999998</v>
      </c>
      <c r="F117" s="92">
        <v>0.69789999999999996</v>
      </c>
      <c r="G117" s="88">
        <f t="shared" si="8"/>
        <v>8.1469000000000005</v>
      </c>
      <c r="H117" s="89">
        <v>2.0299999999999998</v>
      </c>
      <c r="I117" s="90" t="s">
        <v>66</v>
      </c>
      <c r="J117" s="76">
        <f t="shared" si="13"/>
        <v>2.0299999999999998</v>
      </c>
      <c r="K117" s="89">
        <v>2421</v>
      </c>
      <c r="L117" s="90" t="s">
        <v>64</v>
      </c>
      <c r="M117" s="74">
        <f t="shared" si="6"/>
        <v>0.24209999999999998</v>
      </c>
      <c r="N117" s="89">
        <v>2703</v>
      </c>
      <c r="O117" s="90" t="s">
        <v>64</v>
      </c>
      <c r="P117" s="74">
        <f t="shared" si="7"/>
        <v>0.27029999999999998</v>
      </c>
    </row>
    <row r="118" spans="1:16">
      <c r="B118" s="89">
        <v>3.5</v>
      </c>
      <c r="C118" s="90" t="s">
        <v>65</v>
      </c>
      <c r="D118" s="74">
        <f t="shared" si="11"/>
        <v>6.25E-2</v>
      </c>
      <c r="E118" s="91">
        <v>7.875</v>
      </c>
      <c r="F118" s="92">
        <v>0.66259999999999997</v>
      </c>
      <c r="G118" s="88">
        <f t="shared" si="8"/>
        <v>8.5375999999999994</v>
      </c>
      <c r="H118" s="89">
        <v>2.13</v>
      </c>
      <c r="I118" s="90" t="s">
        <v>66</v>
      </c>
      <c r="J118" s="76">
        <f t="shared" si="13"/>
        <v>2.13</v>
      </c>
      <c r="K118" s="89">
        <v>2473</v>
      </c>
      <c r="L118" s="90" t="s">
        <v>64</v>
      </c>
      <c r="M118" s="74">
        <f t="shared" si="6"/>
        <v>0.24729999999999999</v>
      </c>
      <c r="N118" s="89">
        <v>2793</v>
      </c>
      <c r="O118" s="90" t="s">
        <v>64</v>
      </c>
      <c r="P118" s="74">
        <f t="shared" si="7"/>
        <v>0.27929999999999999</v>
      </c>
    </row>
    <row r="119" spans="1:16">
      <c r="B119" s="89">
        <v>3.75</v>
      </c>
      <c r="C119" s="90" t="s">
        <v>65</v>
      </c>
      <c r="D119" s="74">
        <f t="shared" si="11"/>
        <v>6.6964285714285712E-2</v>
      </c>
      <c r="E119" s="91">
        <v>8.2899999999999991</v>
      </c>
      <c r="F119" s="92">
        <v>0.63109999999999999</v>
      </c>
      <c r="G119" s="88">
        <f t="shared" si="8"/>
        <v>8.9210999999999991</v>
      </c>
      <c r="H119" s="89">
        <v>2.2400000000000002</v>
      </c>
      <c r="I119" s="90" t="s">
        <v>66</v>
      </c>
      <c r="J119" s="76">
        <f t="shared" si="13"/>
        <v>2.2400000000000002</v>
      </c>
      <c r="K119" s="89">
        <v>2520</v>
      </c>
      <c r="L119" s="90" t="s">
        <v>64</v>
      </c>
      <c r="M119" s="74">
        <f t="shared" si="6"/>
        <v>0.252</v>
      </c>
      <c r="N119" s="89">
        <v>2876</v>
      </c>
      <c r="O119" s="90" t="s">
        <v>64</v>
      </c>
      <c r="P119" s="74">
        <f t="shared" si="7"/>
        <v>0.28759999999999997</v>
      </c>
    </row>
    <row r="120" spans="1:16">
      <c r="B120" s="89">
        <v>4</v>
      </c>
      <c r="C120" s="90" t="s">
        <v>65</v>
      </c>
      <c r="D120" s="74">
        <f t="shared" si="11"/>
        <v>7.1428571428571425E-2</v>
      </c>
      <c r="E120" s="91">
        <v>8.6950000000000003</v>
      </c>
      <c r="F120" s="92">
        <v>0.60270000000000001</v>
      </c>
      <c r="G120" s="88">
        <f t="shared" si="8"/>
        <v>9.2977000000000007</v>
      </c>
      <c r="H120" s="89">
        <v>2.34</v>
      </c>
      <c r="I120" s="90" t="s">
        <v>66</v>
      </c>
      <c r="J120" s="76">
        <f t="shared" si="13"/>
        <v>2.34</v>
      </c>
      <c r="K120" s="89">
        <v>2561</v>
      </c>
      <c r="L120" s="90" t="s">
        <v>64</v>
      </c>
      <c r="M120" s="74">
        <f t="shared" si="6"/>
        <v>0.25609999999999999</v>
      </c>
      <c r="N120" s="89">
        <v>2952</v>
      </c>
      <c r="O120" s="90" t="s">
        <v>64</v>
      </c>
      <c r="P120" s="74">
        <f t="shared" si="7"/>
        <v>0.29520000000000002</v>
      </c>
    </row>
    <row r="121" spans="1:16">
      <c r="B121" s="89">
        <v>4.5</v>
      </c>
      <c r="C121" s="90" t="s">
        <v>65</v>
      </c>
      <c r="D121" s="74">
        <f t="shared" si="11"/>
        <v>8.0357142857142863E-2</v>
      </c>
      <c r="E121" s="91">
        <v>9.4749999999999996</v>
      </c>
      <c r="F121" s="92">
        <v>0.55389999999999995</v>
      </c>
      <c r="G121" s="88">
        <f t="shared" si="8"/>
        <v>10.0289</v>
      </c>
      <c r="H121" s="89">
        <v>2.52</v>
      </c>
      <c r="I121" s="90" t="s">
        <v>66</v>
      </c>
      <c r="J121" s="76">
        <f t="shared" si="13"/>
        <v>2.52</v>
      </c>
      <c r="K121" s="89">
        <v>2640</v>
      </c>
      <c r="L121" s="90" t="s">
        <v>64</v>
      </c>
      <c r="M121" s="74">
        <f t="shared" si="6"/>
        <v>0.26400000000000001</v>
      </c>
      <c r="N121" s="89">
        <v>3086</v>
      </c>
      <c r="O121" s="90" t="s">
        <v>64</v>
      </c>
      <c r="P121" s="74">
        <f t="shared" si="7"/>
        <v>0.30859999999999999</v>
      </c>
    </row>
    <row r="122" spans="1:16">
      <c r="B122" s="89">
        <v>5</v>
      </c>
      <c r="C122" s="90" t="s">
        <v>65</v>
      </c>
      <c r="D122" s="74">
        <f t="shared" si="11"/>
        <v>8.9285714285714288E-2</v>
      </c>
      <c r="E122" s="91">
        <v>10.210000000000001</v>
      </c>
      <c r="F122" s="92">
        <v>0.5131</v>
      </c>
      <c r="G122" s="88">
        <f t="shared" si="8"/>
        <v>10.723100000000001</v>
      </c>
      <c r="H122" s="89">
        <v>2.7</v>
      </c>
      <c r="I122" s="90" t="s">
        <v>66</v>
      </c>
      <c r="J122" s="76">
        <f t="shared" si="13"/>
        <v>2.7</v>
      </c>
      <c r="K122" s="89">
        <v>2705</v>
      </c>
      <c r="L122" s="90" t="s">
        <v>64</v>
      </c>
      <c r="M122" s="74">
        <f t="shared" si="6"/>
        <v>0.27050000000000002</v>
      </c>
      <c r="N122" s="89">
        <v>3202</v>
      </c>
      <c r="O122" s="90" t="s">
        <v>64</v>
      </c>
      <c r="P122" s="74">
        <f t="shared" si="7"/>
        <v>0.32019999999999998</v>
      </c>
    </row>
    <row r="123" spans="1:16">
      <c r="B123" s="89">
        <v>5.5</v>
      </c>
      <c r="C123" s="90" t="s">
        <v>65</v>
      </c>
      <c r="D123" s="74">
        <f t="shared" si="11"/>
        <v>9.8214285714285712E-2</v>
      </c>
      <c r="E123" s="91">
        <v>10.91</v>
      </c>
      <c r="F123" s="92">
        <v>0.47849999999999998</v>
      </c>
      <c r="G123" s="88">
        <f t="shared" si="8"/>
        <v>11.388500000000001</v>
      </c>
      <c r="H123" s="89">
        <v>2.86</v>
      </c>
      <c r="I123" s="90" t="s">
        <v>66</v>
      </c>
      <c r="J123" s="76">
        <f t="shared" si="13"/>
        <v>2.86</v>
      </c>
      <c r="K123" s="89">
        <v>2761</v>
      </c>
      <c r="L123" s="90" t="s">
        <v>64</v>
      </c>
      <c r="M123" s="74">
        <f t="shared" si="6"/>
        <v>0.27610000000000001</v>
      </c>
      <c r="N123" s="89">
        <v>3304</v>
      </c>
      <c r="O123" s="90" t="s">
        <v>64</v>
      </c>
      <c r="P123" s="74">
        <f t="shared" si="7"/>
        <v>0.33039999999999997</v>
      </c>
    </row>
    <row r="124" spans="1:16">
      <c r="B124" s="89">
        <v>6</v>
      </c>
      <c r="C124" s="90" t="s">
        <v>65</v>
      </c>
      <c r="D124" s="74">
        <f t="shared" si="11"/>
        <v>0.10714285714285714</v>
      </c>
      <c r="E124" s="91">
        <v>11.57</v>
      </c>
      <c r="F124" s="92">
        <v>0.44869999999999999</v>
      </c>
      <c r="G124" s="88">
        <f t="shared" si="8"/>
        <v>12.018700000000001</v>
      </c>
      <c r="H124" s="89">
        <v>3.02</v>
      </c>
      <c r="I124" s="90" t="s">
        <v>66</v>
      </c>
      <c r="J124" s="76">
        <f t="shared" si="13"/>
        <v>3.02</v>
      </c>
      <c r="K124" s="89">
        <v>2808</v>
      </c>
      <c r="L124" s="90" t="s">
        <v>64</v>
      </c>
      <c r="M124" s="74">
        <f t="shared" si="6"/>
        <v>0.28079999999999999</v>
      </c>
      <c r="N124" s="89">
        <v>3393</v>
      </c>
      <c r="O124" s="90" t="s">
        <v>64</v>
      </c>
      <c r="P124" s="74">
        <f t="shared" si="7"/>
        <v>0.33929999999999999</v>
      </c>
    </row>
    <row r="125" spans="1:16">
      <c r="B125" s="77">
        <v>6.5</v>
      </c>
      <c r="C125" s="79" t="s">
        <v>65</v>
      </c>
      <c r="D125" s="74">
        <f t="shared" si="11"/>
        <v>0.11607142857142858</v>
      </c>
      <c r="E125" s="91">
        <v>12.2</v>
      </c>
      <c r="F125" s="92">
        <v>0.42280000000000001</v>
      </c>
      <c r="G125" s="88">
        <f t="shared" si="8"/>
        <v>12.6228</v>
      </c>
      <c r="H125" s="89">
        <v>3.17</v>
      </c>
      <c r="I125" s="90" t="s">
        <v>66</v>
      </c>
      <c r="J125" s="76">
        <f t="shared" si="13"/>
        <v>3.17</v>
      </c>
      <c r="K125" s="89">
        <v>2850</v>
      </c>
      <c r="L125" s="90" t="s">
        <v>64</v>
      </c>
      <c r="M125" s="74">
        <f t="shared" si="6"/>
        <v>0.28500000000000003</v>
      </c>
      <c r="N125" s="89">
        <v>3473</v>
      </c>
      <c r="O125" s="90" t="s">
        <v>64</v>
      </c>
      <c r="P125" s="74">
        <f t="shared" si="7"/>
        <v>0.3473</v>
      </c>
    </row>
    <row r="126" spans="1:16">
      <c r="B126" s="77">
        <v>7</v>
      </c>
      <c r="C126" s="79" t="s">
        <v>65</v>
      </c>
      <c r="D126" s="74">
        <f t="shared" si="11"/>
        <v>0.125</v>
      </c>
      <c r="E126" s="91">
        <v>12.78</v>
      </c>
      <c r="F126" s="92">
        <v>0.4</v>
      </c>
      <c r="G126" s="88">
        <f t="shared" si="8"/>
        <v>13.18</v>
      </c>
      <c r="H126" s="77">
        <v>3.31</v>
      </c>
      <c r="I126" s="79" t="s">
        <v>66</v>
      </c>
      <c r="J126" s="76">
        <f t="shared" si="13"/>
        <v>3.31</v>
      </c>
      <c r="K126" s="77">
        <v>2887</v>
      </c>
      <c r="L126" s="79" t="s">
        <v>64</v>
      </c>
      <c r="M126" s="74">
        <f t="shared" si="6"/>
        <v>0.28870000000000001</v>
      </c>
      <c r="N126" s="77">
        <v>3545</v>
      </c>
      <c r="O126" s="79" t="s">
        <v>64</v>
      </c>
      <c r="P126" s="74">
        <f t="shared" si="7"/>
        <v>0.35449999999999998</v>
      </c>
    </row>
    <row r="127" spans="1:16">
      <c r="B127" s="77">
        <v>8</v>
      </c>
      <c r="C127" s="79" t="s">
        <v>65</v>
      </c>
      <c r="D127" s="74">
        <f t="shared" si="11"/>
        <v>0.14285714285714285</v>
      </c>
      <c r="E127" s="91">
        <v>13.87</v>
      </c>
      <c r="F127" s="92">
        <v>0.36159999999999998</v>
      </c>
      <c r="G127" s="88">
        <f t="shared" si="8"/>
        <v>14.231599999999998</v>
      </c>
      <c r="H127" s="77">
        <v>3.58</v>
      </c>
      <c r="I127" s="79" t="s">
        <v>66</v>
      </c>
      <c r="J127" s="76">
        <f t="shared" si="13"/>
        <v>3.58</v>
      </c>
      <c r="K127" s="77">
        <v>2961</v>
      </c>
      <c r="L127" s="79" t="s">
        <v>64</v>
      </c>
      <c r="M127" s="74">
        <f t="shared" si="6"/>
        <v>0.29609999999999997</v>
      </c>
      <c r="N127" s="77">
        <v>3669</v>
      </c>
      <c r="O127" s="79" t="s">
        <v>64</v>
      </c>
      <c r="P127" s="74">
        <f t="shared" si="7"/>
        <v>0.3669</v>
      </c>
    </row>
    <row r="128" spans="1:16">
      <c r="A128" s="94"/>
      <c r="B128" s="89">
        <v>9</v>
      </c>
      <c r="C128" s="90" t="s">
        <v>65</v>
      </c>
      <c r="D128" s="74">
        <f t="shared" si="11"/>
        <v>0.16071428571428573</v>
      </c>
      <c r="E128" s="91">
        <v>14.83</v>
      </c>
      <c r="F128" s="92">
        <v>0.3306</v>
      </c>
      <c r="G128" s="88">
        <f t="shared" si="8"/>
        <v>15.160600000000001</v>
      </c>
      <c r="H128" s="89">
        <v>3.83</v>
      </c>
      <c r="I128" s="90" t="s">
        <v>66</v>
      </c>
      <c r="J128" s="76">
        <f t="shared" si="13"/>
        <v>3.83</v>
      </c>
      <c r="K128" s="77">
        <v>3023</v>
      </c>
      <c r="L128" s="79" t="s">
        <v>64</v>
      </c>
      <c r="M128" s="74">
        <f t="shared" si="6"/>
        <v>0.30230000000000001</v>
      </c>
      <c r="N128" s="77">
        <v>3774</v>
      </c>
      <c r="O128" s="79" t="s">
        <v>64</v>
      </c>
      <c r="P128" s="74">
        <f t="shared" si="7"/>
        <v>0.37740000000000001</v>
      </c>
    </row>
    <row r="129" spans="1:16">
      <c r="A129" s="94"/>
      <c r="B129" s="89">
        <v>10</v>
      </c>
      <c r="C129" s="90" t="s">
        <v>65</v>
      </c>
      <c r="D129" s="74">
        <f t="shared" si="11"/>
        <v>0.17857142857142858</v>
      </c>
      <c r="E129" s="91">
        <v>15.7</v>
      </c>
      <c r="F129" s="92">
        <v>0.3049</v>
      </c>
      <c r="G129" s="88">
        <f t="shared" si="8"/>
        <v>16.004899999999999</v>
      </c>
      <c r="H129" s="89">
        <v>4.0599999999999996</v>
      </c>
      <c r="I129" s="90" t="s">
        <v>66</v>
      </c>
      <c r="J129" s="76">
        <f t="shared" si="13"/>
        <v>4.0599999999999996</v>
      </c>
      <c r="K129" s="77">
        <v>3075</v>
      </c>
      <c r="L129" s="79" t="s">
        <v>64</v>
      </c>
      <c r="M129" s="74">
        <f t="shared" si="6"/>
        <v>0.3075</v>
      </c>
      <c r="N129" s="77">
        <v>3865</v>
      </c>
      <c r="O129" s="79" t="s">
        <v>64</v>
      </c>
      <c r="P129" s="74">
        <f t="shared" si="7"/>
        <v>0.38650000000000001</v>
      </c>
    </row>
    <row r="130" spans="1:16">
      <c r="A130" s="94"/>
      <c r="B130" s="89">
        <v>11</v>
      </c>
      <c r="C130" s="90" t="s">
        <v>65</v>
      </c>
      <c r="D130" s="74">
        <f t="shared" si="11"/>
        <v>0.19642857142857142</v>
      </c>
      <c r="E130" s="91">
        <v>16.489999999999998</v>
      </c>
      <c r="F130" s="92">
        <v>0.2833</v>
      </c>
      <c r="G130" s="88">
        <f t="shared" si="8"/>
        <v>16.773299999999999</v>
      </c>
      <c r="H130" s="89">
        <v>4.28</v>
      </c>
      <c r="I130" s="90" t="s">
        <v>66</v>
      </c>
      <c r="J130" s="76">
        <f t="shared" si="13"/>
        <v>4.28</v>
      </c>
      <c r="K130" s="77">
        <v>3121</v>
      </c>
      <c r="L130" s="79" t="s">
        <v>64</v>
      </c>
      <c r="M130" s="74">
        <f t="shared" si="6"/>
        <v>0.31209999999999999</v>
      </c>
      <c r="N130" s="77">
        <v>3945</v>
      </c>
      <c r="O130" s="79" t="s">
        <v>64</v>
      </c>
      <c r="P130" s="74">
        <f t="shared" si="7"/>
        <v>0.39449999999999996</v>
      </c>
    </row>
    <row r="131" spans="1:16">
      <c r="A131" s="94"/>
      <c r="B131" s="89">
        <v>12</v>
      </c>
      <c r="C131" s="90" t="s">
        <v>65</v>
      </c>
      <c r="D131" s="74">
        <f t="shared" si="11"/>
        <v>0.21428571428571427</v>
      </c>
      <c r="E131" s="91">
        <v>17.190000000000001</v>
      </c>
      <c r="F131" s="92">
        <v>0.26479999999999998</v>
      </c>
      <c r="G131" s="88">
        <f t="shared" si="8"/>
        <v>17.454800000000002</v>
      </c>
      <c r="H131" s="89">
        <v>4.5</v>
      </c>
      <c r="I131" s="90" t="s">
        <v>66</v>
      </c>
      <c r="J131" s="76">
        <f t="shared" si="13"/>
        <v>4.5</v>
      </c>
      <c r="K131" s="77">
        <v>3161</v>
      </c>
      <c r="L131" s="79" t="s">
        <v>64</v>
      </c>
      <c r="M131" s="74">
        <f t="shared" si="6"/>
        <v>0.31609999999999999</v>
      </c>
      <c r="N131" s="77">
        <v>4015</v>
      </c>
      <c r="O131" s="79" t="s">
        <v>64</v>
      </c>
      <c r="P131" s="74">
        <f t="shared" si="7"/>
        <v>0.40149999999999997</v>
      </c>
    </row>
    <row r="132" spans="1:16">
      <c r="A132" s="94"/>
      <c r="B132" s="89">
        <v>13</v>
      </c>
      <c r="C132" s="90" t="s">
        <v>65</v>
      </c>
      <c r="D132" s="74">
        <f t="shared" si="11"/>
        <v>0.23214285714285715</v>
      </c>
      <c r="E132" s="91">
        <v>17.84</v>
      </c>
      <c r="F132" s="92">
        <v>0.2487</v>
      </c>
      <c r="G132" s="88">
        <f t="shared" si="8"/>
        <v>18.088699999999999</v>
      </c>
      <c r="H132" s="89">
        <v>4.71</v>
      </c>
      <c r="I132" s="90" t="s">
        <v>66</v>
      </c>
      <c r="J132" s="76">
        <f t="shared" si="13"/>
        <v>4.71</v>
      </c>
      <c r="K132" s="77">
        <v>3197</v>
      </c>
      <c r="L132" s="79" t="s">
        <v>64</v>
      </c>
      <c r="M132" s="74">
        <f t="shared" si="6"/>
        <v>0.31969999999999998</v>
      </c>
      <c r="N132" s="77">
        <v>4079</v>
      </c>
      <c r="O132" s="79" t="s">
        <v>64</v>
      </c>
      <c r="P132" s="74">
        <f t="shared" si="7"/>
        <v>0.40789999999999998</v>
      </c>
    </row>
    <row r="133" spans="1:16">
      <c r="A133" s="94"/>
      <c r="B133" s="89">
        <v>14</v>
      </c>
      <c r="C133" s="90" t="s">
        <v>65</v>
      </c>
      <c r="D133" s="74">
        <f t="shared" si="11"/>
        <v>0.25</v>
      </c>
      <c r="E133" s="91">
        <v>18.43</v>
      </c>
      <c r="F133" s="92">
        <v>0.23469999999999999</v>
      </c>
      <c r="G133" s="88">
        <f t="shared" si="8"/>
        <v>18.6647</v>
      </c>
      <c r="H133" s="89">
        <v>4.91</v>
      </c>
      <c r="I133" s="90" t="s">
        <v>66</v>
      </c>
      <c r="J133" s="76">
        <f t="shared" si="13"/>
        <v>4.91</v>
      </c>
      <c r="K133" s="77">
        <v>3229</v>
      </c>
      <c r="L133" s="79" t="s">
        <v>64</v>
      </c>
      <c r="M133" s="74">
        <f t="shared" si="6"/>
        <v>0.32290000000000002</v>
      </c>
      <c r="N133" s="77">
        <v>4136</v>
      </c>
      <c r="O133" s="79" t="s">
        <v>64</v>
      </c>
      <c r="P133" s="74">
        <f t="shared" si="7"/>
        <v>0.41360000000000002</v>
      </c>
    </row>
    <row r="134" spans="1:16">
      <c r="A134" s="94"/>
      <c r="B134" s="89">
        <v>15</v>
      </c>
      <c r="C134" s="90" t="s">
        <v>65</v>
      </c>
      <c r="D134" s="74">
        <f t="shared" si="11"/>
        <v>0.26785714285714285</v>
      </c>
      <c r="E134" s="91">
        <v>18.97</v>
      </c>
      <c r="F134" s="92">
        <v>0.22220000000000001</v>
      </c>
      <c r="G134" s="88">
        <f t="shared" si="8"/>
        <v>19.1922</v>
      </c>
      <c r="H134" s="89">
        <v>5.0999999999999996</v>
      </c>
      <c r="I134" s="90" t="s">
        <v>66</v>
      </c>
      <c r="J134" s="76">
        <f t="shared" si="13"/>
        <v>5.0999999999999996</v>
      </c>
      <c r="K134" s="77">
        <v>3259</v>
      </c>
      <c r="L134" s="79" t="s">
        <v>64</v>
      </c>
      <c r="M134" s="74">
        <f t="shared" si="6"/>
        <v>0.32589999999999997</v>
      </c>
      <c r="N134" s="77">
        <v>4189</v>
      </c>
      <c r="O134" s="79" t="s">
        <v>64</v>
      </c>
      <c r="P134" s="74">
        <f t="shared" si="7"/>
        <v>0.41889999999999999</v>
      </c>
    </row>
    <row r="135" spans="1:16">
      <c r="A135" s="94"/>
      <c r="B135" s="89">
        <v>16</v>
      </c>
      <c r="C135" s="90" t="s">
        <v>65</v>
      </c>
      <c r="D135" s="74">
        <f t="shared" si="11"/>
        <v>0.2857142857142857</v>
      </c>
      <c r="E135" s="91">
        <v>19.46</v>
      </c>
      <c r="F135" s="92">
        <v>0.2112</v>
      </c>
      <c r="G135" s="88">
        <f t="shared" si="8"/>
        <v>19.671200000000002</v>
      </c>
      <c r="H135" s="89">
        <v>5.29</v>
      </c>
      <c r="I135" s="90" t="s">
        <v>66</v>
      </c>
      <c r="J135" s="76">
        <f t="shared" si="13"/>
        <v>5.29</v>
      </c>
      <c r="K135" s="77">
        <v>3287</v>
      </c>
      <c r="L135" s="79" t="s">
        <v>64</v>
      </c>
      <c r="M135" s="74">
        <f t="shared" si="6"/>
        <v>0.32869999999999999</v>
      </c>
      <c r="N135" s="77">
        <v>4238</v>
      </c>
      <c r="O135" s="79" t="s">
        <v>64</v>
      </c>
      <c r="P135" s="74">
        <f t="shared" si="7"/>
        <v>0.42380000000000007</v>
      </c>
    </row>
    <row r="136" spans="1:16">
      <c r="A136" s="94"/>
      <c r="B136" s="89">
        <v>17</v>
      </c>
      <c r="C136" s="90" t="s">
        <v>65</v>
      </c>
      <c r="D136" s="74">
        <f t="shared" si="11"/>
        <v>0.30357142857142855</v>
      </c>
      <c r="E136" s="91">
        <v>19.920000000000002</v>
      </c>
      <c r="F136" s="92">
        <v>0.20130000000000001</v>
      </c>
      <c r="G136" s="88">
        <f t="shared" si="8"/>
        <v>20.121300000000002</v>
      </c>
      <c r="H136" s="89">
        <v>5.48</v>
      </c>
      <c r="I136" s="90" t="s">
        <v>66</v>
      </c>
      <c r="J136" s="76">
        <f t="shared" si="13"/>
        <v>5.48</v>
      </c>
      <c r="K136" s="77">
        <v>3312</v>
      </c>
      <c r="L136" s="79" t="s">
        <v>64</v>
      </c>
      <c r="M136" s="74">
        <f t="shared" si="6"/>
        <v>0.33119999999999999</v>
      </c>
      <c r="N136" s="77">
        <v>4283</v>
      </c>
      <c r="O136" s="79" t="s">
        <v>64</v>
      </c>
      <c r="P136" s="74">
        <f t="shared" si="7"/>
        <v>0.42830000000000001</v>
      </c>
    </row>
    <row r="137" spans="1:16">
      <c r="A137" s="94"/>
      <c r="B137" s="89">
        <v>18</v>
      </c>
      <c r="C137" s="90" t="s">
        <v>65</v>
      </c>
      <c r="D137" s="74">
        <f t="shared" si="11"/>
        <v>0.32142857142857145</v>
      </c>
      <c r="E137" s="91">
        <v>20.350000000000001</v>
      </c>
      <c r="F137" s="92">
        <v>0.1923</v>
      </c>
      <c r="G137" s="88">
        <f t="shared" si="8"/>
        <v>20.542300000000001</v>
      </c>
      <c r="H137" s="89">
        <v>5.66</v>
      </c>
      <c r="I137" s="90" t="s">
        <v>66</v>
      </c>
      <c r="J137" s="76">
        <f t="shared" si="13"/>
        <v>5.66</v>
      </c>
      <c r="K137" s="77">
        <v>3336</v>
      </c>
      <c r="L137" s="79" t="s">
        <v>64</v>
      </c>
      <c r="M137" s="74">
        <f t="shared" si="6"/>
        <v>0.33360000000000001</v>
      </c>
      <c r="N137" s="77">
        <v>4325</v>
      </c>
      <c r="O137" s="79" t="s">
        <v>64</v>
      </c>
      <c r="P137" s="74">
        <f t="shared" si="7"/>
        <v>0.4325</v>
      </c>
    </row>
    <row r="138" spans="1:16">
      <c r="A138" s="94"/>
      <c r="B138" s="89">
        <v>20</v>
      </c>
      <c r="C138" s="90" t="s">
        <v>65</v>
      </c>
      <c r="D138" s="74">
        <f t="shared" si="11"/>
        <v>0.35714285714285715</v>
      </c>
      <c r="E138" s="91">
        <v>21.12</v>
      </c>
      <c r="F138" s="92">
        <v>0.17680000000000001</v>
      </c>
      <c r="G138" s="88">
        <f t="shared" si="8"/>
        <v>21.296800000000001</v>
      </c>
      <c r="H138" s="89">
        <v>6.01</v>
      </c>
      <c r="I138" s="90" t="s">
        <v>66</v>
      </c>
      <c r="J138" s="76">
        <f t="shared" si="13"/>
        <v>6.01</v>
      </c>
      <c r="K138" s="77">
        <v>3398</v>
      </c>
      <c r="L138" s="79" t="s">
        <v>64</v>
      </c>
      <c r="M138" s="74">
        <f t="shared" si="6"/>
        <v>0.33979999999999999</v>
      </c>
      <c r="N138" s="77">
        <v>4402</v>
      </c>
      <c r="O138" s="79" t="s">
        <v>64</v>
      </c>
      <c r="P138" s="74">
        <f t="shared" si="7"/>
        <v>0.44020000000000004</v>
      </c>
    </row>
    <row r="139" spans="1:16">
      <c r="A139" s="94"/>
      <c r="B139" s="89">
        <v>22.5</v>
      </c>
      <c r="C139" s="90" t="s">
        <v>65</v>
      </c>
      <c r="D139" s="74">
        <f t="shared" si="11"/>
        <v>0.4017857142857143</v>
      </c>
      <c r="E139" s="91">
        <v>21.95</v>
      </c>
      <c r="F139" s="92">
        <v>0.1608</v>
      </c>
      <c r="G139" s="88">
        <f t="shared" si="8"/>
        <v>22.110799999999998</v>
      </c>
      <c r="H139" s="89">
        <v>6.43</v>
      </c>
      <c r="I139" s="90" t="s">
        <v>66</v>
      </c>
      <c r="J139" s="76">
        <f t="shared" si="13"/>
        <v>6.43</v>
      </c>
      <c r="K139" s="77">
        <v>3477</v>
      </c>
      <c r="L139" s="79" t="s">
        <v>64</v>
      </c>
      <c r="M139" s="74">
        <f t="shared" si="6"/>
        <v>0.34770000000000001</v>
      </c>
      <c r="N139" s="77">
        <v>4487</v>
      </c>
      <c r="O139" s="79" t="s">
        <v>64</v>
      </c>
      <c r="P139" s="74">
        <f t="shared" si="7"/>
        <v>0.44869999999999999</v>
      </c>
    </row>
    <row r="140" spans="1:16">
      <c r="A140" s="94"/>
      <c r="B140" s="89">
        <v>25</v>
      </c>
      <c r="C140" s="95" t="s">
        <v>65</v>
      </c>
      <c r="D140" s="74">
        <f t="shared" si="11"/>
        <v>0.44642857142857145</v>
      </c>
      <c r="E140" s="91">
        <v>22.67</v>
      </c>
      <c r="F140" s="92">
        <v>0.1477</v>
      </c>
      <c r="G140" s="88">
        <f t="shared" si="8"/>
        <v>22.817700000000002</v>
      </c>
      <c r="H140" s="89">
        <v>6.84</v>
      </c>
      <c r="I140" s="90" t="s">
        <v>66</v>
      </c>
      <c r="J140" s="76">
        <f t="shared" si="13"/>
        <v>6.84</v>
      </c>
      <c r="K140" s="77">
        <v>3548</v>
      </c>
      <c r="L140" s="79" t="s">
        <v>64</v>
      </c>
      <c r="M140" s="74">
        <f t="shared" si="6"/>
        <v>0.3548</v>
      </c>
      <c r="N140" s="77">
        <v>4562</v>
      </c>
      <c r="O140" s="79" t="s">
        <v>64</v>
      </c>
      <c r="P140" s="74">
        <f t="shared" si="7"/>
        <v>0.45620000000000005</v>
      </c>
    </row>
    <row r="141" spans="1:16">
      <c r="B141" s="89">
        <v>27.5</v>
      </c>
      <c r="C141" s="79" t="s">
        <v>65</v>
      </c>
      <c r="D141" s="74">
        <f t="shared" si="11"/>
        <v>0.49107142857142855</v>
      </c>
      <c r="E141" s="91">
        <v>23.3</v>
      </c>
      <c r="F141" s="92">
        <v>0.13669999999999999</v>
      </c>
      <c r="G141" s="88">
        <f t="shared" si="8"/>
        <v>23.436700000000002</v>
      </c>
      <c r="H141" s="77">
        <v>7.24</v>
      </c>
      <c r="I141" s="79" t="s">
        <v>66</v>
      </c>
      <c r="J141" s="76">
        <f t="shared" si="13"/>
        <v>7.24</v>
      </c>
      <c r="K141" s="77">
        <v>3613</v>
      </c>
      <c r="L141" s="79" t="s">
        <v>64</v>
      </c>
      <c r="M141" s="74">
        <f t="shared" si="6"/>
        <v>0.36130000000000001</v>
      </c>
      <c r="N141" s="77">
        <v>4629</v>
      </c>
      <c r="O141" s="79" t="s">
        <v>64</v>
      </c>
      <c r="P141" s="74">
        <f t="shared" si="7"/>
        <v>0.46289999999999998</v>
      </c>
    </row>
    <row r="142" spans="1:16">
      <c r="B142" s="89">
        <v>30</v>
      </c>
      <c r="C142" s="79" t="s">
        <v>65</v>
      </c>
      <c r="D142" s="74">
        <f t="shared" si="11"/>
        <v>0.5357142857142857</v>
      </c>
      <c r="E142" s="91">
        <v>23.86</v>
      </c>
      <c r="F142" s="92">
        <v>0.12740000000000001</v>
      </c>
      <c r="G142" s="88">
        <f t="shared" si="8"/>
        <v>23.987400000000001</v>
      </c>
      <c r="H142" s="77">
        <v>7.63</v>
      </c>
      <c r="I142" s="79" t="s">
        <v>66</v>
      </c>
      <c r="J142" s="76">
        <f t="shared" si="13"/>
        <v>7.63</v>
      </c>
      <c r="K142" s="77">
        <v>3672</v>
      </c>
      <c r="L142" s="79" t="s">
        <v>64</v>
      </c>
      <c r="M142" s="74">
        <f t="shared" si="6"/>
        <v>0.36720000000000003</v>
      </c>
      <c r="N142" s="77">
        <v>4691</v>
      </c>
      <c r="O142" s="79" t="s">
        <v>64</v>
      </c>
      <c r="P142" s="74">
        <f t="shared" si="7"/>
        <v>0.46909999999999996</v>
      </c>
    </row>
    <row r="143" spans="1:16">
      <c r="B143" s="89">
        <v>32.5</v>
      </c>
      <c r="C143" s="79" t="s">
        <v>65</v>
      </c>
      <c r="D143" s="74">
        <f t="shared" si="11"/>
        <v>0.5803571428571429</v>
      </c>
      <c r="E143" s="91">
        <v>24.36</v>
      </c>
      <c r="F143" s="92">
        <v>0.1193</v>
      </c>
      <c r="G143" s="88">
        <f t="shared" si="8"/>
        <v>24.479299999999999</v>
      </c>
      <c r="H143" s="77">
        <v>8.01</v>
      </c>
      <c r="I143" s="79" t="s">
        <v>66</v>
      </c>
      <c r="J143" s="76">
        <f t="shared" si="13"/>
        <v>8.01</v>
      </c>
      <c r="K143" s="77">
        <v>3728</v>
      </c>
      <c r="L143" s="79" t="s">
        <v>64</v>
      </c>
      <c r="M143" s="74">
        <f t="shared" si="6"/>
        <v>0.37280000000000002</v>
      </c>
      <c r="N143" s="77">
        <v>4747</v>
      </c>
      <c r="O143" s="79" t="s">
        <v>64</v>
      </c>
      <c r="P143" s="74">
        <f t="shared" si="7"/>
        <v>0.47470000000000001</v>
      </c>
    </row>
    <row r="144" spans="1:16">
      <c r="B144" s="89">
        <v>35</v>
      </c>
      <c r="C144" s="79" t="s">
        <v>65</v>
      </c>
      <c r="D144" s="74">
        <f t="shared" si="11"/>
        <v>0.625</v>
      </c>
      <c r="E144" s="91">
        <v>24.81</v>
      </c>
      <c r="F144" s="92">
        <v>0.1123</v>
      </c>
      <c r="G144" s="88">
        <f t="shared" si="8"/>
        <v>24.9223</v>
      </c>
      <c r="H144" s="77">
        <v>8.39</v>
      </c>
      <c r="I144" s="79" t="s">
        <v>66</v>
      </c>
      <c r="J144" s="76">
        <f t="shared" si="13"/>
        <v>8.39</v>
      </c>
      <c r="K144" s="77">
        <v>3780</v>
      </c>
      <c r="L144" s="79" t="s">
        <v>64</v>
      </c>
      <c r="M144" s="74">
        <f t="shared" si="6"/>
        <v>0.378</v>
      </c>
      <c r="N144" s="77">
        <v>4800</v>
      </c>
      <c r="O144" s="79" t="s">
        <v>64</v>
      </c>
      <c r="P144" s="74">
        <f t="shared" si="7"/>
        <v>0.48</v>
      </c>
    </row>
    <row r="145" spans="2:16">
      <c r="B145" s="89">
        <v>37.5</v>
      </c>
      <c r="C145" s="79" t="s">
        <v>65</v>
      </c>
      <c r="D145" s="74">
        <f t="shared" si="11"/>
        <v>0.6696428571428571</v>
      </c>
      <c r="E145" s="91">
        <v>25.21</v>
      </c>
      <c r="F145" s="92">
        <v>0.1061</v>
      </c>
      <c r="G145" s="88">
        <f t="shared" si="8"/>
        <v>25.316100000000002</v>
      </c>
      <c r="H145" s="77">
        <v>8.76</v>
      </c>
      <c r="I145" s="79" t="s">
        <v>66</v>
      </c>
      <c r="J145" s="76">
        <f t="shared" si="13"/>
        <v>8.76</v>
      </c>
      <c r="K145" s="77">
        <v>3830</v>
      </c>
      <c r="L145" s="79" t="s">
        <v>64</v>
      </c>
      <c r="M145" s="74">
        <f t="shared" si="6"/>
        <v>0.38300000000000001</v>
      </c>
      <c r="N145" s="77">
        <v>4848</v>
      </c>
      <c r="O145" s="79" t="s">
        <v>64</v>
      </c>
      <c r="P145" s="74">
        <f t="shared" si="7"/>
        <v>0.48480000000000001</v>
      </c>
    </row>
    <row r="146" spans="2:16">
      <c r="B146" s="89">
        <v>40</v>
      </c>
      <c r="C146" s="79" t="s">
        <v>65</v>
      </c>
      <c r="D146" s="74">
        <f t="shared" si="11"/>
        <v>0.7142857142857143</v>
      </c>
      <c r="E146" s="91">
        <v>25.58</v>
      </c>
      <c r="F146" s="92">
        <v>0.10059999999999999</v>
      </c>
      <c r="G146" s="88">
        <f t="shared" si="8"/>
        <v>25.680599999999998</v>
      </c>
      <c r="H146" s="77">
        <v>9.1199999999999992</v>
      </c>
      <c r="I146" s="79" t="s">
        <v>66</v>
      </c>
      <c r="J146" s="76">
        <f t="shared" si="13"/>
        <v>9.1199999999999992</v>
      </c>
      <c r="K146" s="77">
        <v>3877</v>
      </c>
      <c r="L146" s="79" t="s">
        <v>64</v>
      </c>
      <c r="M146" s="74">
        <f t="shared" si="6"/>
        <v>0.38769999999999999</v>
      </c>
      <c r="N146" s="77">
        <v>4894</v>
      </c>
      <c r="O146" s="79" t="s">
        <v>64</v>
      </c>
      <c r="P146" s="74">
        <f t="shared" si="7"/>
        <v>0.4894</v>
      </c>
    </row>
    <row r="147" spans="2:16">
      <c r="B147" s="89">
        <v>45</v>
      </c>
      <c r="C147" s="79" t="s">
        <v>65</v>
      </c>
      <c r="D147" s="74">
        <f t="shared" si="11"/>
        <v>0.8035714285714286</v>
      </c>
      <c r="E147" s="91">
        <v>26.22</v>
      </c>
      <c r="F147" s="92">
        <v>9.1240000000000002E-2</v>
      </c>
      <c r="G147" s="88">
        <f t="shared" si="8"/>
        <v>26.311239999999998</v>
      </c>
      <c r="H147" s="77">
        <v>9.83</v>
      </c>
      <c r="I147" s="79" t="s">
        <v>66</v>
      </c>
      <c r="J147" s="76">
        <f t="shared" si="13"/>
        <v>9.83</v>
      </c>
      <c r="K147" s="77">
        <v>4027</v>
      </c>
      <c r="L147" s="79" t="s">
        <v>64</v>
      </c>
      <c r="M147" s="74">
        <f t="shared" si="6"/>
        <v>0.4027</v>
      </c>
      <c r="N147" s="77">
        <v>4979</v>
      </c>
      <c r="O147" s="79" t="s">
        <v>64</v>
      </c>
      <c r="P147" s="74">
        <f t="shared" si="7"/>
        <v>0.49790000000000001</v>
      </c>
    </row>
    <row r="148" spans="2:16">
      <c r="B148" s="89">
        <v>50</v>
      </c>
      <c r="C148" s="79" t="s">
        <v>65</v>
      </c>
      <c r="D148" s="74">
        <f t="shared" si="11"/>
        <v>0.8928571428571429</v>
      </c>
      <c r="E148" s="91">
        <v>26.75</v>
      </c>
      <c r="F148" s="92">
        <v>8.3589999999999998E-2</v>
      </c>
      <c r="G148" s="88">
        <f t="shared" si="8"/>
        <v>26.833590000000001</v>
      </c>
      <c r="H148" s="77">
        <v>10.52</v>
      </c>
      <c r="I148" s="79" t="s">
        <v>66</v>
      </c>
      <c r="J148" s="76">
        <f t="shared" si="13"/>
        <v>10.52</v>
      </c>
      <c r="K148" s="77">
        <v>4165</v>
      </c>
      <c r="L148" s="79" t="s">
        <v>64</v>
      </c>
      <c r="M148" s="74">
        <f t="shared" ref="M148:M164" si="14">K148/1000/10</f>
        <v>0.41649999999999998</v>
      </c>
      <c r="N148" s="77">
        <v>5056</v>
      </c>
      <c r="O148" s="79" t="s">
        <v>64</v>
      </c>
      <c r="P148" s="74">
        <f t="shared" ref="P148:P176" si="15">N148/1000/10</f>
        <v>0.50560000000000005</v>
      </c>
    </row>
    <row r="149" spans="2:16">
      <c r="B149" s="89">
        <v>55</v>
      </c>
      <c r="C149" s="79" t="s">
        <v>65</v>
      </c>
      <c r="D149" s="74">
        <f t="shared" si="11"/>
        <v>0.9821428571428571</v>
      </c>
      <c r="E149" s="91">
        <v>27.2</v>
      </c>
      <c r="F149" s="92">
        <v>7.7210000000000001E-2</v>
      </c>
      <c r="G149" s="88">
        <f t="shared" ref="G149:G212" si="16">E149+F149</f>
        <v>27.27721</v>
      </c>
      <c r="H149" s="77">
        <v>11.21</v>
      </c>
      <c r="I149" s="79" t="s">
        <v>66</v>
      </c>
      <c r="J149" s="76">
        <f t="shared" si="13"/>
        <v>11.21</v>
      </c>
      <c r="K149" s="77">
        <v>4294</v>
      </c>
      <c r="L149" s="79" t="s">
        <v>64</v>
      </c>
      <c r="M149" s="74">
        <f t="shared" si="14"/>
        <v>0.42939999999999995</v>
      </c>
      <c r="N149" s="77">
        <v>5126</v>
      </c>
      <c r="O149" s="79" t="s">
        <v>64</v>
      </c>
      <c r="P149" s="74">
        <f t="shared" si="15"/>
        <v>0.51260000000000006</v>
      </c>
    </row>
    <row r="150" spans="2:16">
      <c r="B150" s="89">
        <v>60</v>
      </c>
      <c r="C150" s="79" t="s">
        <v>65</v>
      </c>
      <c r="D150" s="74">
        <f t="shared" si="11"/>
        <v>1.0714285714285714</v>
      </c>
      <c r="E150" s="91">
        <v>27.57</v>
      </c>
      <c r="F150" s="92">
        <v>7.1790000000000007E-2</v>
      </c>
      <c r="G150" s="88">
        <f t="shared" si="16"/>
        <v>27.64179</v>
      </c>
      <c r="H150" s="77">
        <v>11.88</v>
      </c>
      <c r="I150" s="79" t="s">
        <v>66</v>
      </c>
      <c r="J150" s="76">
        <f t="shared" si="13"/>
        <v>11.88</v>
      </c>
      <c r="K150" s="77">
        <v>4414</v>
      </c>
      <c r="L150" s="79" t="s">
        <v>64</v>
      </c>
      <c r="M150" s="74">
        <f t="shared" si="14"/>
        <v>0.44139999999999996</v>
      </c>
      <c r="N150" s="77">
        <v>5191</v>
      </c>
      <c r="O150" s="79" t="s">
        <v>64</v>
      </c>
      <c r="P150" s="74">
        <f t="shared" si="15"/>
        <v>0.51910000000000001</v>
      </c>
    </row>
    <row r="151" spans="2:16">
      <c r="B151" s="89">
        <v>65</v>
      </c>
      <c r="C151" s="79" t="s">
        <v>65</v>
      </c>
      <c r="D151" s="74">
        <f t="shared" si="11"/>
        <v>1.1607142857142858</v>
      </c>
      <c r="E151" s="91">
        <v>27.88</v>
      </c>
      <c r="F151" s="92">
        <v>6.7129999999999995E-2</v>
      </c>
      <c r="G151" s="88">
        <f t="shared" si="16"/>
        <v>27.947129999999998</v>
      </c>
      <c r="H151" s="77">
        <v>12.54</v>
      </c>
      <c r="I151" s="79" t="s">
        <v>66</v>
      </c>
      <c r="J151" s="76">
        <f t="shared" si="13"/>
        <v>12.54</v>
      </c>
      <c r="K151" s="77">
        <v>4528</v>
      </c>
      <c r="L151" s="79" t="s">
        <v>64</v>
      </c>
      <c r="M151" s="74">
        <f t="shared" si="14"/>
        <v>0.45279999999999998</v>
      </c>
      <c r="N151" s="77">
        <v>5253</v>
      </c>
      <c r="O151" s="79" t="s">
        <v>64</v>
      </c>
      <c r="P151" s="74">
        <f t="shared" si="15"/>
        <v>0.52529999999999999</v>
      </c>
    </row>
    <row r="152" spans="2:16">
      <c r="B152" s="89">
        <v>70</v>
      </c>
      <c r="C152" s="79" t="s">
        <v>65</v>
      </c>
      <c r="D152" s="74">
        <f t="shared" si="11"/>
        <v>1.25</v>
      </c>
      <c r="E152" s="91">
        <v>28.14</v>
      </c>
      <c r="F152" s="92">
        <v>6.3079999999999997E-2</v>
      </c>
      <c r="G152" s="88">
        <f t="shared" si="16"/>
        <v>28.20308</v>
      </c>
      <c r="H152" s="77">
        <v>13.2</v>
      </c>
      <c r="I152" s="79" t="s">
        <v>66</v>
      </c>
      <c r="J152" s="76">
        <f t="shared" si="13"/>
        <v>13.2</v>
      </c>
      <c r="K152" s="77">
        <v>4636</v>
      </c>
      <c r="L152" s="79" t="s">
        <v>64</v>
      </c>
      <c r="M152" s="74">
        <f t="shared" si="14"/>
        <v>0.46360000000000001</v>
      </c>
      <c r="N152" s="77">
        <v>5311</v>
      </c>
      <c r="O152" s="79" t="s">
        <v>64</v>
      </c>
      <c r="P152" s="74">
        <f t="shared" si="15"/>
        <v>0.53110000000000002</v>
      </c>
    </row>
    <row r="153" spans="2:16">
      <c r="B153" s="89">
        <v>80</v>
      </c>
      <c r="C153" s="79" t="s">
        <v>65</v>
      </c>
      <c r="D153" s="74">
        <f t="shared" si="11"/>
        <v>1.4285714285714286</v>
      </c>
      <c r="E153" s="91">
        <v>28.52</v>
      </c>
      <c r="F153" s="92">
        <v>5.6370000000000003E-2</v>
      </c>
      <c r="G153" s="88">
        <f t="shared" si="16"/>
        <v>28.576370000000001</v>
      </c>
      <c r="H153" s="77">
        <v>14.51</v>
      </c>
      <c r="I153" s="79" t="s">
        <v>66</v>
      </c>
      <c r="J153" s="76">
        <f t="shared" si="13"/>
        <v>14.51</v>
      </c>
      <c r="K153" s="77">
        <v>5012</v>
      </c>
      <c r="L153" s="79" t="s">
        <v>64</v>
      </c>
      <c r="M153" s="74">
        <f t="shared" si="14"/>
        <v>0.50119999999999998</v>
      </c>
      <c r="N153" s="77">
        <v>5418</v>
      </c>
      <c r="O153" s="79" t="s">
        <v>64</v>
      </c>
      <c r="P153" s="74">
        <f t="shared" si="15"/>
        <v>0.54180000000000006</v>
      </c>
    </row>
    <row r="154" spans="2:16">
      <c r="B154" s="89">
        <v>90</v>
      </c>
      <c r="C154" s="79" t="s">
        <v>65</v>
      </c>
      <c r="D154" s="74">
        <f t="shared" si="11"/>
        <v>1.6071428571428572</v>
      </c>
      <c r="E154" s="91">
        <v>28.76</v>
      </c>
      <c r="F154" s="92">
        <v>5.1020000000000003E-2</v>
      </c>
      <c r="G154" s="88">
        <f t="shared" si="16"/>
        <v>28.811020000000003</v>
      </c>
      <c r="H154" s="77">
        <v>15.79</v>
      </c>
      <c r="I154" s="79" t="s">
        <v>66</v>
      </c>
      <c r="J154" s="76">
        <f t="shared" si="13"/>
        <v>15.79</v>
      </c>
      <c r="K154" s="77">
        <v>5354</v>
      </c>
      <c r="L154" s="79" t="s">
        <v>64</v>
      </c>
      <c r="M154" s="74">
        <f t="shared" si="14"/>
        <v>0.53539999999999999</v>
      </c>
      <c r="N154" s="77">
        <v>5518</v>
      </c>
      <c r="O154" s="79" t="s">
        <v>64</v>
      </c>
      <c r="P154" s="74">
        <f t="shared" si="15"/>
        <v>0.55179999999999996</v>
      </c>
    </row>
    <row r="155" spans="2:16">
      <c r="B155" s="89">
        <v>100</v>
      </c>
      <c r="C155" s="79" t="s">
        <v>65</v>
      </c>
      <c r="D155" s="74">
        <f t="shared" si="11"/>
        <v>1.7857142857142858</v>
      </c>
      <c r="E155" s="91">
        <v>28.88</v>
      </c>
      <c r="F155" s="92">
        <v>4.666E-2</v>
      </c>
      <c r="G155" s="88">
        <f t="shared" si="16"/>
        <v>28.926659999999998</v>
      </c>
      <c r="H155" s="77">
        <v>17.079999999999998</v>
      </c>
      <c r="I155" s="79" t="s">
        <v>66</v>
      </c>
      <c r="J155" s="76">
        <f t="shared" si="13"/>
        <v>17.079999999999998</v>
      </c>
      <c r="K155" s="77">
        <v>5671</v>
      </c>
      <c r="L155" s="79" t="s">
        <v>64</v>
      </c>
      <c r="M155" s="74">
        <f t="shared" si="14"/>
        <v>0.56710000000000005</v>
      </c>
      <c r="N155" s="77">
        <v>5610</v>
      </c>
      <c r="O155" s="79" t="s">
        <v>64</v>
      </c>
      <c r="P155" s="74">
        <f t="shared" si="15"/>
        <v>0.56100000000000005</v>
      </c>
    </row>
    <row r="156" spans="2:16">
      <c r="B156" s="89">
        <v>110</v>
      </c>
      <c r="C156" s="79" t="s">
        <v>65</v>
      </c>
      <c r="D156" s="74">
        <f t="shared" si="11"/>
        <v>1.9642857142857142</v>
      </c>
      <c r="E156" s="91">
        <v>28.91</v>
      </c>
      <c r="F156" s="92">
        <v>4.3020000000000003E-2</v>
      </c>
      <c r="G156" s="88">
        <f t="shared" si="16"/>
        <v>28.953019999999999</v>
      </c>
      <c r="H156" s="77">
        <v>18.350000000000001</v>
      </c>
      <c r="I156" s="79" t="s">
        <v>66</v>
      </c>
      <c r="J156" s="76">
        <f t="shared" si="13"/>
        <v>18.350000000000001</v>
      </c>
      <c r="K156" s="77">
        <v>5968</v>
      </c>
      <c r="L156" s="79" t="s">
        <v>64</v>
      </c>
      <c r="M156" s="74">
        <f t="shared" si="14"/>
        <v>0.5968</v>
      </c>
      <c r="N156" s="77">
        <v>5698</v>
      </c>
      <c r="O156" s="79" t="s">
        <v>64</v>
      </c>
      <c r="P156" s="74">
        <f t="shared" si="15"/>
        <v>0.56980000000000008</v>
      </c>
    </row>
    <row r="157" spans="2:16">
      <c r="B157" s="89">
        <v>120</v>
      </c>
      <c r="C157" s="79" t="s">
        <v>65</v>
      </c>
      <c r="D157" s="74">
        <f t="shared" si="11"/>
        <v>2.1428571428571428</v>
      </c>
      <c r="E157" s="91">
        <v>28.88</v>
      </c>
      <c r="F157" s="92">
        <v>3.9940000000000003E-2</v>
      </c>
      <c r="G157" s="88">
        <f t="shared" si="16"/>
        <v>28.91994</v>
      </c>
      <c r="H157" s="77">
        <v>19.63</v>
      </c>
      <c r="I157" s="79" t="s">
        <v>66</v>
      </c>
      <c r="J157" s="76">
        <f t="shared" si="13"/>
        <v>19.63</v>
      </c>
      <c r="K157" s="77">
        <v>6252</v>
      </c>
      <c r="L157" s="79" t="s">
        <v>64</v>
      </c>
      <c r="M157" s="74">
        <f t="shared" si="14"/>
        <v>0.62519999999999998</v>
      </c>
      <c r="N157" s="77">
        <v>5782</v>
      </c>
      <c r="O157" s="79" t="s">
        <v>64</v>
      </c>
      <c r="P157" s="74">
        <f t="shared" si="15"/>
        <v>0.57820000000000005</v>
      </c>
    </row>
    <row r="158" spans="2:16">
      <c r="B158" s="89">
        <v>130</v>
      </c>
      <c r="C158" s="79" t="s">
        <v>65</v>
      </c>
      <c r="D158" s="74">
        <f t="shared" si="11"/>
        <v>2.3214285714285716</v>
      </c>
      <c r="E158" s="91">
        <v>28.6</v>
      </c>
      <c r="F158" s="92">
        <v>3.73E-2</v>
      </c>
      <c r="G158" s="88">
        <f t="shared" si="16"/>
        <v>28.6373</v>
      </c>
      <c r="H158" s="77">
        <v>20.92</v>
      </c>
      <c r="I158" s="79" t="s">
        <v>66</v>
      </c>
      <c r="J158" s="76">
        <f t="shared" si="13"/>
        <v>20.92</v>
      </c>
      <c r="K158" s="77">
        <v>6525</v>
      </c>
      <c r="L158" s="79" t="s">
        <v>64</v>
      </c>
      <c r="M158" s="74">
        <f t="shared" si="14"/>
        <v>0.65250000000000008</v>
      </c>
      <c r="N158" s="77">
        <v>5864</v>
      </c>
      <c r="O158" s="79" t="s">
        <v>64</v>
      </c>
      <c r="P158" s="74">
        <f t="shared" si="15"/>
        <v>0.58640000000000003</v>
      </c>
    </row>
    <row r="159" spans="2:16">
      <c r="B159" s="89">
        <v>140</v>
      </c>
      <c r="C159" s="79" t="s">
        <v>65</v>
      </c>
      <c r="D159" s="74">
        <f t="shared" si="11"/>
        <v>2.5</v>
      </c>
      <c r="E159" s="91">
        <v>28.27</v>
      </c>
      <c r="F159" s="92">
        <v>3.5009999999999999E-2</v>
      </c>
      <c r="G159" s="88">
        <f t="shared" si="16"/>
        <v>28.305009999999999</v>
      </c>
      <c r="H159" s="77">
        <v>22.22</v>
      </c>
      <c r="I159" s="79" t="s">
        <v>66</v>
      </c>
      <c r="J159" s="76">
        <f t="shared" si="13"/>
        <v>22.22</v>
      </c>
      <c r="K159" s="77">
        <v>6793</v>
      </c>
      <c r="L159" s="79" t="s">
        <v>64</v>
      </c>
      <c r="M159" s="74">
        <f t="shared" si="14"/>
        <v>0.67930000000000001</v>
      </c>
      <c r="N159" s="77">
        <v>5943</v>
      </c>
      <c r="O159" s="79" t="s">
        <v>64</v>
      </c>
      <c r="P159" s="74">
        <f t="shared" si="15"/>
        <v>0.59429999999999994</v>
      </c>
    </row>
    <row r="160" spans="2:16">
      <c r="B160" s="89">
        <v>150</v>
      </c>
      <c r="C160" s="79" t="s">
        <v>65</v>
      </c>
      <c r="D160" s="74">
        <f t="shared" si="11"/>
        <v>2.6785714285714284</v>
      </c>
      <c r="E160" s="91">
        <v>28.01</v>
      </c>
      <c r="F160" s="92">
        <v>3.3000000000000002E-2</v>
      </c>
      <c r="G160" s="88">
        <f t="shared" si="16"/>
        <v>28.043000000000003</v>
      </c>
      <c r="H160" s="77">
        <v>23.53</v>
      </c>
      <c r="I160" s="79" t="s">
        <v>66</v>
      </c>
      <c r="J160" s="76">
        <f t="shared" si="13"/>
        <v>23.53</v>
      </c>
      <c r="K160" s="77">
        <v>7056</v>
      </c>
      <c r="L160" s="79" t="s">
        <v>64</v>
      </c>
      <c r="M160" s="74">
        <f t="shared" si="14"/>
        <v>0.7056</v>
      </c>
      <c r="N160" s="77">
        <v>6021</v>
      </c>
      <c r="O160" s="79" t="s">
        <v>64</v>
      </c>
      <c r="P160" s="74">
        <f t="shared" si="15"/>
        <v>0.60209999999999997</v>
      </c>
    </row>
    <row r="161" spans="2:16">
      <c r="B161" s="89">
        <v>160</v>
      </c>
      <c r="C161" s="79" t="s">
        <v>65</v>
      </c>
      <c r="D161" s="74">
        <f t="shared" si="11"/>
        <v>2.8571428571428572</v>
      </c>
      <c r="E161" s="91">
        <v>27.74</v>
      </c>
      <c r="F161" s="92">
        <v>3.1220000000000001E-2</v>
      </c>
      <c r="G161" s="88">
        <f t="shared" si="16"/>
        <v>27.77122</v>
      </c>
      <c r="H161" s="77">
        <v>24.86</v>
      </c>
      <c r="I161" s="79" t="s">
        <v>66</v>
      </c>
      <c r="J161" s="76">
        <f t="shared" si="13"/>
        <v>24.86</v>
      </c>
      <c r="K161" s="77">
        <v>7313</v>
      </c>
      <c r="L161" s="79" t="s">
        <v>64</v>
      </c>
      <c r="M161" s="74">
        <f t="shared" si="14"/>
        <v>0.73129999999999995</v>
      </c>
      <c r="N161" s="77">
        <v>6098</v>
      </c>
      <c r="O161" s="79" t="s">
        <v>64</v>
      </c>
      <c r="P161" s="74">
        <f t="shared" si="15"/>
        <v>0.60980000000000001</v>
      </c>
    </row>
    <row r="162" spans="2:16">
      <c r="B162" s="89">
        <v>170</v>
      </c>
      <c r="C162" s="79" t="s">
        <v>65</v>
      </c>
      <c r="D162" s="74">
        <f t="shared" si="11"/>
        <v>3.0357142857142856</v>
      </c>
      <c r="E162" s="91">
        <v>27.44</v>
      </c>
      <c r="F162" s="92">
        <v>2.963E-2</v>
      </c>
      <c r="G162" s="88">
        <f t="shared" si="16"/>
        <v>27.469630000000002</v>
      </c>
      <c r="H162" s="77">
        <v>26.2</v>
      </c>
      <c r="I162" s="79" t="s">
        <v>66</v>
      </c>
      <c r="J162" s="76">
        <f t="shared" si="13"/>
        <v>26.2</v>
      </c>
      <c r="K162" s="77">
        <v>7567</v>
      </c>
      <c r="L162" s="79" t="s">
        <v>64</v>
      </c>
      <c r="M162" s="74">
        <f t="shared" si="14"/>
        <v>0.75670000000000004</v>
      </c>
      <c r="N162" s="77">
        <v>6173</v>
      </c>
      <c r="O162" s="79" t="s">
        <v>64</v>
      </c>
      <c r="P162" s="74">
        <f t="shared" si="15"/>
        <v>0.61729999999999996</v>
      </c>
    </row>
    <row r="163" spans="2:16">
      <c r="B163" s="89">
        <v>180</v>
      </c>
      <c r="C163" s="79" t="s">
        <v>65</v>
      </c>
      <c r="D163" s="74">
        <f t="shared" si="11"/>
        <v>3.2142857142857144</v>
      </c>
      <c r="E163" s="91">
        <v>27.14</v>
      </c>
      <c r="F163" s="92">
        <v>2.8209999999999999E-2</v>
      </c>
      <c r="G163" s="88">
        <f t="shared" si="16"/>
        <v>27.168210000000002</v>
      </c>
      <c r="H163" s="77">
        <v>27.55</v>
      </c>
      <c r="I163" s="79" t="s">
        <v>66</v>
      </c>
      <c r="J163" s="76">
        <f t="shared" si="13"/>
        <v>27.55</v>
      </c>
      <c r="K163" s="77">
        <v>7818</v>
      </c>
      <c r="L163" s="79" t="s">
        <v>64</v>
      </c>
      <c r="M163" s="74">
        <f t="shared" si="14"/>
        <v>0.78179999999999994</v>
      </c>
      <c r="N163" s="77">
        <v>6248</v>
      </c>
      <c r="O163" s="79" t="s">
        <v>64</v>
      </c>
      <c r="P163" s="74">
        <f t="shared" si="15"/>
        <v>0.62480000000000002</v>
      </c>
    </row>
    <row r="164" spans="2:16">
      <c r="B164" s="89">
        <v>200</v>
      </c>
      <c r="C164" s="79" t="s">
        <v>65</v>
      </c>
      <c r="D164" s="74">
        <f t="shared" si="11"/>
        <v>3.5714285714285716</v>
      </c>
      <c r="E164" s="91">
        <v>26.5</v>
      </c>
      <c r="F164" s="92">
        <v>2.5749999999999999E-2</v>
      </c>
      <c r="G164" s="88">
        <f t="shared" si="16"/>
        <v>26.525749999999999</v>
      </c>
      <c r="H164" s="77">
        <v>30.31</v>
      </c>
      <c r="I164" s="79" t="s">
        <v>66</v>
      </c>
      <c r="J164" s="76">
        <f t="shared" si="13"/>
        <v>30.31</v>
      </c>
      <c r="K164" s="77">
        <v>8758</v>
      </c>
      <c r="L164" s="79" t="s">
        <v>64</v>
      </c>
      <c r="M164" s="76">
        <f t="shared" si="14"/>
        <v>0.87579999999999991</v>
      </c>
      <c r="N164" s="77">
        <v>6397</v>
      </c>
      <c r="O164" s="79" t="s">
        <v>64</v>
      </c>
      <c r="P164" s="74">
        <f t="shared" si="15"/>
        <v>0.63970000000000005</v>
      </c>
    </row>
    <row r="165" spans="2:16">
      <c r="B165" s="89">
        <v>225</v>
      </c>
      <c r="C165" s="79" t="s">
        <v>65</v>
      </c>
      <c r="D165" s="74">
        <f t="shared" si="11"/>
        <v>4.0178571428571432</v>
      </c>
      <c r="E165" s="91">
        <v>25.7</v>
      </c>
      <c r="F165" s="92">
        <v>2.3259999999999999E-2</v>
      </c>
      <c r="G165" s="88">
        <f t="shared" si="16"/>
        <v>25.72326</v>
      </c>
      <c r="H165" s="77">
        <v>33.85</v>
      </c>
      <c r="I165" s="79" t="s">
        <v>66</v>
      </c>
      <c r="J165" s="76">
        <f t="shared" si="13"/>
        <v>33.85</v>
      </c>
      <c r="K165" s="77">
        <v>1.01</v>
      </c>
      <c r="L165" s="78" t="s">
        <v>66</v>
      </c>
      <c r="M165" s="76">
        <f t="shared" ref="M165:M215" si="17">K165</f>
        <v>1.01</v>
      </c>
      <c r="N165" s="77">
        <v>6583</v>
      </c>
      <c r="O165" s="79" t="s">
        <v>64</v>
      </c>
      <c r="P165" s="74">
        <f t="shared" si="15"/>
        <v>0.6583</v>
      </c>
    </row>
    <row r="166" spans="2:16">
      <c r="B166" s="89">
        <v>250</v>
      </c>
      <c r="C166" s="79" t="s">
        <v>65</v>
      </c>
      <c r="D166" s="74">
        <f t="shared" si="11"/>
        <v>4.4642857142857144</v>
      </c>
      <c r="E166" s="91">
        <v>24.89</v>
      </c>
      <c r="F166" s="92">
        <v>2.1229999999999999E-2</v>
      </c>
      <c r="G166" s="88">
        <f t="shared" si="16"/>
        <v>24.91123</v>
      </c>
      <c r="H166" s="77">
        <v>37.51</v>
      </c>
      <c r="I166" s="79" t="s">
        <v>66</v>
      </c>
      <c r="J166" s="76">
        <f t="shared" si="13"/>
        <v>37.51</v>
      </c>
      <c r="K166" s="77">
        <v>1.1399999999999999</v>
      </c>
      <c r="L166" s="79" t="s">
        <v>66</v>
      </c>
      <c r="M166" s="76">
        <f t="shared" si="17"/>
        <v>1.1399999999999999</v>
      </c>
      <c r="N166" s="77">
        <v>6769</v>
      </c>
      <c r="O166" s="79" t="s">
        <v>64</v>
      </c>
      <c r="P166" s="74">
        <f t="shared" si="15"/>
        <v>0.67690000000000006</v>
      </c>
    </row>
    <row r="167" spans="2:16">
      <c r="B167" s="89">
        <v>275</v>
      </c>
      <c r="C167" s="79" t="s">
        <v>65</v>
      </c>
      <c r="D167" s="74">
        <f t="shared" ref="D167:D180" si="18">B167/$C$5</f>
        <v>4.9107142857142856</v>
      </c>
      <c r="E167" s="91">
        <v>24.11</v>
      </c>
      <c r="F167" s="92">
        <v>1.9539999999999998E-2</v>
      </c>
      <c r="G167" s="88">
        <f t="shared" si="16"/>
        <v>24.129539999999999</v>
      </c>
      <c r="H167" s="77">
        <v>41.28</v>
      </c>
      <c r="I167" s="79" t="s">
        <v>66</v>
      </c>
      <c r="J167" s="76">
        <f t="shared" si="13"/>
        <v>41.28</v>
      </c>
      <c r="K167" s="77">
        <v>1.26</v>
      </c>
      <c r="L167" s="79" t="s">
        <v>66</v>
      </c>
      <c r="M167" s="76">
        <f t="shared" si="17"/>
        <v>1.26</v>
      </c>
      <c r="N167" s="77">
        <v>6958</v>
      </c>
      <c r="O167" s="79" t="s">
        <v>64</v>
      </c>
      <c r="P167" s="74">
        <f t="shared" si="15"/>
        <v>0.69579999999999997</v>
      </c>
    </row>
    <row r="168" spans="2:16">
      <c r="B168" s="89">
        <v>300</v>
      </c>
      <c r="C168" s="79" t="s">
        <v>65</v>
      </c>
      <c r="D168" s="74">
        <f t="shared" si="18"/>
        <v>5.3571428571428568</v>
      </c>
      <c r="E168" s="91">
        <v>23.35</v>
      </c>
      <c r="F168" s="92">
        <v>1.8110000000000001E-2</v>
      </c>
      <c r="G168" s="88">
        <f t="shared" si="16"/>
        <v>23.368110000000001</v>
      </c>
      <c r="H168" s="77">
        <v>45.18</v>
      </c>
      <c r="I168" s="79" t="s">
        <v>66</v>
      </c>
      <c r="J168" s="76">
        <f t="shared" si="13"/>
        <v>45.18</v>
      </c>
      <c r="K168" s="77">
        <v>1.38</v>
      </c>
      <c r="L168" s="79" t="s">
        <v>66</v>
      </c>
      <c r="M168" s="76">
        <f t="shared" si="17"/>
        <v>1.38</v>
      </c>
      <c r="N168" s="77">
        <v>7151</v>
      </c>
      <c r="O168" s="79" t="s">
        <v>64</v>
      </c>
      <c r="P168" s="74">
        <f t="shared" si="15"/>
        <v>0.71509999999999996</v>
      </c>
    </row>
    <row r="169" spans="2:16">
      <c r="B169" s="89">
        <v>325</v>
      </c>
      <c r="C169" s="79" t="s">
        <v>65</v>
      </c>
      <c r="D169" s="74">
        <f t="shared" si="18"/>
        <v>5.8035714285714288</v>
      </c>
      <c r="E169" s="91">
        <v>22.63</v>
      </c>
      <c r="F169" s="92">
        <v>1.6889999999999999E-2</v>
      </c>
      <c r="G169" s="88">
        <f t="shared" si="16"/>
        <v>22.646889999999999</v>
      </c>
      <c r="H169" s="77">
        <v>49.2</v>
      </c>
      <c r="I169" s="79" t="s">
        <v>66</v>
      </c>
      <c r="J169" s="76">
        <f t="shared" si="13"/>
        <v>49.2</v>
      </c>
      <c r="K169" s="77">
        <v>1.49</v>
      </c>
      <c r="L169" s="79" t="s">
        <v>66</v>
      </c>
      <c r="M169" s="76">
        <f t="shared" si="17"/>
        <v>1.49</v>
      </c>
      <c r="N169" s="77">
        <v>7347</v>
      </c>
      <c r="O169" s="79" t="s">
        <v>64</v>
      </c>
      <c r="P169" s="74">
        <f t="shared" si="15"/>
        <v>0.73470000000000002</v>
      </c>
    </row>
    <row r="170" spans="2:16">
      <c r="B170" s="89">
        <v>350</v>
      </c>
      <c r="C170" s="79" t="s">
        <v>65</v>
      </c>
      <c r="D170" s="74">
        <f t="shared" si="18"/>
        <v>6.25</v>
      </c>
      <c r="E170" s="91">
        <v>21.94</v>
      </c>
      <c r="F170" s="92">
        <v>1.583E-2</v>
      </c>
      <c r="G170" s="88">
        <f t="shared" si="16"/>
        <v>21.955830000000002</v>
      </c>
      <c r="H170" s="77">
        <v>53.35</v>
      </c>
      <c r="I170" s="79" t="s">
        <v>66</v>
      </c>
      <c r="J170" s="76">
        <f t="shared" si="13"/>
        <v>53.35</v>
      </c>
      <c r="K170" s="77">
        <v>1.6</v>
      </c>
      <c r="L170" s="79" t="s">
        <v>66</v>
      </c>
      <c r="M170" s="76">
        <f t="shared" si="17"/>
        <v>1.6</v>
      </c>
      <c r="N170" s="77">
        <v>7549</v>
      </c>
      <c r="O170" s="79" t="s">
        <v>64</v>
      </c>
      <c r="P170" s="74">
        <f t="shared" si="15"/>
        <v>0.75490000000000002</v>
      </c>
    </row>
    <row r="171" spans="2:16">
      <c r="B171" s="89">
        <v>375</v>
      </c>
      <c r="C171" s="79" t="s">
        <v>65</v>
      </c>
      <c r="D171" s="74">
        <f t="shared" si="18"/>
        <v>6.6964285714285712</v>
      </c>
      <c r="E171" s="91">
        <v>21.29</v>
      </c>
      <c r="F171" s="92">
        <v>1.49E-2</v>
      </c>
      <c r="G171" s="88">
        <f t="shared" si="16"/>
        <v>21.3049</v>
      </c>
      <c r="H171" s="77">
        <v>57.63</v>
      </c>
      <c r="I171" s="79" t="s">
        <v>66</v>
      </c>
      <c r="J171" s="76">
        <f t="shared" si="13"/>
        <v>57.63</v>
      </c>
      <c r="K171" s="77">
        <v>1.72</v>
      </c>
      <c r="L171" s="79" t="s">
        <v>66</v>
      </c>
      <c r="M171" s="76">
        <f t="shared" si="17"/>
        <v>1.72</v>
      </c>
      <c r="N171" s="77">
        <v>7756</v>
      </c>
      <c r="O171" s="79" t="s">
        <v>64</v>
      </c>
      <c r="P171" s="74">
        <f t="shared" si="15"/>
        <v>0.77560000000000007</v>
      </c>
    </row>
    <row r="172" spans="2:16">
      <c r="B172" s="89">
        <v>400</v>
      </c>
      <c r="C172" s="79" t="s">
        <v>65</v>
      </c>
      <c r="D172" s="74">
        <f t="shared" si="18"/>
        <v>7.1428571428571432</v>
      </c>
      <c r="E172" s="91">
        <v>20.67</v>
      </c>
      <c r="F172" s="92">
        <v>1.409E-2</v>
      </c>
      <c r="G172" s="88">
        <f t="shared" si="16"/>
        <v>20.684090000000001</v>
      </c>
      <c r="H172" s="77">
        <v>62.03</v>
      </c>
      <c r="I172" s="79" t="s">
        <v>66</v>
      </c>
      <c r="J172" s="76">
        <f t="shared" ref="J172:J193" si="19">H172</f>
        <v>62.03</v>
      </c>
      <c r="K172" s="77">
        <v>1.83</v>
      </c>
      <c r="L172" s="79" t="s">
        <v>66</v>
      </c>
      <c r="M172" s="76">
        <f t="shared" si="17"/>
        <v>1.83</v>
      </c>
      <c r="N172" s="77">
        <v>7968</v>
      </c>
      <c r="O172" s="79" t="s">
        <v>64</v>
      </c>
      <c r="P172" s="74">
        <f t="shared" si="15"/>
        <v>0.79679999999999995</v>
      </c>
    </row>
    <row r="173" spans="2:16">
      <c r="B173" s="89">
        <v>450</v>
      </c>
      <c r="C173" s="79" t="s">
        <v>65</v>
      </c>
      <c r="D173" s="74">
        <f t="shared" si="18"/>
        <v>8.0357142857142865</v>
      </c>
      <c r="E173" s="91">
        <v>19.54</v>
      </c>
      <c r="F173" s="92">
        <v>1.2699999999999999E-2</v>
      </c>
      <c r="G173" s="88">
        <f t="shared" si="16"/>
        <v>19.552699999999998</v>
      </c>
      <c r="H173" s="77">
        <v>71.239999999999995</v>
      </c>
      <c r="I173" s="79" t="s">
        <v>66</v>
      </c>
      <c r="J173" s="76">
        <f t="shared" si="19"/>
        <v>71.239999999999995</v>
      </c>
      <c r="K173" s="77">
        <v>2.25</v>
      </c>
      <c r="L173" s="79" t="s">
        <v>66</v>
      </c>
      <c r="M173" s="76">
        <f t="shared" si="17"/>
        <v>2.25</v>
      </c>
      <c r="N173" s="77">
        <v>8411</v>
      </c>
      <c r="O173" s="79" t="s">
        <v>64</v>
      </c>
      <c r="P173" s="74">
        <f t="shared" si="15"/>
        <v>0.84109999999999996</v>
      </c>
    </row>
    <row r="174" spans="2:16">
      <c r="B174" s="89">
        <v>500</v>
      </c>
      <c r="C174" s="79" t="s">
        <v>65</v>
      </c>
      <c r="D174" s="74">
        <f t="shared" si="18"/>
        <v>8.9285714285714288</v>
      </c>
      <c r="E174" s="91">
        <v>18.52</v>
      </c>
      <c r="F174" s="92">
        <v>1.158E-2</v>
      </c>
      <c r="G174" s="88">
        <f t="shared" si="16"/>
        <v>18.531579999999998</v>
      </c>
      <c r="H174" s="77">
        <v>80.97</v>
      </c>
      <c r="I174" s="79" t="s">
        <v>66</v>
      </c>
      <c r="J174" s="76">
        <f t="shared" si="19"/>
        <v>80.97</v>
      </c>
      <c r="K174" s="77">
        <v>2.64</v>
      </c>
      <c r="L174" s="79" t="s">
        <v>66</v>
      </c>
      <c r="M174" s="76">
        <f t="shared" si="17"/>
        <v>2.64</v>
      </c>
      <c r="N174" s="77">
        <v>8879</v>
      </c>
      <c r="O174" s="79" t="s">
        <v>64</v>
      </c>
      <c r="P174" s="74">
        <f t="shared" si="15"/>
        <v>0.88789999999999991</v>
      </c>
    </row>
    <row r="175" spans="2:16">
      <c r="B175" s="89">
        <v>550</v>
      </c>
      <c r="C175" s="79" t="s">
        <v>65</v>
      </c>
      <c r="D175" s="74">
        <f t="shared" si="18"/>
        <v>9.8214285714285712</v>
      </c>
      <c r="E175" s="91">
        <v>17.61</v>
      </c>
      <c r="F175" s="92">
        <v>1.065E-2</v>
      </c>
      <c r="G175" s="88">
        <f t="shared" si="16"/>
        <v>17.620649999999998</v>
      </c>
      <c r="H175" s="77">
        <v>91.21</v>
      </c>
      <c r="I175" s="79" t="s">
        <v>66</v>
      </c>
      <c r="J175" s="76">
        <f t="shared" si="19"/>
        <v>91.21</v>
      </c>
      <c r="K175" s="77">
        <v>3.01</v>
      </c>
      <c r="L175" s="79" t="s">
        <v>66</v>
      </c>
      <c r="M175" s="76">
        <f t="shared" si="17"/>
        <v>3.01</v>
      </c>
      <c r="N175" s="77">
        <v>9373</v>
      </c>
      <c r="O175" s="79" t="s">
        <v>64</v>
      </c>
      <c r="P175" s="76">
        <f t="shared" si="15"/>
        <v>0.93729999999999991</v>
      </c>
    </row>
    <row r="176" spans="2:16">
      <c r="B176" s="89">
        <v>600</v>
      </c>
      <c r="C176" s="79" t="s">
        <v>65</v>
      </c>
      <c r="D176" s="74">
        <f t="shared" si="18"/>
        <v>10.714285714285714</v>
      </c>
      <c r="E176" s="91">
        <v>16.8</v>
      </c>
      <c r="F176" s="92">
        <v>9.861E-3</v>
      </c>
      <c r="G176" s="88">
        <f t="shared" si="16"/>
        <v>16.809861000000001</v>
      </c>
      <c r="H176" s="77">
        <v>101.96</v>
      </c>
      <c r="I176" s="79" t="s">
        <v>66</v>
      </c>
      <c r="J176" s="76">
        <f t="shared" si="19"/>
        <v>101.96</v>
      </c>
      <c r="K176" s="77">
        <v>3.38</v>
      </c>
      <c r="L176" s="79" t="s">
        <v>66</v>
      </c>
      <c r="M176" s="76">
        <f t="shared" si="17"/>
        <v>3.38</v>
      </c>
      <c r="N176" s="77">
        <v>9893</v>
      </c>
      <c r="O176" s="79" t="s">
        <v>64</v>
      </c>
      <c r="P176" s="76">
        <f t="shared" si="15"/>
        <v>0.98930000000000007</v>
      </c>
    </row>
    <row r="177" spans="1:16">
      <c r="A177" s="4"/>
      <c r="B177" s="89">
        <v>650</v>
      </c>
      <c r="C177" s="79" t="s">
        <v>65</v>
      </c>
      <c r="D177" s="74">
        <f t="shared" si="18"/>
        <v>11.607142857142858</v>
      </c>
      <c r="E177" s="91">
        <v>16.059999999999999</v>
      </c>
      <c r="F177" s="92">
        <v>9.188E-3</v>
      </c>
      <c r="G177" s="88">
        <f t="shared" si="16"/>
        <v>16.069188</v>
      </c>
      <c r="H177" s="77">
        <v>113.22</v>
      </c>
      <c r="I177" s="79" t="s">
        <v>66</v>
      </c>
      <c r="J177" s="76">
        <f t="shared" si="19"/>
        <v>113.22</v>
      </c>
      <c r="K177" s="77">
        <v>3.74</v>
      </c>
      <c r="L177" s="79" t="s">
        <v>66</v>
      </c>
      <c r="M177" s="76">
        <f t="shared" si="17"/>
        <v>3.74</v>
      </c>
      <c r="N177" s="77">
        <v>1.04</v>
      </c>
      <c r="O177" s="78" t="s">
        <v>66</v>
      </c>
      <c r="P177" s="76">
        <f t="shared" ref="P177:P228" si="20">N177</f>
        <v>1.04</v>
      </c>
    </row>
    <row r="178" spans="1:16">
      <c r="B178" s="77">
        <v>700</v>
      </c>
      <c r="C178" s="79" t="s">
        <v>65</v>
      </c>
      <c r="D178" s="74">
        <f t="shared" si="18"/>
        <v>12.5</v>
      </c>
      <c r="E178" s="91">
        <v>15.4</v>
      </c>
      <c r="F178" s="92">
        <v>8.6049999999999998E-3</v>
      </c>
      <c r="G178" s="88">
        <f t="shared" si="16"/>
        <v>15.408605</v>
      </c>
      <c r="H178" s="77">
        <v>124.99</v>
      </c>
      <c r="I178" s="79" t="s">
        <v>66</v>
      </c>
      <c r="J178" s="76">
        <f t="shared" si="19"/>
        <v>124.99</v>
      </c>
      <c r="K178" s="77">
        <v>4.0999999999999996</v>
      </c>
      <c r="L178" s="79" t="s">
        <v>66</v>
      </c>
      <c r="M178" s="76">
        <f t="shared" si="17"/>
        <v>4.0999999999999996</v>
      </c>
      <c r="N178" s="77">
        <v>1.1000000000000001</v>
      </c>
      <c r="O178" s="79" t="s">
        <v>66</v>
      </c>
      <c r="P178" s="76">
        <f t="shared" si="20"/>
        <v>1.1000000000000001</v>
      </c>
    </row>
    <row r="179" spans="1:16">
      <c r="B179" s="89">
        <v>800</v>
      </c>
      <c r="C179" s="90" t="s">
        <v>65</v>
      </c>
      <c r="D179" s="74">
        <f t="shared" si="18"/>
        <v>14.285714285714286</v>
      </c>
      <c r="E179" s="91">
        <v>14.24</v>
      </c>
      <c r="F179" s="92">
        <v>7.646E-3</v>
      </c>
      <c r="G179" s="88">
        <f t="shared" si="16"/>
        <v>14.247646</v>
      </c>
      <c r="H179" s="77">
        <v>149.97</v>
      </c>
      <c r="I179" s="79" t="s">
        <v>66</v>
      </c>
      <c r="J179" s="76">
        <f t="shared" si="19"/>
        <v>149.97</v>
      </c>
      <c r="K179" s="77">
        <v>5.42</v>
      </c>
      <c r="L179" s="79" t="s">
        <v>66</v>
      </c>
      <c r="M179" s="76">
        <f t="shared" si="17"/>
        <v>5.42</v>
      </c>
      <c r="N179" s="77">
        <v>1.22</v>
      </c>
      <c r="O179" s="79" t="s">
        <v>66</v>
      </c>
      <c r="P179" s="76">
        <f t="shared" si="20"/>
        <v>1.22</v>
      </c>
    </row>
    <row r="180" spans="1:16">
      <c r="B180" s="89">
        <v>900</v>
      </c>
      <c r="C180" s="90" t="s">
        <v>65</v>
      </c>
      <c r="D180" s="74">
        <f t="shared" si="18"/>
        <v>16.071428571428573</v>
      </c>
      <c r="E180" s="91">
        <v>13.27</v>
      </c>
      <c r="F180" s="92">
        <v>6.8869999999999999E-3</v>
      </c>
      <c r="G180" s="88">
        <f t="shared" si="16"/>
        <v>13.276887</v>
      </c>
      <c r="H180" s="77">
        <v>176.88</v>
      </c>
      <c r="I180" s="79" t="s">
        <v>66</v>
      </c>
      <c r="J180" s="76">
        <f t="shared" si="19"/>
        <v>176.88</v>
      </c>
      <c r="K180" s="77">
        <v>6.63</v>
      </c>
      <c r="L180" s="79" t="s">
        <v>66</v>
      </c>
      <c r="M180" s="76">
        <f t="shared" si="17"/>
        <v>6.63</v>
      </c>
      <c r="N180" s="77">
        <v>1.36</v>
      </c>
      <c r="O180" s="79" t="s">
        <v>66</v>
      </c>
      <c r="P180" s="76">
        <f t="shared" si="20"/>
        <v>1.36</v>
      </c>
    </row>
    <row r="181" spans="1:16">
      <c r="B181" s="89">
        <v>1</v>
      </c>
      <c r="C181" s="93" t="s">
        <v>67</v>
      </c>
      <c r="D181" s="74">
        <f t="shared" ref="D181:D228" si="21">B181*1000/$C$5</f>
        <v>17.857142857142858</v>
      </c>
      <c r="E181" s="91">
        <v>12.45</v>
      </c>
      <c r="F181" s="92">
        <v>6.2719999999999998E-3</v>
      </c>
      <c r="G181" s="88">
        <f t="shared" si="16"/>
        <v>12.456271999999998</v>
      </c>
      <c r="H181" s="77">
        <v>205.67</v>
      </c>
      <c r="I181" s="79" t="s">
        <v>66</v>
      </c>
      <c r="J181" s="76">
        <f t="shared" si="19"/>
        <v>205.67</v>
      </c>
      <c r="K181" s="77">
        <v>7.78</v>
      </c>
      <c r="L181" s="79" t="s">
        <v>66</v>
      </c>
      <c r="M181" s="76">
        <f t="shared" si="17"/>
        <v>7.78</v>
      </c>
      <c r="N181" s="77">
        <v>1.5</v>
      </c>
      <c r="O181" s="79" t="s">
        <v>66</v>
      </c>
      <c r="P181" s="76">
        <f t="shared" si="20"/>
        <v>1.5</v>
      </c>
    </row>
    <row r="182" spans="1:16">
      <c r="B182" s="89">
        <v>1.1000000000000001</v>
      </c>
      <c r="C182" s="90" t="s">
        <v>67</v>
      </c>
      <c r="D182" s="74">
        <f t="shared" si="21"/>
        <v>19.642857142857142</v>
      </c>
      <c r="E182" s="91">
        <v>11.73</v>
      </c>
      <c r="F182" s="92">
        <v>5.7619999999999998E-3</v>
      </c>
      <c r="G182" s="88">
        <f t="shared" si="16"/>
        <v>11.735762000000001</v>
      </c>
      <c r="H182" s="77">
        <v>236.29</v>
      </c>
      <c r="I182" s="79" t="s">
        <v>66</v>
      </c>
      <c r="J182" s="76">
        <f t="shared" si="19"/>
        <v>236.29</v>
      </c>
      <c r="K182" s="77">
        <v>8.91</v>
      </c>
      <c r="L182" s="79" t="s">
        <v>66</v>
      </c>
      <c r="M182" s="76">
        <f t="shared" si="17"/>
        <v>8.91</v>
      </c>
      <c r="N182" s="77">
        <v>1.65</v>
      </c>
      <c r="O182" s="79" t="s">
        <v>66</v>
      </c>
      <c r="P182" s="76">
        <f t="shared" si="20"/>
        <v>1.65</v>
      </c>
    </row>
    <row r="183" spans="1:16">
      <c r="B183" s="89">
        <v>1.2</v>
      </c>
      <c r="C183" s="90" t="s">
        <v>67</v>
      </c>
      <c r="D183" s="74">
        <f t="shared" si="21"/>
        <v>21.428571428571427</v>
      </c>
      <c r="E183" s="91">
        <v>11.1</v>
      </c>
      <c r="F183" s="92">
        <v>5.3319999999999999E-3</v>
      </c>
      <c r="G183" s="88">
        <f t="shared" si="16"/>
        <v>11.105331999999999</v>
      </c>
      <c r="H183" s="77">
        <v>268.72000000000003</v>
      </c>
      <c r="I183" s="79" t="s">
        <v>66</v>
      </c>
      <c r="J183" s="76">
        <f t="shared" si="19"/>
        <v>268.72000000000003</v>
      </c>
      <c r="K183" s="77">
        <v>10.029999999999999</v>
      </c>
      <c r="L183" s="79" t="s">
        <v>66</v>
      </c>
      <c r="M183" s="76">
        <f t="shared" si="17"/>
        <v>10.029999999999999</v>
      </c>
      <c r="N183" s="77">
        <v>1.81</v>
      </c>
      <c r="O183" s="79" t="s">
        <v>66</v>
      </c>
      <c r="P183" s="76">
        <f t="shared" si="20"/>
        <v>1.81</v>
      </c>
    </row>
    <row r="184" spans="1:16">
      <c r="B184" s="89">
        <v>1.3</v>
      </c>
      <c r="C184" s="90" t="s">
        <v>67</v>
      </c>
      <c r="D184" s="74">
        <f t="shared" si="21"/>
        <v>23.214285714285715</v>
      </c>
      <c r="E184" s="91">
        <v>10.54</v>
      </c>
      <c r="F184" s="92">
        <v>4.9649999999999998E-3</v>
      </c>
      <c r="G184" s="88">
        <f t="shared" si="16"/>
        <v>10.544964999999999</v>
      </c>
      <c r="H184" s="77">
        <v>302.92</v>
      </c>
      <c r="I184" s="79" t="s">
        <v>66</v>
      </c>
      <c r="J184" s="76">
        <f t="shared" si="19"/>
        <v>302.92</v>
      </c>
      <c r="K184" s="77">
        <v>11.14</v>
      </c>
      <c r="L184" s="79" t="s">
        <v>66</v>
      </c>
      <c r="M184" s="76">
        <f t="shared" si="17"/>
        <v>11.14</v>
      </c>
      <c r="N184" s="77">
        <v>1.98</v>
      </c>
      <c r="O184" s="79" t="s">
        <v>66</v>
      </c>
      <c r="P184" s="76">
        <f t="shared" si="20"/>
        <v>1.98</v>
      </c>
    </row>
    <row r="185" spans="1:16">
      <c r="B185" s="89">
        <v>1.4</v>
      </c>
      <c r="C185" s="90" t="s">
        <v>67</v>
      </c>
      <c r="D185" s="74">
        <f t="shared" si="21"/>
        <v>25</v>
      </c>
      <c r="E185" s="91">
        <v>10.039999999999999</v>
      </c>
      <c r="F185" s="92">
        <v>4.6470000000000001E-3</v>
      </c>
      <c r="G185" s="88">
        <f t="shared" si="16"/>
        <v>10.044646999999999</v>
      </c>
      <c r="H185" s="77">
        <v>338.88</v>
      </c>
      <c r="I185" s="79" t="s">
        <v>66</v>
      </c>
      <c r="J185" s="76">
        <f t="shared" si="19"/>
        <v>338.88</v>
      </c>
      <c r="K185" s="77">
        <v>12.25</v>
      </c>
      <c r="L185" s="79" t="s">
        <v>66</v>
      </c>
      <c r="M185" s="76">
        <f t="shared" si="17"/>
        <v>12.25</v>
      </c>
      <c r="N185" s="77">
        <v>2.15</v>
      </c>
      <c r="O185" s="79" t="s">
        <v>66</v>
      </c>
      <c r="P185" s="76">
        <f t="shared" si="20"/>
        <v>2.15</v>
      </c>
    </row>
    <row r="186" spans="1:16">
      <c r="B186" s="89">
        <v>1.5</v>
      </c>
      <c r="C186" s="90" t="s">
        <v>67</v>
      </c>
      <c r="D186" s="74">
        <f t="shared" si="21"/>
        <v>26.785714285714285</v>
      </c>
      <c r="E186" s="91">
        <v>9.593</v>
      </c>
      <c r="F186" s="92">
        <v>4.3689999999999996E-3</v>
      </c>
      <c r="G186" s="88">
        <f t="shared" si="16"/>
        <v>9.5973690000000005</v>
      </c>
      <c r="H186" s="77">
        <v>376.57</v>
      </c>
      <c r="I186" s="79" t="s">
        <v>66</v>
      </c>
      <c r="J186" s="76">
        <f t="shared" si="19"/>
        <v>376.57</v>
      </c>
      <c r="K186" s="77">
        <v>13.37</v>
      </c>
      <c r="L186" s="79" t="s">
        <v>66</v>
      </c>
      <c r="M186" s="76">
        <f t="shared" si="17"/>
        <v>13.37</v>
      </c>
      <c r="N186" s="77">
        <v>2.34</v>
      </c>
      <c r="O186" s="79" t="s">
        <v>66</v>
      </c>
      <c r="P186" s="76">
        <f t="shared" si="20"/>
        <v>2.34</v>
      </c>
    </row>
    <row r="187" spans="1:16">
      <c r="B187" s="89">
        <v>1.6</v>
      </c>
      <c r="C187" s="90" t="s">
        <v>67</v>
      </c>
      <c r="D187" s="74">
        <f t="shared" si="21"/>
        <v>28.571428571428573</v>
      </c>
      <c r="E187" s="91">
        <v>9.1829999999999998</v>
      </c>
      <c r="F187" s="92">
        <v>4.1240000000000001E-3</v>
      </c>
      <c r="G187" s="88">
        <f t="shared" si="16"/>
        <v>9.187123999999999</v>
      </c>
      <c r="H187" s="77">
        <v>416</v>
      </c>
      <c r="I187" s="79" t="s">
        <v>66</v>
      </c>
      <c r="J187" s="76">
        <f t="shared" si="19"/>
        <v>416</v>
      </c>
      <c r="K187" s="77">
        <v>14.49</v>
      </c>
      <c r="L187" s="79" t="s">
        <v>66</v>
      </c>
      <c r="M187" s="76">
        <f t="shared" si="17"/>
        <v>14.49</v>
      </c>
      <c r="N187" s="77">
        <v>2.5299999999999998</v>
      </c>
      <c r="O187" s="79" t="s">
        <v>66</v>
      </c>
      <c r="P187" s="76">
        <f t="shared" si="20"/>
        <v>2.5299999999999998</v>
      </c>
    </row>
    <row r="188" spans="1:16">
      <c r="B188" s="89">
        <v>1.7</v>
      </c>
      <c r="C188" s="90" t="s">
        <v>67</v>
      </c>
      <c r="D188" s="74">
        <f t="shared" si="21"/>
        <v>30.357142857142858</v>
      </c>
      <c r="E188" s="91">
        <v>8.8070000000000004</v>
      </c>
      <c r="F188" s="92">
        <v>3.9060000000000002E-3</v>
      </c>
      <c r="G188" s="88">
        <f t="shared" si="16"/>
        <v>8.810906000000001</v>
      </c>
      <c r="H188" s="77">
        <v>457.15</v>
      </c>
      <c r="I188" s="79" t="s">
        <v>66</v>
      </c>
      <c r="J188" s="76">
        <f t="shared" si="19"/>
        <v>457.15</v>
      </c>
      <c r="K188" s="77">
        <v>15.63</v>
      </c>
      <c r="L188" s="79" t="s">
        <v>66</v>
      </c>
      <c r="M188" s="76">
        <f t="shared" si="17"/>
        <v>15.63</v>
      </c>
      <c r="N188" s="77">
        <v>2.73</v>
      </c>
      <c r="O188" s="79" t="s">
        <v>66</v>
      </c>
      <c r="P188" s="76">
        <f t="shared" si="20"/>
        <v>2.73</v>
      </c>
    </row>
    <row r="189" spans="1:16">
      <c r="B189" s="89">
        <v>1.8</v>
      </c>
      <c r="C189" s="90" t="s">
        <v>67</v>
      </c>
      <c r="D189" s="74">
        <f t="shared" si="21"/>
        <v>32.142857142857146</v>
      </c>
      <c r="E189" s="91">
        <v>8.4619999999999997</v>
      </c>
      <c r="F189" s="92">
        <v>3.7109999999999999E-3</v>
      </c>
      <c r="G189" s="88">
        <f t="shared" si="16"/>
        <v>8.4657109999999989</v>
      </c>
      <c r="H189" s="77">
        <v>500.01</v>
      </c>
      <c r="I189" s="79" t="s">
        <v>66</v>
      </c>
      <c r="J189" s="76">
        <f t="shared" si="19"/>
        <v>500.01</v>
      </c>
      <c r="K189" s="77">
        <v>16.77</v>
      </c>
      <c r="L189" s="79" t="s">
        <v>66</v>
      </c>
      <c r="M189" s="76">
        <f t="shared" si="17"/>
        <v>16.77</v>
      </c>
      <c r="N189" s="77">
        <v>2.94</v>
      </c>
      <c r="O189" s="79" t="s">
        <v>66</v>
      </c>
      <c r="P189" s="76">
        <f t="shared" si="20"/>
        <v>2.94</v>
      </c>
    </row>
    <row r="190" spans="1:16">
      <c r="B190" s="89">
        <v>2</v>
      </c>
      <c r="C190" s="90" t="s">
        <v>67</v>
      </c>
      <c r="D190" s="74">
        <f t="shared" si="21"/>
        <v>35.714285714285715</v>
      </c>
      <c r="E190" s="91">
        <v>7.8579999999999997</v>
      </c>
      <c r="F190" s="92">
        <v>3.3760000000000001E-3</v>
      </c>
      <c r="G190" s="88">
        <f t="shared" si="16"/>
        <v>7.8613759999999999</v>
      </c>
      <c r="H190" s="77">
        <v>590.78</v>
      </c>
      <c r="I190" s="79" t="s">
        <v>66</v>
      </c>
      <c r="J190" s="76">
        <f t="shared" si="19"/>
        <v>590.78</v>
      </c>
      <c r="K190" s="77">
        <v>21.14</v>
      </c>
      <c r="L190" s="79" t="s">
        <v>66</v>
      </c>
      <c r="M190" s="76">
        <f t="shared" si="17"/>
        <v>21.14</v>
      </c>
      <c r="N190" s="77">
        <v>3.38</v>
      </c>
      <c r="O190" s="79" t="s">
        <v>66</v>
      </c>
      <c r="P190" s="76">
        <f t="shared" si="20"/>
        <v>3.38</v>
      </c>
    </row>
    <row r="191" spans="1:16">
      <c r="B191" s="89">
        <v>2.25</v>
      </c>
      <c r="C191" s="90" t="s">
        <v>67</v>
      </c>
      <c r="D191" s="74">
        <f t="shared" si="21"/>
        <v>40.178571428571431</v>
      </c>
      <c r="E191" s="91">
        <v>7.2290000000000001</v>
      </c>
      <c r="F191" s="92">
        <v>3.0379999999999999E-3</v>
      </c>
      <c r="G191" s="88">
        <f t="shared" si="16"/>
        <v>7.2320380000000002</v>
      </c>
      <c r="H191" s="77">
        <v>713.54</v>
      </c>
      <c r="I191" s="79" t="s">
        <v>66</v>
      </c>
      <c r="J191" s="76">
        <f t="shared" si="19"/>
        <v>713.54</v>
      </c>
      <c r="K191" s="77">
        <v>27.37</v>
      </c>
      <c r="L191" s="79" t="s">
        <v>66</v>
      </c>
      <c r="M191" s="76">
        <f t="shared" si="17"/>
        <v>27.37</v>
      </c>
      <c r="N191" s="77">
        <v>3.98</v>
      </c>
      <c r="O191" s="79" t="s">
        <v>66</v>
      </c>
      <c r="P191" s="76">
        <f t="shared" si="20"/>
        <v>3.98</v>
      </c>
    </row>
    <row r="192" spans="1:16">
      <c r="B192" s="89">
        <v>2.5</v>
      </c>
      <c r="C192" s="90" t="s">
        <v>67</v>
      </c>
      <c r="D192" s="74">
        <f t="shared" si="21"/>
        <v>44.642857142857146</v>
      </c>
      <c r="E192" s="91">
        <v>6.7060000000000004</v>
      </c>
      <c r="F192" s="92">
        <v>2.7629999999999998E-3</v>
      </c>
      <c r="G192" s="88">
        <f t="shared" si="16"/>
        <v>6.7087630000000003</v>
      </c>
      <c r="H192" s="77">
        <v>846.43</v>
      </c>
      <c r="I192" s="79" t="s">
        <v>66</v>
      </c>
      <c r="J192" s="80">
        <f t="shared" si="19"/>
        <v>846.43</v>
      </c>
      <c r="K192" s="77">
        <v>33.22</v>
      </c>
      <c r="L192" s="79" t="s">
        <v>66</v>
      </c>
      <c r="M192" s="76">
        <f t="shared" si="17"/>
        <v>33.22</v>
      </c>
      <c r="N192" s="77">
        <v>4.6100000000000003</v>
      </c>
      <c r="O192" s="79" t="s">
        <v>66</v>
      </c>
      <c r="P192" s="76">
        <f t="shared" si="20"/>
        <v>4.6100000000000003</v>
      </c>
    </row>
    <row r="193" spans="2:16">
      <c r="B193" s="89">
        <v>2.75</v>
      </c>
      <c r="C193" s="90" t="s">
        <v>67</v>
      </c>
      <c r="D193" s="74">
        <f t="shared" si="21"/>
        <v>49.107142857142854</v>
      </c>
      <c r="E193" s="91">
        <v>6.2640000000000002</v>
      </c>
      <c r="F193" s="92">
        <v>2.5360000000000001E-3</v>
      </c>
      <c r="G193" s="88">
        <f t="shared" si="16"/>
        <v>6.2665360000000003</v>
      </c>
      <c r="H193" s="77">
        <v>989.2</v>
      </c>
      <c r="I193" s="79" t="s">
        <v>66</v>
      </c>
      <c r="J193" s="80">
        <f t="shared" si="19"/>
        <v>989.2</v>
      </c>
      <c r="K193" s="77">
        <v>38.9</v>
      </c>
      <c r="L193" s="79" t="s">
        <v>66</v>
      </c>
      <c r="M193" s="76">
        <f t="shared" si="17"/>
        <v>38.9</v>
      </c>
      <c r="N193" s="77">
        <v>5.29</v>
      </c>
      <c r="O193" s="79" t="s">
        <v>66</v>
      </c>
      <c r="P193" s="76">
        <f t="shared" si="20"/>
        <v>5.29</v>
      </c>
    </row>
    <row r="194" spans="2:16">
      <c r="B194" s="89">
        <v>3</v>
      </c>
      <c r="C194" s="90" t="s">
        <v>67</v>
      </c>
      <c r="D194" s="74">
        <f t="shared" si="21"/>
        <v>53.571428571428569</v>
      </c>
      <c r="E194" s="91">
        <v>5.8849999999999998</v>
      </c>
      <c r="F194" s="92">
        <v>2.3449999999999999E-3</v>
      </c>
      <c r="G194" s="88">
        <f t="shared" si="16"/>
        <v>5.8873449999999998</v>
      </c>
      <c r="H194" s="77">
        <v>1.1399999999999999</v>
      </c>
      <c r="I194" s="78" t="s">
        <v>12</v>
      </c>
      <c r="J194" s="80">
        <f t="shared" ref="J194:J228" si="22">H194*1000</f>
        <v>1140</v>
      </c>
      <c r="K194" s="77">
        <v>44.49</v>
      </c>
      <c r="L194" s="79" t="s">
        <v>66</v>
      </c>
      <c r="M194" s="76">
        <f t="shared" si="17"/>
        <v>44.49</v>
      </c>
      <c r="N194" s="77">
        <v>6.01</v>
      </c>
      <c r="O194" s="79" t="s">
        <v>66</v>
      </c>
      <c r="P194" s="76">
        <f t="shared" si="20"/>
        <v>6.01</v>
      </c>
    </row>
    <row r="195" spans="2:16">
      <c r="B195" s="89">
        <v>3.25</v>
      </c>
      <c r="C195" s="90" t="s">
        <v>67</v>
      </c>
      <c r="D195" s="74">
        <f t="shared" si="21"/>
        <v>58.035714285714285</v>
      </c>
      <c r="E195" s="91">
        <v>5.5570000000000004</v>
      </c>
      <c r="F195" s="92">
        <v>2.1810000000000002E-3</v>
      </c>
      <c r="G195" s="88">
        <f t="shared" si="16"/>
        <v>5.5591810000000006</v>
      </c>
      <c r="H195" s="77">
        <v>1.3</v>
      </c>
      <c r="I195" s="79" t="s">
        <v>12</v>
      </c>
      <c r="J195" s="80">
        <f t="shared" si="22"/>
        <v>1300</v>
      </c>
      <c r="K195" s="77">
        <v>50.05</v>
      </c>
      <c r="L195" s="79" t="s">
        <v>66</v>
      </c>
      <c r="M195" s="76">
        <f t="shared" si="17"/>
        <v>50.05</v>
      </c>
      <c r="N195" s="77">
        <v>6.77</v>
      </c>
      <c r="O195" s="79" t="s">
        <v>66</v>
      </c>
      <c r="P195" s="76">
        <f t="shared" si="20"/>
        <v>6.77</v>
      </c>
    </row>
    <row r="196" spans="2:16">
      <c r="B196" s="89">
        <v>3.5</v>
      </c>
      <c r="C196" s="90" t="s">
        <v>67</v>
      </c>
      <c r="D196" s="74">
        <f t="shared" si="21"/>
        <v>62.5</v>
      </c>
      <c r="E196" s="91">
        <v>5.27</v>
      </c>
      <c r="F196" s="92">
        <v>2.0400000000000001E-3</v>
      </c>
      <c r="G196" s="88">
        <f t="shared" si="16"/>
        <v>5.2720399999999996</v>
      </c>
      <c r="H196" s="77">
        <v>1.47</v>
      </c>
      <c r="I196" s="79" t="s">
        <v>12</v>
      </c>
      <c r="J196" s="80">
        <f t="shared" si="22"/>
        <v>1470</v>
      </c>
      <c r="K196" s="77">
        <v>55.61</v>
      </c>
      <c r="L196" s="79" t="s">
        <v>66</v>
      </c>
      <c r="M196" s="76">
        <f t="shared" si="17"/>
        <v>55.61</v>
      </c>
      <c r="N196" s="77">
        <v>7.57</v>
      </c>
      <c r="O196" s="79" t="s">
        <v>66</v>
      </c>
      <c r="P196" s="76">
        <f t="shared" si="20"/>
        <v>7.57</v>
      </c>
    </row>
    <row r="197" spans="2:16">
      <c r="B197" s="89">
        <v>3.75</v>
      </c>
      <c r="C197" s="90" t="s">
        <v>67</v>
      </c>
      <c r="D197" s="74">
        <f t="shared" si="21"/>
        <v>66.964285714285708</v>
      </c>
      <c r="E197" s="91">
        <v>5.0170000000000003</v>
      </c>
      <c r="F197" s="92">
        <v>1.9170000000000001E-3</v>
      </c>
      <c r="G197" s="88">
        <f t="shared" si="16"/>
        <v>5.0189170000000001</v>
      </c>
      <c r="H197" s="77">
        <v>1.65</v>
      </c>
      <c r="I197" s="79" t="s">
        <v>12</v>
      </c>
      <c r="J197" s="80">
        <f t="shared" si="22"/>
        <v>1650</v>
      </c>
      <c r="K197" s="77">
        <v>61.18</v>
      </c>
      <c r="L197" s="79" t="s">
        <v>66</v>
      </c>
      <c r="M197" s="76">
        <f t="shared" si="17"/>
        <v>61.18</v>
      </c>
      <c r="N197" s="77">
        <v>8.41</v>
      </c>
      <c r="O197" s="79" t="s">
        <v>66</v>
      </c>
      <c r="P197" s="76">
        <f t="shared" si="20"/>
        <v>8.41</v>
      </c>
    </row>
    <row r="198" spans="2:16">
      <c r="B198" s="89">
        <v>4</v>
      </c>
      <c r="C198" s="90" t="s">
        <v>67</v>
      </c>
      <c r="D198" s="74">
        <f t="shared" si="21"/>
        <v>71.428571428571431</v>
      </c>
      <c r="E198" s="91">
        <v>4.7859999999999996</v>
      </c>
      <c r="F198" s="92">
        <v>1.8079999999999999E-3</v>
      </c>
      <c r="G198" s="88">
        <f t="shared" si="16"/>
        <v>4.7878079999999992</v>
      </c>
      <c r="H198" s="77">
        <v>1.84</v>
      </c>
      <c r="I198" s="79" t="s">
        <v>12</v>
      </c>
      <c r="J198" s="80">
        <f t="shared" si="22"/>
        <v>1840</v>
      </c>
      <c r="K198" s="77">
        <v>66.78</v>
      </c>
      <c r="L198" s="79" t="s">
        <v>66</v>
      </c>
      <c r="M198" s="76">
        <f t="shared" si="17"/>
        <v>66.78</v>
      </c>
      <c r="N198" s="77">
        <v>9.2799999999999994</v>
      </c>
      <c r="O198" s="79" t="s">
        <v>66</v>
      </c>
      <c r="P198" s="76">
        <f t="shared" si="20"/>
        <v>9.2799999999999994</v>
      </c>
    </row>
    <row r="199" spans="2:16">
      <c r="B199" s="89">
        <v>4.5</v>
      </c>
      <c r="C199" s="90" t="s">
        <v>67</v>
      </c>
      <c r="D199" s="74">
        <f t="shared" si="21"/>
        <v>80.357142857142861</v>
      </c>
      <c r="E199" s="91">
        <v>4.3869999999999996</v>
      </c>
      <c r="F199" s="92">
        <v>1.6260000000000001E-3</v>
      </c>
      <c r="G199" s="88">
        <f t="shared" si="16"/>
        <v>4.3886259999999995</v>
      </c>
      <c r="H199" s="77">
        <v>2.25</v>
      </c>
      <c r="I199" s="79" t="s">
        <v>12</v>
      </c>
      <c r="J199" s="80">
        <f t="shared" si="22"/>
        <v>2250</v>
      </c>
      <c r="K199" s="77">
        <v>87.93</v>
      </c>
      <c r="L199" s="79" t="s">
        <v>66</v>
      </c>
      <c r="M199" s="76">
        <f t="shared" si="17"/>
        <v>87.93</v>
      </c>
      <c r="N199" s="77">
        <v>11.13</v>
      </c>
      <c r="O199" s="79" t="s">
        <v>66</v>
      </c>
      <c r="P199" s="76">
        <f t="shared" si="20"/>
        <v>11.13</v>
      </c>
    </row>
    <row r="200" spans="2:16">
      <c r="B200" s="89">
        <v>5</v>
      </c>
      <c r="C200" s="90" t="s">
        <v>67</v>
      </c>
      <c r="D200" s="74">
        <f t="shared" si="21"/>
        <v>89.285714285714292</v>
      </c>
      <c r="E200" s="91">
        <v>4.0599999999999996</v>
      </c>
      <c r="F200" s="92">
        <v>1.4779999999999999E-3</v>
      </c>
      <c r="G200" s="88">
        <f t="shared" si="16"/>
        <v>4.0614779999999993</v>
      </c>
      <c r="H200" s="77">
        <v>2.69</v>
      </c>
      <c r="I200" s="79" t="s">
        <v>12</v>
      </c>
      <c r="J200" s="80">
        <f t="shared" si="22"/>
        <v>2690</v>
      </c>
      <c r="K200" s="77">
        <v>107.66</v>
      </c>
      <c r="L200" s="79" t="s">
        <v>66</v>
      </c>
      <c r="M200" s="76">
        <f t="shared" si="17"/>
        <v>107.66</v>
      </c>
      <c r="N200" s="77">
        <v>13.13</v>
      </c>
      <c r="O200" s="79" t="s">
        <v>66</v>
      </c>
      <c r="P200" s="76">
        <f t="shared" si="20"/>
        <v>13.13</v>
      </c>
    </row>
    <row r="201" spans="2:16">
      <c r="B201" s="89">
        <v>5.5</v>
      </c>
      <c r="C201" s="90" t="s">
        <v>67</v>
      </c>
      <c r="D201" s="74">
        <f t="shared" si="21"/>
        <v>98.214285714285708</v>
      </c>
      <c r="E201" s="91">
        <v>3.7879999999999998</v>
      </c>
      <c r="F201" s="92">
        <v>1.3550000000000001E-3</v>
      </c>
      <c r="G201" s="88">
        <f t="shared" si="16"/>
        <v>3.789355</v>
      </c>
      <c r="H201" s="77">
        <v>3.16</v>
      </c>
      <c r="I201" s="79" t="s">
        <v>12</v>
      </c>
      <c r="J201" s="80">
        <f t="shared" si="22"/>
        <v>3160</v>
      </c>
      <c r="K201" s="77">
        <v>126.72</v>
      </c>
      <c r="L201" s="79" t="s">
        <v>66</v>
      </c>
      <c r="M201" s="76">
        <f t="shared" si="17"/>
        <v>126.72</v>
      </c>
      <c r="N201" s="77">
        <v>15.26</v>
      </c>
      <c r="O201" s="79" t="s">
        <v>66</v>
      </c>
      <c r="P201" s="76">
        <f t="shared" si="20"/>
        <v>15.26</v>
      </c>
    </row>
    <row r="202" spans="2:16">
      <c r="B202" s="89">
        <v>6</v>
      </c>
      <c r="C202" s="90" t="s">
        <v>67</v>
      </c>
      <c r="D202" s="74">
        <f t="shared" si="21"/>
        <v>107.14285714285714</v>
      </c>
      <c r="E202" s="91">
        <v>3.5579999999999998</v>
      </c>
      <c r="F202" s="92">
        <v>1.2520000000000001E-3</v>
      </c>
      <c r="G202" s="88">
        <f t="shared" si="16"/>
        <v>3.5592519999999999</v>
      </c>
      <c r="H202" s="77">
        <v>3.66</v>
      </c>
      <c r="I202" s="79" t="s">
        <v>12</v>
      </c>
      <c r="J202" s="80">
        <f t="shared" si="22"/>
        <v>3660</v>
      </c>
      <c r="K202" s="77">
        <v>145.44999999999999</v>
      </c>
      <c r="L202" s="79" t="s">
        <v>66</v>
      </c>
      <c r="M202" s="76">
        <f t="shared" si="17"/>
        <v>145.44999999999999</v>
      </c>
      <c r="N202" s="77">
        <v>17.52</v>
      </c>
      <c r="O202" s="79" t="s">
        <v>66</v>
      </c>
      <c r="P202" s="76">
        <f t="shared" si="20"/>
        <v>17.52</v>
      </c>
    </row>
    <row r="203" spans="2:16">
      <c r="B203" s="89">
        <v>6.5</v>
      </c>
      <c r="C203" s="90" t="s">
        <v>67</v>
      </c>
      <c r="D203" s="74">
        <f t="shared" si="21"/>
        <v>116.07142857142857</v>
      </c>
      <c r="E203" s="91">
        <v>3.3610000000000002</v>
      </c>
      <c r="F203" s="92">
        <v>1.165E-3</v>
      </c>
      <c r="G203" s="88">
        <f t="shared" si="16"/>
        <v>3.3621650000000001</v>
      </c>
      <c r="H203" s="77">
        <v>4.2</v>
      </c>
      <c r="I203" s="79" t="s">
        <v>12</v>
      </c>
      <c r="J203" s="80">
        <f t="shared" si="22"/>
        <v>4200</v>
      </c>
      <c r="K203" s="77">
        <v>164.02</v>
      </c>
      <c r="L203" s="79" t="s">
        <v>66</v>
      </c>
      <c r="M203" s="76">
        <f t="shared" si="17"/>
        <v>164.02</v>
      </c>
      <c r="N203" s="77">
        <v>19.91</v>
      </c>
      <c r="O203" s="79" t="s">
        <v>66</v>
      </c>
      <c r="P203" s="76">
        <f t="shared" si="20"/>
        <v>19.91</v>
      </c>
    </row>
    <row r="204" spans="2:16">
      <c r="B204" s="89">
        <v>7</v>
      </c>
      <c r="C204" s="90" t="s">
        <v>67</v>
      </c>
      <c r="D204" s="74">
        <f t="shared" si="21"/>
        <v>125</v>
      </c>
      <c r="E204" s="91">
        <v>3.19</v>
      </c>
      <c r="F204" s="92">
        <v>1.0889999999999999E-3</v>
      </c>
      <c r="G204" s="88">
        <f t="shared" si="16"/>
        <v>3.1910889999999998</v>
      </c>
      <c r="H204" s="77">
        <v>4.76</v>
      </c>
      <c r="I204" s="79" t="s">
        <v>12</v>
      </c>
      <c r="J204" s="80">
        <f t="shared" si="22"/>
        <v>4760</v>
      </c>
      <c r="K204" s="77">
        <v>182.52</v>
      </c>
      <c r="L204" s="79" t="s">
        <v>66</v>
      </c>
      <c r="M204" s="76">
        <f t="shared" si="17"/>
        <v>182.52</v>
      </c>
      <c r="N204" s="77">
        <v>22.41</v>
      </c>
      <c r="O204" s="79" t="s">
        <v>66</v>
      </c>
      <c r="P204" s="76">
        <f t="shared" si="20"/>
        <v>22.41</v>
      </c>
    </row>
    <row r="205" spans="2:16">
      <c r="B205" s="89">
        <v>8</v>
      </c>
      <c r="C205" s="90" t="s">
        <v>67</v>
      </c>
      <c r="D205" s="74">
        <f t="shared" si="21"/>
        <v>142.85714285714286</v>
      </c>
      <c r="E205" s="91">
        <v>2.9079999999999999</v>
      </c>
      <c r="F205" s="92">
        <v>9.6420000000000002E-4</v>
      </c>
      <c r="G205" s="88">
        <f t="shared" si="16"/>
        <v>2.9089641999999998</v>
      </c>
      <c r="H205" s="77">
        <v>5.98</v>
      </c>
      <c r="I205" s="79" t="s">
        <v>12</v>
      </c>
      <c r="J205" s="80">
        <f t="shared" si="22"/>
        <v>5980</v>
      </c>
      <c r="K205" s="77">
        <v>250.86</v>
      </c>
      <c r="L205" s="79" t="s">
        <v>66</v>
      </c>
      <c r="M205" s="76">
        <f t="shared" si="17"/>
        <v>250.86</v>
      </c>
      <c r="N205" s="77">
        <v>27.75</v>
      </c>
      <c r="O205" s="79" t="s">
        <v>66</v>
      </c>
      <c r="P205" s="76">
        <f t="shared" si="20"/>
        <v>27.75</v>
      </c>
    </row>
    <row r="206" spans="2:16">
      <c r="B206" s="89">
        <v>9</v>
      </c>
      <c r="C206" s="90" t="s">
        <v>67</v>
      </c>
      <c r="D206" s="74">
        <f t="shared" si="21"/>
        <v>160.71428571428572</v>
      </c>
      <c r="E206" s="91">
        <v>2.6850000000000001</v>
      </c>
      <c r="F206" s="92">
        <v>8.6609999999999996E-4</v>
      </c>
      <c r="G206" s="88">
        <f t="shared" si="16"/>
        <v>2.6858661000000001</v>
      </c>
      <c r="H206" s="77">
        <v>7.3</v>
      </c>
      <c r="I206" s="79" t="s">
        <v>12</v>
      </c>
      <c r="J206" s="80">
        <f t="shared" si="22"/>
        <v>7300</v>
      </c>
      <c r="K206" s="77">
        <v>313.24</v>
      </c>
      <c r="L206" s="79" t="s">
        <v>66</v>
      </c>
      <c r="M206" s="76">
        <f t="shared" si="17"/>
        <v>313.24</v>
      </c>
      <c r="N206" s="77">
        <v>33.5</v>
      </c>
      <c r="O206" s="79" t="s">
        <v>66</v>
      </c>
      <c r="P206" s="76">
        <f t="shared" si="20"/>
        <v>33.5</v>
      </c>
    </row>
    <row r="207" spans="2:16">
      <c r="B207" s="89">
        <v>10</v>
      </c>
      <c r="C207" s="90" t="s">
        <v>67</v>
      </c>
      <c r="D207" s="74">
        <f t="shared" si="21"/>
        <v>178.57142857142858</v>
      </c>
      <c r="E207" s="91">
        <v>2.504</v>
      </c>
      <c r="F207" s="92">
        <v>7.8680000000000004E-4</v>
      </c>
      <c r="G207" s="88">
        <f t="shared" si="16"/>
        <v>2.5047868000000002</v>
      </c>
      <c r="H207" s="77">
        <v>8.73</v>
      </c>
      <c r="I207" s="79" t="s">
        <v>12</v>
      </c>
      <c r="J207" s="80">
        <f t="shared" si="22"/>
        <v>8730</v>
      </c>
      <c r="K207" s="77">
        <v>372.79</v>
      </c>
      <c r="L207" s="79" t="s">
        <v>66</v>
      </c>
      <c r="M207" s="76">
        <f t="shared" si="17"/>
        <v>372.79</v>
      </c>
      <c r="N207" s="77">
        <v>39.630000000000003</v>
      </c>
      <c r="O207" s="79" t="s">
        <v>66</v>
      </c>
      <c r="P207" s="76">
        <f t="shared" si="20"/>
        <v>39.630000000000003</v>
      </c>
    </row>
    <row r="208" spans="2:16">
      <c r="B208" s="89">
        <v>11</v>
      </c>
      <c r="C208" s="90" t="s">
        <v>67</v>
      </c>
      <c r="D208" s="74">
        <f t="shared" si="21"/>
        <v>196.42857142857142</v>
      </c>
      <c r="E208" s="91">
        <v>2.355</v>
      </c>
      <c r="F208" s="92">
        <v>7.2119999999999997E-4</v>
      </c>
      <c r="G208" s="88">
        <f t="shared" si="16"/>
        <v>2.3557212000000001</v>
      </c>
      <c r="H208" s="77">
        <v>10.25</v>
      </c>
      <c r="I208" s="79" t="s">
        <v>12</v>
      </c>
      <c r="J208" s="80">
        <f t="shared" si="22"/>
        <v>10250</v>
      </c>
      <c r="K208" s="77">
        <v>430.75</v>
      </c>
      <c r="L208" s="79" t="s">
        <v>66</v>
      </c>
      <c r="M208" s="76">
        <f t="shared" si="17"/>
        <v>430.75</v>
      </c>
      <c r="N208" s="77">
        <v>46.1</v>
      </c>
      <c r="O208" s="79" t="s">
        <v>66</v>
      </c>
      <c r="P208" s="76">
        <f t="shared" si="20"/>
        <v>46.1</v>
      </c>
    </row>
    <row r="209" spans="2:16">
      <c r="B209" s="89">
        <v>12</v>
      </c>
      <c r="C209" s="90" t="s">
        <v>67</v>
      </c>
      <c r="D209" s="74">
        <f t="shared" si="21"/>
        <v>214.28571428571428</v>
      </c>
      <c r="E209" s="91">
        <v>2.23</v>
      </c>
      <c r="F209" s="92">
        <v>6.6620000000000004E-4</v>
      </c>
      <c r="G209" s="88">
        <f t="shared" si="16"/>
        <v>2.2306661999999999</v>
      </c>
      <c r="H209" s="77">
        <v>11.87</v>
      </c>
      <c r="I209" s="79" t="s">
        <v>12</v>
      </c>
      <c r="J209" s="80">
        <f t="shared" si="22"/>
        <v>11870</v>
      </c>
      <c r="K209" s="77">
        <v>487.71</v>
      </c>
      <c r="L209" s="79" t="s">
        <v>66</v>
      </c>
      <c r="M209" s="76">
        <f t="shared" si="17"/>
        <v>487.71</v>
      </c>
      <c r="N209" s="77">
        <v>52.9</v>
      </c>
      <c r="O209" s="79" t="s">
        <v>66</v>
      </c>
      <c r="P209" s="76">
        <f t="shared" si="20"/>
        <v>52.9</v>
      </c>
    </row>
    <row r="210" spans="2:16">
      <c r="B210" s="89">
        <v>13</v>
      </c>
      <c r="C210" s="90" t="s">
        <v>67</v>
      </c>
      <c r="D210" s="74">
        <f t="shared" si="21"/>
        <v>232.14285714285714</v>
      </c>
      <c r="E210" s="91">
        <v>2.1230000000000002</v>
      </c>
      <c r="F210" s="92">
        <v>6.1919999999999998E-4</v>
      </c>
      <c r="G210" s="88">
        <f t="shared" si="16"/>
        <v>2.1236192000000003</v>
      </c>
      <c r="H210" s="77">
        <v>13.57</v>
      </c>
      <c r="I210" s="79" t="s">
        <v>12</v>
      </c>
      <c r="J210" s="80">
        <f t="shared" si="22"/>
        <v>13570</v>
      </c>
      <c r="K210" s="77">
        <v>543.97</v>
      </c>
      <c r="L210" s="79" t="s">
        <v>66</v>
      </c>
      <c r="M210" s="76">
        <f t="shared" si="17"/>
        <v>543.97</v>
      </c>
      <c r="N210" s="77">
        <v>59.99</v>
      </c>
      <c r="O210" s="79" t="s">
        <v>66</v>
      </c>
      <c r="P210" s="76">
        <f t="shared" si="20"/>
        <v>59.99</v>
      </c>
    </row>
    <row r="211" spans="2:16">
      <c r="B211" s="89">
        <v>14</v>
      </c>
      <c r="C211" s="90" t="s">
        <v>67</v>
      </c>
      <c r="D211" s="74">
        <f t="shared" si="21"/>
        <v>250</v>
      </c>
      <c r="E211" s="91">
        <v>2.0310000000000001</v>
      </c>
      <c r="F211" s="92">
        <v>5.7859999999999997E-4</v>
      </c>
      <c r="G211" s="88">
        <f t="shared" si="16"/>
        <v>2.0315786</v>
      </c>
      <c r="H211" s="77">
        <v>15.35</v>
      </c>
      <c r="I211" s="79" t="s">
        <v>12</v>
      </c>
      <c r="J211" s="80">
        <f t="shared" si="22"/>
        <v>15350</v>
      </c>
      <c r="K211" s="77">
        <v>599.69000000000005</v>
      </c>
      <c r="L211" s="79" t="s">
        <v>66</v>
      </c>
      <c r="M211" s="76">
        <f t="shared" si="17"/>
        <v>599.69000000000005</v>
      </c>
      <c r="N211" s="77">
        <v>67.349999999999994</v>
      </c>
      <c r="O211" s="79" t="s">
        <v>66</v>
      </c>
      <c r="P211" s="76">
        <f t="shared" si="20"/>
        <v>67.349999999999994</v>
      </c>
    </row>
    <row r="212" spans="2:16">
      <c r="B212" s="89">
        <v>15</v>
      </c>
      <c r="C212" s="90" t="s">
        <v>67</v>
      </c>
      <c r="D212" s="74">
        <f t="shared" si="21"/>
        <v>267.85714285714283</v>
      </c>
      <c r="E212" s="91">
        <v>1.9510000000000001</v>
      </c>
      <c r="F212" s="92">
        <v>5.4319999999999998E-4</v>
      </c>
      <c r="G212" s="88">
        <f t="shared" si="16"/>
        <v>1.9515432000000001</v>
      </c>
      <c r="H212" s="77">
        <v>17.21</v>
      </c>
      <c r="I212" s="79" t="s">
        <v>12</v>
      </c>
      <c r="J212" s="80">
        <f t="shared" si="22"/>
        <v>17210</v>
      </c>
      <c r="K212" s="77">
        <v>654.97</v>
      </c>
      <c r="L212" s="79" t="s">
        <v>66</v>
      </c>
      <c r="M212" s="80">
        <f t="shared" si="17"/>
        <v>654.97</v>
      </c>
      <c r="N212" s="77">
        <v>74.959999999999994</v>
      </c>
      <c r="O212" s="79" t="s">
        <v>66</v>
      </c>
      <c r="P212" s="76">
        <f t="shared" si="20"/>
        <v>74.959999999999994</v>
      </c>
    </row>
    <row r="213" spans="2:16">
      <c r="B213" s="89">
        <v>16</v>
      </c>
      <c r="C213" s="90" t="s">
        <v>67</v>
      </c>
      <c r="D213" s="74">
        <f t="shared" si="21"/>
        <v>285.71428571428572</v>
      </c>
      <c r="E213" s="91">
        <v>1.881</v>
      </c>
      <c r="F213" s="92">
        <v>5.1210000000000003E-4</v>
      </c>
      <c r="G213" s="88">
        <f t="shared" ref="G213:G228" si="23">E213+F213</f>
        <v>1.8815120999999999</v>
      </c>
      <c r="H213" s="77">
        <v>19.14</v>
      </c>
      <c r="I213" s="79" t="s">
        <v>12</v>
      </c>
      <c r="J213" s="80">
        <f t="shared" si="22"/>
        <v>19140</v>
      </c>
      <c r="K213" s="77">
        <v>709.85</v>
      </c>
      <c r="L213" s="79" t="s">
        <v>66</v>
      </c>
      <c r="M213" s="80">
        <f t="shared" si="17"/>
        <v>709.85</v>
      </c>
      <c r="N213" s="77">
        <v>82.79</v>
      </c>
      <c r="O213" s="79" t="s">
        <v>66</v>
      </c>
      <c r="P213" s="76">
        <f t="shared" si="20"/>
        <v>82.79</v>
      </c>
    </row>
    <row r="214" spans="2:16">
      <c r="B214" s="89">
        <v>17</v>
      </c>
      <c r="C214" s="90" t="s">
        <v>67</v>
      </c>
      <c r="D214" s="74">
        <f t="shared" si="21"/>
        <v>303.57142857142856</v>
      </c>
      <c r="E214" s="91">
        <v>1.819</v>
      </c>
      <c r="F214" s="92">
        <v>4.8440000000000001E-4</v>
      </c>
      <c r="G214" s="88">
        <f t="shared" si="23"/>
        <v>1.8194843999999999</v>
      </c>
      <c r="H214" s="77">
        <v>21.14</v>
      </c>
      <c r="I214" s="79" t="s">
        <v>12</v>
      </c>
      <c r="J214" s="80">
        <f t="shared" si="22"/>
        <v>21140</v>
      </c>
      <c r="K214" s="77">
        <v>764.36</v>
      </c>
      <c r="L214" s="79" t="s">
        <v>66</v>
      </c>
      <c r="M214" s="80">
        <f t="shared" si="17"/>
        <v>764.36</v>
      </c>
      <c r="N214" s="77">
        <v>90.83</v>
      </c>
      <c r="O214" s="79" t="s">
        <v>66</v>
      </c>
      <c r="P214" s="76">
        <f t="shared" si="20"/>
        <v>90.83</v>
      </c>
    </row>
    <row r="215" spans="2:16">
      <c r="B215" s="89">
        <v>18</v>
      </c>
      <c r="C215" s="90" t="s">
        <v>67</v>
      </c>
      <c r="D215" s="74">
        <f t="shared" si="21"/>
        <v>321.42857142857144</v>
      </c>
      <c r="E215" s="91">
        <v>1.7629999999999999</v>
      </c>
      <c r="F215" s="92">
        <v>4.5970000000000001E-4</v>
      </c>
      <c r="G215" s="88">
        <f t="shared" si="23"/>
        <v>1.7634596999999999</v>
      </c>
      <c r="H215" s="77">
        <v>23.21</v>
      </c>
      <c r="I215" s="79" t="s">
        <v>12</v>
      </c>
      <c r="J215" s="80">
        <f t="shared" si="22"/>
        <v>23210</v>
      </c>
      <c r="K215" s="77">
        <v>818.51</v>
      </c>
      <c r="L215" s="79" t="s">
        <v>66</v>
      </c>
      <c r="M215" s="80">
        <f t="shared" si="17"/>
        <v>818.51</v>
      </c>
      <c r="N215" s="77">
        <v>99.07</v>
      </c>
      <c r="O215" s="79" t="s">
        <v>66</v>
      </c>
      <c r="P215" s="76">
        <f t="shared" si="20"/>
        <v>99.07</v>
      </c>
    </row>
    <row r="216" spans="2:16">
      <c r="B216" s="89">
        <v>20</v>
      </c>
      <c r="C216" s="90" t="s">
        <v>67</v>
      </c>
      <c r="D216" s="74">
        <f t="shared" si="21"/>
        <v>357.14285714285717</v>
      </c>
      <c r="E216" s="91">
        <v>1.669</v>
      </c>
      <c r="F216" s="92">
        <v>4.1740000000000001E-4</v>
      </c>
      <c r="G216" s="88">
        <f t="shared" si="23"/>
        <v>1.6694173999999999</v>
      </c>
      <c r="H216" s="77">
        <v>27.53</v>
      </c>
      <c r="I216" s="79" t="s">
        <v>12</v>
      </c>
      <c r="J216" s="80">
        <f t="shared" si="22"/>
        <v>27530</v>
      </c>
      <c r="K216" s="77">
        <v>1.02</v>
      </c>
      <c r="L216" s="78" t="s">
        <v>12</v>
      </c>
      <c r="M216" s="80">
        <f t="shared" ref="M216" si="24">K216*1000</f>
        <v>1020</v>
      </c>
      <c r="N216" s="77">
        <v>116.06</v>
      </c>
      <c r="O216" s="79" t="s">
        <v>66</v>
      </c>
      <c r="P216" s="76">
        <f t="shared" si="20"/>
        <v>116.06</v>
      </c>
    </row>
    <row r="217" spans="2:16">
      <c r="B217" s="89">
        <v>22.5</v>
      </c>
      <c r="C217" s="90" t="s">
        <v>67</v>
      </c>
      <c r="D217" s="74">
        <f t="shared" si="21"/>
        <v>401.78571428571428</v>
      </c>
      <c r="E217" s="91">
        <v>1.5760000000000001</v>
      </c>
      <c r="F217" s="92">
        <v>3.746E-4</v>
      </c>
      <c r="G217" s="88">
        <f t="shared" si="23"/>
        <v>1.5763746000000001</v>
      </c>
      <c r="H217" s="77">
        <v>33.229999999999997</v>
      </c>
      <c r="I217" s="79" t="s">
        <v>12</v>
      </c>
      <c r="J217" s="80">
        <f t="shared" si="22"/>
        <v>33230</v>
      </c>
      <c r="K217" s="77">
        <v>1.3</v>
      </c>
      <c r="L217" s="79" t="s">
        <v>12</v>
      </c>
      <c r="M217" s="80">
        <f>K217*1000</f>
        <v>1300</v>
      </c>
      <c r="N217" s="77">
        <v>138.13</v>
      </c>
      <c r="O217" s="79" t="s">
        <v>66</v>
      </c>
      <c r="P217" s="76">
        <f t="shared" si="20"/>
        <v>138.13</v>
      </c>
    </row>
    <row r="218" spans="2:16">
      <c r="B218" s="89">
        <v>25</v>
      </c>
      <c r="C218" s="90" t="s">
        <v>67</v>
      </c>
      <c r="D218" s="74">
        <f t="shared" si="21"/>
        <v>446.42857142857144</v>
      </c>
      <c r="E218" s="91">
        <v>1.5009999999999999</v>
      </c>
      <c r="F218" s="92">
        <v>3.4010000000000003E-4</v>
      </c>
      <c r="G218" s="88">
        <f t="shared" si="23"/>
        <v>1.5013401</v>
      </c>
      <c r="H218" s="77">
        <v>39.25</v>
      </c>
      <c r="I218" s="79" t="s">
        <v>12</v>
      </c>
      <c r="J218" s="80">
        <f t="shared" si="22"/>
        <v>39250</v>
      </c>
      <c r="K218" s="77">
        <v>1.56</v>
      </c>
      <c r="L218" s="79" t="s">
        <v>12</v>
      </c>
      <c r="M218" s="80">
        <f t="shared" ref="M218:M228" si="25">K218*1000</f>
        <v>1560</v>
      </c>
      <c r="N218" s="77">
        <v>160.94</v>
      </c>
      <c r="O218" s="79" t="s">
        <v>66</v>
      </c>
      <c r="P218" s="76">
        <f t="shared" si="20"/>
        <v>160.94</v>
      </c>
    </row>
    <row r="219" spans="2:16">
      <c r="B219" s="89">
        <v>27.5</v>
      </c>
      <c r="C219" s="90" t="s">
        <v>67</v>
      </c>
      <c r="D219" s="74">
        <f t="shared" si="21"/>
        <v>491.07142857142856</v>
      </c>
      <c r="E219" s="91">
        <v>1.44</v>
      </c>
      <c r="F219" s="92">
        <v>3.1149999999999998E-4</v>
      </c>
      <c r="G219" s="88">
        <f t="shared" si="23"/>
        <v>1.4403115</v>
      </c>
      <c r="H219" s="77">
        <v>45.54</v>
      </c>
      <c r="I219" s="79" t="s">
        <v>12</v>
      </c>
      <c r="J219" s="80">
        <f t="shared" si="22"/>
        <v>45540</v>
      </c>
      <c r="K219" s="77">
        <v>1.79</v>
      </c>
      <c r="L219" s="79" t="s">
        <v>12</v>
      </c>
      <c r="M219" s="80">
        <f t="shared" si="25"/>
        <v>1790</v>
      </c>
      <c r="N219" s="77">
        <v>184.34</v>
      </c>
      <c r="O219" s="79" t="s">
        <v>66</v>
      </c>
      <c r="P219" s="76">
        <f t="shared" si="20"/>
        <v>184.34</v>
      </c>
    </row>
    <row r="220" spans="2:16">
      <c r="B220" s="89">
        <v>30</v>
      </c>
      <c r="C220" s="90" t="s">
        <v>67</v>
      </c>
      <c r="D220" s="74">
        <f t="shared" si="21"/>
        <v>535.71428571428567</v>
      </c>
      <c r="E220" s="91">
        <v>1.39</v>
      </c>
      <c r="F220" s="92">
        <v>2.876E-4</v>
      </c>
      <c r="G220" s="88">
        <f t="shared" si="23"/>
        <v>1.3902876</v>
      </c>
      <c r="H220" s="77">
        <v>52.08</v>
      </c>
      <c r="I220" s="79" t="s">
        <v>12</v>
      </c>
      <c r="J220" s="80">
        <f t="shared" si="22"/>
        <v>52080</v>
      </c>
      <c r="K220" s="77">
        <v>2.02</v>
      </c>
      <c r="L220" s="79" t="s">
        <v>12</v>
      </c>
      <c r="M220" s="80">
        <f t="shared" si="25"/>
        <v>2020</v>
      </c>
      <c r="N220" s="77">
        <v>208.21</v>
      </c>
      <c r="O220" s="79" t="s">
        <v>66</v>
      </c>
      <c r="P220" s="76">
        <f t="shared" si="20"/>
        <v>208.21</v>
      </c>
    </row>
    <row r="221" spans="2:16">
      <c r="B221" s="89">
        <v>32.5</v>
      </c>
      <c r="C221" s="90" t="s">
        <v>67</v>
      </c>
      <c r="D221" s="74">
        <f t="shared" si="21"/>
        <v>580.35714285714289</v>
      </c>
      <c r="E221" s="91">
        <v>1.349</v>
      </c>
      <c r="F221" s="92">
        <v>2.6719999999999999E-4</v>
      </c>
      <c r="G221" s="88">
        <f t="shared" si="23"/>
        <v>1.3492671999999999</v>
      </c>
      <c r="H221" s="77">
        <v>58.84</v>
      </c>
      <c r="I221" s="79" t="s">
        <v>12</v>
      </c>
      <c r="J221" s="80">
        <f t="shared" si="22"/>
        <v>58840</v>
      </c>
      <c r="K221" s="77">
        <v>2.23</v>
      </c>
      <c r="L221" s="79" t="s">
        <v>12</v>
      </c>
      <c r="M221" s="80">
        <f t="shared" si="25"/>
        <v>2230</v>
      </c>
      <c r="N221" s="77">
        <v>232.43</v>
      </c>
      <c r="O221" s="79" t="s">
        <v>66</v>
      </c>
      <c r="P221" s="76">
        <f t="shared" si="20"/>
        <v>232.43</v>
      </c>
    </row>
    <row r="222" spans="2:16">
      <c r="B222" s="89">
        <v>35</v>
      </c>
      <c r="C222" s="90" t="s">
        <v>67</v>
      </c>
      <c r="D222" s="74">
        <f t="shared" si="21"/>
        <v>625</v>
      </c>
      <c r="E222" s="91">
        <v>1.3129999999999999</v>
      </c>
      <c r="F222" s="92">
        <v>2.4949999999999999E-4</v>
      </c>
      <c r="G222" s="88">
        <f t="shared" si="23"/>
        <v>1.3132495</v>
      </c>
      <c r="H222" s="77">
        <v>65.790000000000006</v>
      </c>
      <c r="I222" s="79" t="s">
        <v>12</v>
      </c>
      <c r="J222" s="80">
        <f t="shared" si="22"/>
        <v>65790</v>
      </c>
      <c r="K222" s="77">
        <v>2.44</v>
      </c>
      <c r="L222" s="79" t="s">
        <v>12</v>
      </c>
      <c r="M222" s="80">
        <f t="shared" si="25"/>
        <v>2440</v>
      </c>
      <c r="N222" s="77">
        <v>256.93</v>
      </c>
      <c r="O222" s="79" t="s">
        <v>66</v>
      </c>
      <c r="P222" s="76">
        <f t="shared" si="20"/>
        <v>256.93</v>
      </c>
    </row>
    <row r="223" spans="2:16">
      <c r="B223" s="89">
        <v>37.5</v>
      </c>
      <c r="C223" s="90" t="s">
        <v>67</v>
      </c>
      <c r="D223" s="74">
        <f t="shared" si="21"/>
        <v>669.64285714285711</v>
      </c>
      <c r="E223" s="91">
        <v>1.2829999999999999</v>
      </c>
      <c r="F223" s="92">
        <v>2.342E-4</v>
      </c>
      <c r="G223" s="88">
        <f t="shared" si="23"/>
        <v>1.2832341999999999</v>
      </c>
      <c r="H223" s="77">
        <v>72.92</v>
      </c>
      <c r="I223" s="79" t="s">
        <v>12</v>
      </c>
      <c r="J223" s="80">
        <f t="shared" si="22"/>
        <v>72920</v>
      </c>
      <c r="K223" s="77">
        <v>2.64</v>
      </c>
      <c r="L223" s="79" t="s">
        <v>12</v>
      </c>
      <c r="M223" s="80">
        <f t="shared" si="25"/>
        <v>2640</v>
      </c>
      <c r="N223" s="77">
        <v>281.61</v>
      </c>
      <c r="O223" s="79" t="s">
        <v>66</v>
      </c>
      <c r="P223" s="76">
        <f t="shared" si="20"/>
        <v>281.61</v>
      </c>
    </row>
    <row r="224" spans="2:16">
      <c r="B224" s="89">
        <v>40</v>
      </c>
      <c r="C224" s="90" t="s">
        <v>67</v>
      </c>
      <c r="D224" s="74">
        <f t="shared" si="21"/>
        <v>714.28571428571433</v>
      </c>
      <c r="E224" s="91">
        <v>1.2569999999999999</v>
      </c>
      <c r="F224" s="92">
        <v>2.207E-4</v>
      </c>
      <c r="G224" s="88">
        <f t="shared" si="23"/>
        <v>1.2572207</v>
      </c>
      <c r="H224" s="77">
        <v>80.2</v>
      </c>
      <c r="I224" s="79" t="s">
        <v>12</v>
      </c>
      <c r="J224" s="80">
        <f t="shared" si="22"/>
        <v>80200</v>
      </c>
      <c r="K224" s="77">
        <v>2.83</v>
      </c>
      <c r="L224" s="79" t="s">
        <v>12</v>
      </c>
      <c r="M224" s="80">
        <f t="shared" si="25"/>
        <v>2830</v>
      </c>
      <c r="N224" s="77">
        <v>306.43</v>
      </c>
      <c r="O224" s="79" t="s">
        <v>66</v>
      </c>
      <c r="P224" s="76">
        <f t="shared" si="20"/>
        <v>306.43</v>
      </c>
    </row>
    <row r="225" spans="1:16">
      <c r="B225" s="89">
        <v>45</v>
      </c>
      <c r="C225" s="90" t="s">
        <v>67</v>
      </c>
      <c r="D225" s="74">
        <f t="shared" si="21"/>
        <v>803.57142857142856</v>
      </c>
      <c r="E225" s="91">
        <v>1.2150000000000001</v>
      </c>
      <c r="F225" s="92">
        <v>1.9790000000000001E-4</v>
      </c>
      <c r="G225" s="88">
        <f t="shared" si="23"/>
        <v>1.2151979000000002</v>
      </c>
      <c r="H225" s="77">
        <v>95.18</v>
      </c>
      <c r="I225" s="79" t="s">
        <v>12</v>
      </c>
      <c r="J225" s="80">
        <f t="shared" si="22"/>
        <v>95180</v>
      </c>
      <c r="K225" s="77">
        <v>3.54</v>
      </c>
      <c r="L225" s="79" t="s">
        <v>12</v>
      </c>
      <c r="M225" s="80">
        <f t="shared" si="25"/>
        <v>3540</v>
      </c>
      <c r="N225" s="77">
        <v>356.25</v>
      </c>
      <c r="O225" s="79" t="s">
        <v>66</v>
      </c>
      <c r="P225" s="76">
        <f t="shared" si="20"/>
        <v>356.25</v>
      </c>
    </row>
    <row r="226" spans="1:16">
      <c r="B226" s="89">
        <v>50</v>
      </c>
      <c r="C226" s="90" t="s">
        <v>67</v>
      </c>
      <c r="D226" s="74">
        <f t="shared" si="21"/>
        <v>892.85714285714289</v>
      </c>
      <c r="E226" s="91">
        <v>1.1830000000000001</v>
      </c>
      <c r="F226" s="92">
        <v>1.796E-4</v>
      </c>
      <c r="G226" s="88">
        <f t="shared" si="23"/>
        <v>1.1831796000000001</v>
      </c>
      <c r="H226" s="77">
        <v>110.61</v>
      </c>
      <c r="I226" s="79" t="s">
        <v>12</v>
      </c>
      <c r="J226" s="80">
        <f t="shared" si="22"/>
        <v>110610</v>
      </c>
      <c r="K226" s="77">
        <v>4.16</v>
      </c>
      <c r="L226" s="79" t="s">
        <v>12</v>
      </c>
      <c r="M226" s="80">
        <f t="shared" si="25"/>
        <v>4160</v>
      </c>
      <c r="N226" s="77">
        <v>406.06</v>
      </c>
      <c r="O226" s="79" t="s">
        <v>66</v>
      </c>
      <c r="P226" s="76">
        <f t="shared" si="20"/>
        <v>406.06</v>
      </c>
    </row>
    <row r="227" spans="1:16">
      <c r="B227" s="89">
        <v>55</v>
      </c>
      <c r="C227" s="90" t="s">
        <v>67</v>
      </c>
      <c r="D227" s="74">
        <f t="shared" si="21"/>
        <v>982.14285714285711</v>
      </c>
      <c r="E227" s="91">
        <v>1.1579999999999999</v>
      </c>
      <c r="F227" s="92">
        <v>1.6449999999999999E-4</v>
      </c>
      <c r="G227" s="88">
        <f t="shared" si="23"/>
        <v>1.1581644999999998</v>
      </c>
      <c r="H227" s="77">
        <v>126.43</v>
      </c>
      <c r="I227" s="79" t="s">
        <v>12</v>
      </c>
      <c r="J227" s="80">
        <f t="shared" si="22"/>
        <v>126430</v>
      </c>
      <c r="K227" s="77">
        <v>4.72</v>
      </c>
      <c r="L227" s="79" t="s">
        <v>12</v>
      </c>
      <c r="M227" s="80">
        <f t="shared" si="25"/>
        <v>4720</v>
      </c>
      <c r="N227" s="77">
        <v>455.6</v>
      </c>
      <c r="O227" s="79" t="s">
        <v>66</v>
      </c>
      <c r="P227" s="76">
        <f t="shared" si="20"/>
        <v>455.6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1"/>
        <v>1000</v>
      </c>
      <c r="E228" s="91">
        <v>1.1539999999999999</v>
      </c>
      <c r="F228" s="92">
        <v>1.618E-4</v>
      </c>
      <c r="G228" s="88">
        <f t="shared" si="23"/>
        <v>1.1541618</v>
      </c>
      <c r="H228" s="77">
        <v>129.63</v>
      </c>
      <c r="I228" s="79" t="s">
        <v>12</v>
      </c>
      <c r="J228" s="80">
        <f t="shared" si="22"/>
        <v>129630</v>
      </c>
      <c r="K228" s="77">
        <v>4.74</v>
      </c>
      <c r="L228" s="79" t="s">
        <v>12</v>
      </c>
      <c r="M228" s="80">
        <f t="shared" si="25"/>
        <v>4740</v>
      </c>
      <c r="N228" s="77">
        <v>465.45</v>
      </c>
      <c r="O228" s="79" t="s">
        <v>66</v>
      </c>
      <c r="P228" s="76">
        <f t="shared" si="20"/>
        <v>465.45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107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56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srim56Fe_Au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95</v>
      </c>
      <c r="D6" s="21" t="s">
        <v>32</v>
      </c>
      <c r="F6" s="27" t="s">
        <v>94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105</v>
      </c>
      <c r="P6" s="137" t="s">
        <v>110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96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0.56000000000000005</v>
      </c>
      <c r="E12" s="21" t="s">
        <v>103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56000000</v>
      </c>
      <c r="E13" s="21" t="s">
        <v>82</v>
      </c>
      <c r="F13" s="49"/>
      <c r="G13" s="50"/>
      <c r="H13" s="50"/>
      <c r="I13" s="51"/>
      <c r="J13" s="4">
        <v>8</v>
      </c>
      <c r="K13" s="52">
        <v>0.44327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223</v>
      </c>
      <c r="C14" s="102"/>
      <c r="D14" s="21" t="s">
        <v>224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221</v>
      </c>
      <c r="C15" s="103"/>
      <c r="D15" s="101" t="s">
        <v>225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9" t="s">
        <v>59</v>
      </c>
      <c r="F18" s="190"/>
      <c r="G18" s="191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1.0829999999999999E-2</v>
      </c>
      <c r="F20" s="87">
        <v>0.1686</v>
      </c>
      <c r="G20" s="88">
        <f>E20+F20</f>
        <v>0.17943000000000001</v>
      </c>
      <c r="H20" s="84">
        <v>8</v>
      </c>
      <c r="I20" s="85" t="s">
        <v>64</v>
      </c>
      <c r="J20" s="97">
        <f>H20/1000/10</f>
        <v>8.0000000000000004E-4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649.99900000000002</v>
      </c>
      <c r="C21" s="90" t="s">
        <v>101</v>
      </c>
      <c r="D21" s="120">
        <f t="shared" ref="D21:D25" si="2">B21/1000000/$C$5</f>
        <v>1.1607125000000001E-5</v>
      </c>
      <c r="E21" s="91">
        <v>1.1270000000000001E-2</v>
      </c>
      <c r="F21" s="92">
        <v>0.1757</v>
      </c>
      <c r="G21" s="88">
        <f t="shared" ref="G21:G84" si="3">E21+F21</f>
        <v>0.18697</v>
      </c>
      <c r="H21" s="89">
        <v>8</v>
      </c>
      <c r="I21" s="90" t="s">
        <v>64</v>
      </c>
      <c r="J21" s="74">
        <f t="shared" ref="J21:J84" si="4">H21/1000/10</f>
        <v>8.0000000000000004E-4</v>
      </c>
      <c r="K21" s="89">
        <v>11</v>
      </c>
      <c r="L21" s="90" t="s">
        <v>64</v>
      </c>
      <c r="M21" s="74">
        <f t="shared" si="0"/>
        <v>1.0999999999999998E-3</v>
      </c>
      <c r="N21" s="89">
        <v>9</v>
      </c>
      <c r="O21" s="90" t="s">
        <v>64</v>
      </c>
      <c r="P21" s="74">
        <f t="shared" si="1"/>
        <v>8.9999999999999998E-4</v>
      </c>
    </row>
    <row r="22" spans="1:16">
      <c r="B22" s="89">
        <v>699.99900000000002</v>
      </c>
      <c r="C22" s="90" t="s">
        <v>101</v>
      </c>
      <c r="D22" s="120">
        <f t="shared" si="2"/>
        <v>1.2499982142857143E-5</v>
      </c>
      <c r="E22" s="91">
        <v>1.1690000000000001E-2</v>
      </c>
      <c r="F22" s="92">
        <v>0.18240000000000001</v>
      </c>
      <c r="G22" s="88">
        <f t="shared" si="3"/>
        <v>0.19409000000000001</v>
      </c>
      <c r="H22" s="89">
        <v>9</v>
      </c>
      <c r="I22" s="90" t="s">
        <v>64</v>
      </c>
      <c r="J22" s="74">
        <f t="shared" si="4"/>
        <v>8.9999999999999998E-4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799.99900000000002</v>
      </c>
      <c r="C23" s="90" t="s">
        <v>101</v>
      </c>
      <c r="D23" s="120">
        <f t="shared" si="2"/>
        <v>1.4285696428571429E-5</v>
      </c>
      <c r="E23" s="91">
        <v>1.2500000000000001E-2</v>
      </c>
      <c r="F23" s="92">
        <v>0.1951</v>
      </c>
      <c r="G23" s="88">
        <f t="shared" si="3"/>
        <v>0.20760000000000001</v>
      </c>
      <c r="H23" s="89">
        <v>9</v>
      </c>
      <c r="I23" s="90" t="s">
        <v>64</v>
      </c>
      <c r="J23" s="74">
        <f t="shared" si="4"/>
        <v>8.9999999999999998E-4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899.99900000000002</v>
      </c>
      <c r="C24" s="90" t="s">
        <v>101</v>
      </c>
      <c r="D24" s="120">
        <f t="shared" si="2"/>
        <v>1.6071410714285714E-5</v>
      </c>
      <c r="E24" s="91">
        <v>1.3259999999999999E-2</v>
      </c>
      <c r="F24" s="92">
        <v>0.20680000000000001</v>
      </c>
      <c r="G24" s="88">
        <f t="shared" si="3"/>
        <v>0.22006000000000001</v>
      </c>
      <c r="H24" s="89">
        <v>10</v>
      </c>
      <c r="I24" s="90" t="s">
        <v>64</v>
      </c>
      <c r="J24" s="74">
        <f t="shared" si="4"/>
        <v>1E-3</v>
      </c>
      <c r="K24" s="89">
        <v>13</v>
      </c>
      <c r="L24" s="90" t="s">
        <v>64</v>
      </c>
      <c r="M24" s="74">
        <f t="shared" si="0"/>
        <v>1.2999999999999999E-3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999.99900000000002</v>
      </c>
      <c r="C25" s="90" t="s">
        <v>101</v>
      </c>
      <c r="D25" s="120">
        <f t="shared" si="2"/>
        <v>1.7857125000000001E-5</v>
      </c>
      <c r="E25" s="91">
        <v>1.3979999999999999E-2</v>
      </c>
      <c r="F25" s="92">
        <v>0.21779999999999999</v>
      </c>
      <c r="G25" s="88">
        <f t="shared" si="3"/>
        <v>0.23177999999999999</v>
      </c>
      <c r="H25" s="89">
        <v>10</v>
      </c>
      <c r="I25" s="90" t="s">
        <v>64</v>
      </c>
      <c r="J25" s="74">
        <f t="shared" si="4"/>
        <v>1E-3</v>
      </c>
      <c r="K25" s="89">
        <v>14</v>
      </c>
      <c r="L25" s="90" t="s">
        <v>64</v>
      </c>
      <c r="M25" s="74">
        <f t="shared" si="0"/>
        <v>1.4E-3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1.1000000000000001</v>
      </c>
      <c r="C26" s="93" t="s">
        <v>63</v>
      </c>
      <c r="D26" s="120">
        <f t="shared" ref="D26:D89" si="5">B26/1000/$C$5</f>
        <v>1.9642857142857145E-5</v>
      </c>
      <c r="E26" s="91">
        <v>1.4659999999999999E-2</v>
      </c>
      <c r="F26" s="92">
        <v>0.22800000000000001</v>
      </c>
      <c r="G26" s="88">
        <f t="shared" si="3"/>
        <v>0.24266000000000001</v>
      </c>
      <c r="H26" s="89">
        <v>11</v>
      </c>
      <c r="I26" s="90" t="s">
        <v>64</v>
      </c>
      <c r="J26" s="74">
        <f t="shared" si="4"/>
        <v>1.0999999999999998E-3</v>
      </c>
      <c r="K26" s="89">
        <v>14</v>
      </c>
      <c r="L26" s="90" t="s">
        <v>64</v>
      </c>
      <c r="M26" s="74">
        <f t="shared" si="0"/>
        <v>1.4E-3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1.2</v>
      </c>
      <c r="C27" s="90" t="s">
        <v>63</v>
      </c>
      <c r="D27" s="120">
        <f t="shared" si="5"/>
        <v>2.1428571428571428E-5</v>
      </c>
      <c r="E27" s="91">
        <v>1.5310000000000001E-2</v>
      </c>
      <c r="F27" s="92">
        <v>0.23769999999999999</v>
      </c>
      <c r="G27" s="88">
        <f t="shared" si="3"/>
        <v>0.25301000000000001</v>
      </c>
      <c r="H27" s="89">
        <v>11</v>
      </c>
      <c r="I27" s="90" t="s">
        <v>64</v>
      </c>
      <c r="J27" s="74">
        <f t="shared" si="4"/>
        <v>1.0999999999999998E-3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1.3</v>
      </c>
      <c r="C28" s="90" t="s">
        <v>63</v>
      </c>
      <c r="D28" s="120">
        <f t="shared" si="5"/>
        <v>2.3214285714285715E-5</v>
      </c>
      <c r="E28" s="91">
        <v>1.5939999999999999E-2</v>
      </c>
      <c r="F28" s="92">
        <v>0.24690000000000001</v>
      </c>
      <c r="G28" s="88">
        <f t="shared" si="3"/>
        <v>0.26284000000000002</v>
      </c>
      <c r="H28" s="89">
        <v>12</v>
      </c>
      <c r="I28" s="90" t="s">
        <v>64</v>
      </c>
      <c r="J28" s="74">
        <f t="shared" si="4"/>
        <v>1.2000000000000001E-3</v>
      </c>
      <c r="K28" s="89">
        <v>15</v>
      </c>
      <c r="L28" s="90" t="s">
        <v>64</v>
      </c>
      <c r="M28" s="74">
        <f t="shared" si="0"/>
        <v>1.5E-3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1.4</v>
      </c>
      <c r="C29" s="90" t="s">
        <v>63</v>
      </c>
      <c r="D29" s="120">
        <f t="shared" si="5"/>
        <v>2.5000000000000001E-5</v>
      </c>
      <c r="E29" s="91">
        <v>1.6539999999999999E-2</v>
      </c>
      <c r="F29" s="92">
        <v>0.25559999999999999</v>
      </c>
      <c r="G29" s="88">
        <f t="shared" si="3"/>
        <v>0.27213999999999999</v>
      </c>
      <c r="H29" s="89">
        <v>12</v>
      </c>
      <c r="I29" s="90" t="s">
        <v>64</v>
      </c>
      <c r="J29" s="74">
        <f t="shared" si="4"/>
        <v>1.2000000000000001E-3</v>
      </c>
      <c r="K29" s="89">
        <v>16</v>
      </c>
      <c r="L29" s="90" t="s">
        <v>64</v>
      </c>
      <c r="M29" s="74">
        <f t="shared" si="0"/>
        <v>1.6000000000000001E-3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1.5</v>
      </c>
      <c r="C30" s="90" t="s">
        <v>63</v>
      </c>
      <c r="D30" s="118">
        <f t="shared" si="5"/>
        <v>2.6785714285714288E-5</v>
      </c>
      <c r="E30" s="91">
        <v>1.712E-2</v>
      </c>
      <c r="F30" s="92">
        <v>0.26390000000000002</v>
      </c>
      <c r="G30" s="88">
        <f t="shared" si="3"/>
        <v>0.28102000000000005</v>
      </c>
      <c r="H30" s="89">
        <v>13</v>
      </c>
      <c r="I30" s="90" t="s">
        <v>64</v>
      </c>
      <c r="J30" s="74">
        <f t="shared" si="4"/>
        <v>1.2999999999999999E-3</v>
      </c>
      <c r="K30" s="89">
        <v>16</v>
      </c>
      <c r="L30" s="90" t="s">
        <v>64</v>
      </c>
      <c r="M30" s="74">
        <f t="shared" si="0"/>
        <v>1.6000000000000001E-3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1.6</v>
      </c>
      <c r="C31" s="90" t="s">
        <v>63</v>
      </c>
      <c r="D31" s="118">
        <f t="shared" si="5"/>
        <v>2.8571428571428574E-5</v>
      </c>
      <c r="E31" s="91">
        <v>1.7680000000000001E-2</v>
      </c>
      <c r="F31" s="92">
        <v>0.27179999999999999</v>
      </c>
      <c r="G31" s="88">
        <f t="shared" si="3"/>
        <v>0.28947999999999996</v>
      </c>
      <c r="H31" s="89">
        <v>13</v>
      </c>
      <c r="I31" s="90" t="s">
        <v>64</v>
      </c>
      <c r="J31" s="74">
        <f t="shared" si="4"/>
        <v>1.2999999999999999E-3</v>
      </c>
      <c r="K31" s="89">
        <v>17</v>
      </c>
      <c r="L31" s="90" t="s">
        <v>64</v>
      </c>
      <c r="M31" s="74">
        <f t="shared" si="0"/>
        <v>1.7000000000000001E-3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1.7</v>
      </c>
      <c r="C32" s="90" t="s">
        <v>63</v>
      </c>
      <c r="D32" s="118">
        <f t="shared" si="5"/>
        <v>3.0357142857142854E-5</v>
      </c>
      <c r="E32" s="91">
        <v>1.822E-2</v>
      </c>
      <c r="F32" s="92">
        <v>0.27939999999999998</v>
      </c>
      <c r="G32" s="88">
        <f t="shared" si="3"/>
        <v>0.29762</v>
      </c>
      <c r="H32" s="89">
        <v>14</v>
      </c>
      <c r="I32" s="90" t="s">
        <v>64</v>
      </c>
      <c r="J32" s="74">
        <f t="shared" si="4"/>
        <v>1.4E-3</v>
      </c>
      <c r="K32" s="89">
        <v>17</v>
      </c>
      <c r="L32" s="90" t="s">
        <v>64</v>
      </c>
      <c r="M32" s="74">
        <f t="shared" si="0"/>
        <v>1.7000000000000001E-3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1.8</v>
      </c>
      <c r="C33" s="90" t="s">
        <v>63</v>
      </c>
      <c r="D33" s="118">
        <f t="shared" si="5"/>
        <v>3.2142857142857144E-5</v>
      </c>
      <c r="E33" s="91">
        <v>1.8749999999999999E-2</v>
      </c>
      <c r="F33" s="92">
        <v>0.28670000000000001</v>
      </c>
      <c r="G33" s="88">
        <f t="shared" si="3"/>
        <v>0.30545</v>
      </c>
      <c r="H33" s="89">
        <v>14</v>
      </c>
      <c r="I33" s="90" t="s">
        <v>64</v>
      </c>
      <c r="J33" s="74">
        <f t="shared" si="4"/>
        <v>1.4E-3</v>
      </c>
      <c r="K33" s="89">
        <v>18</v>
      </c>
      <c r="L33" s="90" t="s">
        <v>64</v>
      </c>
      <c r="M33" s="74">
        <f t="shared" si="0"/>
        <v>1.8E-3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2</v>
      </c>
      <c r="C34" s="90" t="s">
        <v>63</v>
      </c>
      <c r="D34" s="118">
        <f t="shared" si="5"/>
        <v>3.5714285714285717E-5</v>
      </c>
      <c r="E34" s="91">
        <v>1.9769999999999999E-2</v>
      </c>
      <c r="F34" s="92">
        <v>0.3004</v>
      </c>
      <c r="G34" s="88">
        <f t="shared" si="3"/>
        <v>0.32017000000000001</v>
      </c>
      <c r="H34" s="89">
        <v>15</v>
      </c>
      <c r="I34" s="90" t="s">
        <v>64</v>
      </c>
      <c r="J34" s="74">
        <f t="shared" si="4"/>
        <v>1.5E-3</v>
      </c>
      <c r="K34" s="89">
        <v>19</v>
      </c>
      <c r="L34" s="90" t="s">
        <v>64</v>
      </c>
      <c r="M34" s="74">
        <f t="shared" si="0"/>
        <v>1.9E-3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2.25</v>
      </c>
      <c r="C35" s="90" t="s">
        <v>63</v>
      </c>
      <c r="D35" s="118">
        <f t="shared" si="5"/>
        <v>4.0178571428571427E-5</v>
      </c>
      <c r="E35" s="91">
        <v>2.0959999999999999E-2</v>
      </c>
      <c r="F35" s="92">
        <v>0.31630000000000003</v>
      </c>
      <c r="G35" s="88">
        <f t="shared" si="3"/>
        <v>0.33726</v>
      </c>
      <c r="H35" s="89">
        <v>16</v>
      </c>
      <c r="I35" s="90" t="s">
        <v>64</v>
      </c>
      <c r="J35" s="74">
        <f t="shared" si="4"/>
        <v>1.6000000000000001E-3</v>
      </c>
      <c r="K35" s="89">
        <v>20</v>
      </c>
      <c r="L35" s="90" t="s">
        <v>64</v>
      </c>
      <c r="M35" s="74">
        <f t="shared" si="0"/>
        <v>2E-3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2.5</v>
      </c>
      <c r="C36" s="90" t="s">
        <v>63</v>
      </c>
      <c r="D36" s="118">
        <f t="shared" si="5"/>
        <v>4.4642857142857143E-5</v>
      </c>
      <c r="E36" s="91">
        <v>2.2100000000000002E-2</v>
      </c>
      <c r="F36" s="92">
        <v>0.33090000000000003</v>
      </c>
      <c r="G36" s="88">
        <f t="shared" si="3"/>
        <v>0.35300000000000004</v>
      </c>
      <c r="H36" s="89">
        <v>17</v>
      </c>
      <c r="I36" s="90" t="s">
        <v>64</v>
      </c>
      <c r="J36" s="74">
        <f t="shared" si="4"/>
        <v>1.7000000000000001E-3</v>
      </c>
      <c r="K36" s="89">
        <v>21</v>
      </c>
      <c r="L36" s="90" t="s">
        <v>64</v>
      </c>
      <c r="M36" s="74">
        <f t="shared" si="0"/>
        <v>2.1000000000000003E-3</v>
      </c>
      <c r="N36" s="89">
        <v>16</v>
      </c>
      <c r="O36" s="90" t="s">
        <v>64</v>
      </c>
      <c r="P36" s="74">
        <f t="shared" si="1"/>
        <v>1.6000000000000001E-3</v>
      </c>
    </row>
    <row r="37" spans="2:16">
      <c r="B37" s="89">
        <v>2.75</v>
      </c>
      <c r="C37" s="90" t="s">
        <v>63</v>
      </c>
      <c r="D37" s="118">
        <f t="shared" si="5"/>
        <v>4.9107142857142852E-5</v>
      </c>
      <c r="E37" s="91">
        <v>2.3179999999999999E-2</v>
      </c>
      <c r="F37" s="92">
        <v>0.34449999999999997</v>
      </c>
      <c r="G37" s="88">
        <f t="shared" si="3"/>
        <v>0.36767999999999995</v>
      </c>
      <c r="H37" s="89">
        <v>18</v>
      </c>
      <c r="I37" s="90" t="s">
        <v>64</v>
      </c>
      <c r="J37" s="74">
        <f t="shared" si="4"/>
        <v>1.8E-3</v>
      </c>
      <c r="K37" s="89">
        <v>22</v>
      </c>
      <c r="L37" s="90" t="s">
        <v>64</v>
      </c>
      <c r="M37" s="74">
        <f t="shared" si="0"/>
        <v>2.1999999999999997E-3</v>
      </c>
      <c r="N37" s="89">
        <v>17</v>
      </c>
      <c r="O37" s="90" t="s">
        <v>64</v>
      </c>
      <c r="P37" s="74">
        <f t="shared" si="1"/>
        <v>1.7000000000000001E-3</v>
      </c>
    </row>
    <row r="38" spans="2:16">
      <c r="B38" s="89">
        <v>3</v>
      </c>
      <c r="C38" s="90" t="s">
        <v>63</v>
      </c>
      <c r="D38" s="118">
        <f t="shared" si="5"/>
        <v>5.3571428571428575E-5</v>
      </c>
      <c r="E38" s="91">
        <v>2.4209999999999999E-2</v>
      </c>
      <c r="F38" s="92">
        <v>0.35720000000000002</v>
      </c>
      <c r="G38" s="88">
        <f t="shared" si="3"/>
        <v>0.38141000000000003</v>
      </c>
      <c r="H38" s="89">
        <v>19</v>
      </c>
      <c r="I38" s="90" t="s">
        <v>64</v>
      </c>
      <c r="J38" s="74">
        <f t="shared" si="4"/>
        <v>1.9E-3</v>
      </c>
      <c r="K38" s="89">
        <v>23</v>
      </c>
      <c r="L38" s="90" t="s">
        <v>64</v>
      </c>
      <c r="M38" s="74">
        <f t="shared" si="0"/>
        <v>2.3E-3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3.25</v>
      </c>
      <c r="C39" s="90" t="s">
        <v>63</v>
      </c>
      <c r="D39" s="118">
        <f t="shared" si="5"/>
        <v>5.8035714285714285E-5</v>
      </c>
      <c r="E39" s="91">
        <v>2.52E-2</v>
      </c>
      <c r="F39" s="92">
        <v>0.36909999999999998</v>
      </c>
      <c r="G39" s="88">
        <f t="shared" si="3"/>
        <v>0.39429999999999998</v>
      </c>
      <c r="H39" s="89">
        <v>20</v>
      </c>
      <c r="I39" s="90" t="s">
        <v>64</v>
      </c>
      <c r="J39" s="74">
        <f t="shared" si="4"/>
        <v>2E-3</v>
      </c>
      <c r="K39" s="89">
        <v>24</v>
      </c>
      <c r="L39" s="90" t="s">
        <v>64</v>
      </c>
      <c r="M39" s="74">
        <f t="shared" si="0"/>
        <v>2.4000000000000002E-3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3.5</v>
      </c>
      <c r="C40" s="90" t="s">
        <v>63</v>
      </c>
      <c r="D40" s="118">
        <f t="shared" si="5"/>
        <v>6.2500000000000001E-5</v>
      </c>
      <c r="E40" s="91">
        <v>2.615E-2</v>
      </c>
      <c r="F40" s="92">
        <v>0.38030000000000003</v>
      </c>
      <c r="G40" s="88">
        <f t="shared" si="3"/>
        <v>0.40645000000000003</v>
      </c>
      <c r="H40" s="89">
        <v>20</v>
      </c>
      <c r="I40" s="90" t="s">
        <v>64</v>
      </c>
      <c r="J40" s="74">
        <f t="shared" si="4"/>
        <v>2E-3</v>
      </c>
      <c r="K40" s="89">
        <v>25</v>
      </c>
      <c r="L40" s="90" t="s">
        <v>64</v>
      </c>
      <c r="M40" s="74">
        <f t="shared" si="0"/>
        <v>2.5000000000000001E-3</v>
      </c>
      <c r="N40" s="89">
        <v>19</v>
      </c>
      <c r="O40" s="90" t="s">
        <v>64</v>
      </c>
      <c r="P40" s="74">
        <f t="shared" si="1"/>
        <v>1.9E-3</v>
      </c>
    </row>
    <row r="41" spans="2:16">
      <c r="B41" s="89">
        <v>3.75</v>
      </c>
      <c r="C41" s="90" t="s">
        <v>63</v>
      </c>
      <c r="D41" s="118">
        <f t="shared" si="5"/>
        <v>6.6964285714285718E-5</v>
      </c>
      <c r="E41" s="91">
        <v>2.7060000000000001E-2</v>
      </c>
      <c r="F41" s="92">
        <v>0.39090000000000003</v>
      </c>
      <c r="G41" s="88">
        <f t="shared" si="3"/>
        <v>0.41796</v>
      </c>
      <c r="H41" s="89">
        <v>21</v>
      </c>
      <c r="I41" s="90" t="s">
        <v>64</v>
      </c>
      <c r="J41" s="74">
        <f t="shared" si="4"/>
        <v>2.1000000000000003E-3</v>
      </c>
      <c r="K41" s="89">
        <v>26</v>
      </c>
      <c r="L41" s="90" t="s">
        <v>64</v>
      </c>
      <c r="M41" s="74">
        <f t="shared" si="0"/>
        <v>2.5999999999999999E-3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4</v>
      </c>
      <c r="C42" s="90" t="s">
        <v>63</v>
      </c>
      <c r="D42" s="118">
        <f t="shared" si="5"/>
        <v>7.1428571428571434E-5</v>
      </c>
      <c r="E42" s="91">
        <v>2.7949999999999999E-2</v>
      </c>
      <c r="F42" s="92">
        <v>0.40089999999999998</v>
      </c>
      <c r="G42" s="88">
        <f t="shared" si="3"/>
        <v>0.42884999999999995</v>
      </c>
      <c r="H42" s="89">
        <v>22</v>
      </c>
      <c r="I42" s="90" t="s">
        <v>64</v>
      </c>
      <c r="J42" s="74">
        <f t="shared" si="4"/>
        <v>2.1999999999999997E-3</v>
      </c>
      <c r="K42" s="89">
        <v>26</v>
      </c>
      <c r="L42" s="90" t="s">
        <v>64</v>
      </c>
      <c r="M42" s="74">
        <f t="shared" si="0"/>
        <v>2.5999999999999999E-3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4.5</v>
      </c>
      <c r="C43" s="90" t="s">
        <v>63</v>
      </c>
      <c r="D43" s="118">
        <f t="shared" si="5"/>
        <v>8.0357142857142853E-5</v>
      </c>
      <c r="E43" s="91">
        <v>2.9649999999999999E-2</v>
      </c>
      <c r="F43" s="92">
        <v>0.41949999999999998</v>
      </c>
      <c r="G43" s="88">
        <f t="shared" si="3"/>
        <v>0.44914999999999999</v>
      </c>
      <c r="H43" s="89">
        <v>24</v>
      </c>
      <c r="I43" s="90" t="s">
        <v>64</v>
      </c>
      <c r="J43" s="74">
        <f t="shared" si="4"/>
        <v>2.4000000000000002E-3</v>
      </c>
      <c r="K43" s="89">
        <v>28</v>
      </c>
      <c r="L43" s="90" t="s">
        <v>64</v>
      </c>
      <c r="M43" s="74">
        <f t="shared" si="0"/>
        <v>2.8E-3</v>
      </c>
      <c r="N43" s="89">
        <v>21</v>
      </c>
      <c r="O43" s="90" t="s">
        <v>64</v>
      </c>
      <c r="P43" s="74">
        <f t="shared" si="1"/>
        <v>2.1000000000000003E-3</v>
      </c>
    </row>
    <row r="44" spans="2:16">
      <c r="B44" s="89">
        <v>5</v>
      </c>
      <c r="C44" s="90" t="s">
        <v>63</v>
      </c>
      <c r="D44" s="118">
        <f t="shared" si="5"/>
        <v>8.9285714285714286E-5</v>
      </c>
      <c r="E44" s="91">
        <v>3.125E-2</v>
      </c>
      <c r="F44" s="92">
        <v>0.43640000000000001</v>
      </c>
      <c r="G44" s="88">
        <f t="shared" si="3"/>
        <v>0.46765000000000001</v>
      </c>
      <c r="H44" s="89">
        <v>25</v>
      </c>
      <c r="I44" s="90" t="s">
        <v>64</v>
      </c>
      <c r="J44" s="74">
        <f t="shared" si="4"/>
        <v>2.5000000000000001E-3</v>
      </c>
      <c r="K44" s="89">
        <v>30</v>
      </c>
      <c r="L44" s="90" t="s">
        <v>64</v>
      </c>
      <c r="M44" s="74">
        <f t="shared" si="0"/>
        <v>3.0000000000000001E-3</v>
      </c>
      <c r="N44" s="89">
        <v>23</v>
      </c>
      <c r="O44" s="90" t="s">
        <v>64</v>
      </c>
      <c r="P44" s="74">
        <f t="shared" si="1"/>
        <v>2.3E-3</v>
      </c>
    </row>
    <row r="45" spans="2:16">
      <c r="B45" s="89">
        <v>5.5</v>
      </c>
      <c r="C45" s="90" t="s">
        <v>63</v>
      </c>
      <c r="D45" s="118">
        <f t="shared" si="5"/>
        <v>9.8214285714285705E-5</v>
      </c>
      <c r="E45" s="91">
        <v>3.2779999999999997E-2</v>
      </c>
      <c r="F45" s="92">
        <v>0.45200000000000001</v>
      </c>
      <c r="G45" s="88">
        <f t="shared" si="3"/>
        <v>0.48477999999999999</v>
      </c>
      <c r="H45" s="89">
        <v>27</v>
      </c>
      <c r="I45" s="90" t="s">
        <v>64</v>
      </c>
      <c r="J45" s="74">
        <f t="shared" si="4"/>
        <v>2.7000000000000001E-3</v>
      </c>
      <c r="K45" s="89">
        <v>31</v>
      </c>
      <c r="L45" s="90" t="s">
        <v>64</v>
      </c>
      <c r="M45" s="74">
        <f t="shared" si="0"/>
        <v>3.0999999999999999E-3</v>
      </c>
      <c r="N45" s="89">
        <v>24</v>
      </c>
      <c r="O45" s="90" t="s">
        <v>64</v>
      </c>
      <c r="P45" s="74">
        <f t="shared" si="1"/>
        <v>2.4000000000000002E-3</v>
      </c>
    </row>
    <row r="46" spans="2:16">
      <c r="B46" s="89">
        <v>6</v>
      </c>
      <c r="C46" s="90" t="s">
        <v>63</v>
      </c>
      <c r="D46" s="118">
        <f t="shared" si="5"/>
        <v>1.0714285714285715E-4</v>
      </c>
      <c r="E46" s="91">
        <v>3.4229999999999997E-2</v>
      </c>
      <c r="F46" s="92">
        <v>0.46639999999999998</v>
      </c>
      <c r="G46" s="88">
        <f t="shared" si="3"/>
        <v>0.50063000000000002</v>
      </c>
      <c r="H46" s="89">
        <v>28</v>
      </c>
      <c r="I46" s="90" t="s">
        <v>64</v>
      </c>
      <c r="J46" s="74">
        <f t="shared" si="4"/>
        <v>2.8E-3</v>
      </c>
      <c r="K46" s="89">
        <v>33</v>
      </c>
      <c r="L46" s="90" t="s">
        <v>64</v>
      </c>
      <c r="M46" s="74">
        <f t="shared" si="0"/>
        <v>3.3E-3</v>
      </c>
      <c r="N46" s="89">
        <v>25</v>
      </c>
      <c r="O46" s="90" t="s">
        <v>64</v>
      </c>
      <c r="P46" s="74">
        <f t="shared" si="1"/>
        <v>2.5000000000000001E-3</v>
      </c>
    </row>
    <row r="47" spans="2:16">
      <c r="B47" s="89">
        <v>6.5</v>
      </c>
      <c r="C47" s="90" t="s">
        <v>63</v>
      </c>
      <c r="D47" s="118">
        <f t="shared" si="5"/>
        <v>1.1607142857142857E-4</v>
      </c>
      <c r="E47" s="91">
        <v>3.5630000000000002E-2</v>
      </c>
      <c r="F47" s="92">
        <v>0.47970000000000002</v>
      </c>
      <c r="G47" s="88">
        <f t="shared" si="3"/>
        <v>0.51533000000000007</v>
      </c>
      <c r="H47" s="89">
        <v>30</v>
      </c>
      <c r="I47" s="90" t="s">
        <v>64</v>
      </c>
      <c r="J47" s="74">
        <f t="shared" si="4"/>
        <v>3.0000000000000001E-3</v>
      </c>
      <c r="K47" s="89">
        <v>34</v>
      </c>
      <c r="L47" s="90" t="s">
        <v>64</v>
      </c>
      <c r="M47" s="74">
        <f t="shared" si="0"/>
        <v>3.4000000000000002E-3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7</v>
      </c>
      <c r="C48" s="90" t="s">
        <v>63</v>
      </c>
      <c r="D48" s="118">
        <f t="shared" si="5"/>
        <v>1.25E-4</v>
      </c>
      <c r="E48" s="91">
        <v>3.6979999999999999E-2</v>
      </c>
      <c r="F48" s="92">
        <v>0.49220000000000003</v>
      </c>
      <c r="G48" s="88">
        <f t="shared" si="3"/>
        <v>0.52917999999999998</v>
      </c>
      <c r="H48" s="89">
        <v>31</v>
      </c>
      <c r="I48" s="90" t="s">
        <v>64</v>
      </c>
      <c r="J48" s="74">
        <f t="shared" si="4"/>
        <v>3.0999999999999999E-3</v>
      </c>
      <c r="K48" s="89">
        <v>36</v>
      </c>
      <c r="L48" s="90" t="s">
        <v>64</v>
      </c>
      <c r="M48" s="74">
        <f t="shared" si="0"/>
        <v>3.5999999999999999E-3</v>
      </c>
      <c r="N48" s="89">
        <v>27</v>
      </c>
      <c r="O48" s="90" t="s">
        <v>64</v>
      </c>
      <c r="P48" s="74">
        <f t="shared" si="1"/>
        <v>2.7000000000000001E-3</v>
      </c>
    </row>
    <row r="49" spans="2:16">
      <c r="B49" s="89">
        <v>8</v>
      </c>
      <c r="C49" s="90" t="s">
        <v>63</v>
      </c>
      <c r="D49" s="118">
        <f t="shared" si="5"/>
        <v>1.4285714285714287E-4</v>
      </c>
      <c r="E49" s="91">
        <v>3.9530000000000003E-2</v>
      </c>
      <c r="F49" s="92">
        <v>0.51490000000000002</v>
      </c>
      <c r="G49" s="88">
        <f t="shared" si="3"/>
        <v>0.55442999999999998</v>
      </c>
      <c r="H49" s="89">
        <v>34</v>
      </c>
      <c r="I49" s="90" t="s">
        <v>64</v>
      </c>
      <c r="J49" s="74">
        <f t="shared" si="4"/>
        <v>3.4000000000000002E-3</v>
      </c>
      <c r="K49" s="89">
        <v>38</v>
      </c>
      <c r="L49" s="90" t="s">
        <v>64</v>
      </c>
      <c r="M49" s="74">
        <f t="shared" si="0"/>
        <v>3.8E-3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9</v>
      </c>
      <c r="C50" s="90" t="s">
        <v>63</v>
      </c>
      <c r="D50" s="118">
        <f t="shared" si="5"/>
        <v>1.6071428571428571E-4</v>
      </c>
      <c r="E50" s="91">
        <v>4.1930000000000002E-2</v>
      </c>
      <c r="F50" s="92">
        <v>0.53500000000000003</v>
      </c>
      <c r="G50" s="88">
        <f t="shared" si="3"/>
        <v>0.57693000000000005</v>
      </c>
      <c r="H50" s="89">
        <v>37</v>
      </c>
      <c r="I50" s="90" t="s">
        <v>64</v>
      </c>
      <c r="J50" s="74">
        <f t="shared" si="4"/>
        <v>3.6999999999999997E-3</v>
      </c>
      <c r="K50" s="89">
        <v>41</v>
      </c>
      <c r="L50" s="90" t="s">
        <v>64</v>
      </c>
      <c r="M50" s="74">
        <f t="shared" si="0"/>
        <v>4.1000000000000003E-3</v>
      </c>
      <c r="N50" s="89">
        <v>31</v>
      </c>
      <c r="O50" s="90" t="s">
        <v>64</v>
      </c>
      <c r="P50" s="74">
        <f t="shared" si="1"/>
        <v>3.0999999999999999E-3</v>
      </c>
    </row>
    <row r="51" spans="2:16">
      <c r="B51" s="89">
        <v>10</v>
      </c>
      <c r="C51" s="90" t="s">
        <v>63</v>
      </c>
      <c r="D51" s="118">
        <f t="shared" si="5"/>
        <v>1.7857142857142857E-4</v>
      </c>
      <c r="E51" s="91">
        <v>4.4200000000000003E-2</v>
      </c>
      <c r="F51" s="92">
        <v>0.55310000000000004</v>
      </c>
      <c r="G51" s="88">
        <f t="shared" si="3"/>
        <v>0.59730000000000005</v>
      </c>
      <c r="H51" s="89">
        <v>39</v>
      </c>
      <c r="I51" s="90" t="s">
        <v>64</v>
      </c>
      <c r="J51" s="74">
        <f t="shared" si="4"/>
        <v>3.8999999999999998E-3</v>
      </c>
      <c r="K51" s="89">
        <v>43</v>
      </c>
      <c r="L51" s="90" t="s">
        <v>64</v>
      </c>
      <c r="M51" s="74">
        <f t="shared" si="0"/>
        <v>4.3E-3</v>
      </c>
      <c r="N51" s="89">
        <v>33</v>
      </c>
      <c r="O51" s="90" t="s">
        <v>64</v>
      </c>
      <c r="P51" s="74">
        <f t="shared" si="1"/>
        <v>3.3E-3</v>
      </c>
    </row>
    <row r="52" spans="2:16">
      <c r="B52" s="89">
        <v>11</v>
      </c>
      <c r="C52" s="90" t="s">
        <v>63</v>
      </c>
      <c r="D52" s="118">
        <f t="shared" si="5"/>
        <v>1.9642857142857141E-4</v>
      </c>
      <c r="E52" s="91">
        <v>4.6350000000000002E-2</v>
      </c>
      <c r="F52" s="92">
        <v>0.56950000000000001</v>
      </c>
      <c r="G52" s="88">
        <f t="shared" si="3"/>
        <v>0.61585000000000001</v>
      </c>
      <c r="H52" s="89">
        <v>42</v>
      </c>
      <c r="I52" s="90" t="s">
        <v>64</v>
      </c>
      <c r="J52" s="74">
        <f t="shared" si="4"/>
        <v>4.2000000000000006E-3</v>
      </c>
      <c r="K52" s="89">
        <v>46</v>
      </c>
      <c r="L52" s="90" t="s">
        <v>64</v>
      </c>
      <c r="M52" s="74">
        <f t="shared" si="0"/>
        <v>4.5999999999999999E-3</v>
      </c>
      <c r="N52" s="89">
        <v>35</v>
      </c>
      <c r="O52" s="90" t="s">
        <v>64</v>
      </c>
      <c r="P52" s="74">
        <f t="shared" si="1"/>
        <v>3.5000000000000005E-3</v>
      </c>
    </row>
    <row r="53" spans="2:16">
      <c r="B53" s="89">
        <v>12</v>
      </c>
      <c r="C53" s="90" t="s">
        <v>63</v>
      </c>
      <c r="D53" s="118">
        <f t="shared" si="5"/>
        <v>2.142857142857143E-4</v>
      </c>
      <c r="E53" s="91">
        <v>4.8410000000000002E-2</v>
      </c>
      <c r="F53" s="92">
        <v>0.58450000000000002</v>
      </c>
      <c r="G53" s="88">
        <f t="shared" si="3"/>
        <v>0.63290999999999997</v>
      </c>
      <c r="H53" s="89">
        <v>44</v>
      </c>
      <c r="I53" s="90" t="s">
        <v>64</v>
      </c>
      <c r="J53" s="74">
        <f t="shared" si="4"/>
        <v>4.3999999999999994E-3</v>
      </c>
      <c r="K53" s="89">
        <v>48</v>
      </c>
      <c r="L53" s="90" t="s">
        <v>64</v>
      </c>
      <c r="M53" s="74">
        <f t="shared" si="0"/>
        <v>4.8000000000000004E-3</v>
      </c>
      <c r="N53" s="89">
        <v>37</v>
      </c>
      <c r="O53" s="90" t="s">
        <v>64</v>
      </c>
      <c r="P53" s="74">
        <f t="shared" si="1"/>
        <v>3.6999999999999997E-3</v>
      </c>
    </row>
    <row r="54" spans="2:16">
      <c r="B54" s="89">
        <v>13</v>
      </c>
      <c r="C54" s="90" t="s">
        <v>63</v>
      </c>
      <c r="D54" s="118">
        <f t="shared" si="5"/>
        <v>2.3214285714285714E-4</v>
      </c>
      <c r="E54" s="91">
        <v>5.0389999999999997E-2</v>
      </c>
      <c r="F54" s="92">
        <v>0.59819999999999995</v>
      </c>
      <c r="G54" s="88">
        <f t="shared" si="3"/>
        <v>0.64859</v>
      </c>
      <c r="H54" s="89">
        <v>47</v>
      </c>
      <c r="I54" s="90" t="s">
        <v>64</v>
      </c>
      <c r="J54" s="74">
        <f t="shared" si="4"/>
        <v>4.7000000000000002E-3</v>
      </c>
      <c r="K54" s="89">
        <v>51</v>
      </c>
      <c r="L54" s="90" t="s">
        <v>64</v>
      </c>
      <c r="M54" s="74">
        <f t="shared" si="0"/>
        <v>5.0999999999999995E-3</v>
      </c>
      <c r="N54" s="89">
        <v>39</v>
      </c>
      <c r="O54" s="90" t="s">
        <v>64</v>
      </c>
      <c r="P54" s="74">
        <f t="shared" si="1"/>
        <v>3.8999999999999998E-3</v>
      </c>
    </row>
    <row r="55" spans="2:16">
      <c r="B55" s="89">
        <v>14</v>
      </c>
      <c r="C55" s="90" t="s">
        <v>63</v>
      </c>
      <c r="D55" s="118">
        <f t="shared" si="5"/>
        <v>2.5000000000000001E-4</v>
      </c>
      <c r="E55" s="91">
        <v>5.2290000000000003E-2</v>
      </c>
      <c r="F55" s="92">
        <v>0.61080000000000001</v>
      </c>
      <c r="G55" s="88">
        <f t="shared" si="3"/>
        <v>0.66308999999999996</v>
      </c>
      <c r="H55" s="89">
        <v>49</v>
      </c>
      <c r="I55" s="90" t="s">
        <v>64</v>
      </c>
      <c r="J55" s="74">
        <f t="shared" si="4"/>
        <v>4.8999999999999998E-3</v>
      </c>
      <c r="K55" s="89">
        <v>53</v>
      </c>
      <c r="L55" s="90" t="s">
        <v>64</v>
      </c>
      <c r="M55" s="74">
        <f t="shared" si="0"/>
        <v>5.3E-3</v>
      </c>
      <c r="N55" s="89">
        <v>41</v>
      </c>
      <c r="O55" s="90" t="s">
        <v>64</v>
      </c>
      <c r="P55" s="74">
        <f t="shared" si="1"/>
        <v>4.1000000000000003E-3</v>
      </c>
    </row>
    <row r="56" spans="2:16">
      <c r="B56" s="89">
        <v>15</v>
      </c>
      <c r="C56" s="90" t="s">
        <v>63</v>
      </c>
      <c r="D56" s="118">
        <f t="shared" si="5"/>
        <v>2.6785714285714287E-4</v>
      </c>
      <c r="E56" s="91">
        <v>5.4129999999999998E-2</v>
      </c>
      <c r="F56" s="92">
        <v>0.62260000000000004</v>
      </c>
      <c r="G56" s="88">
        <f t="shared" si="3"/>
        <v>0.67673000000000005</v>
      </c>
      <c r="H56" s="89">
        <v>52</v>
      </c>
      <c r="I56" s="90" t="s">
        <v>64</v>
      </c>
      <c r="J56" s="74">
        <f t="shared" si="4"/>
        <v>5.1999999999999998E-3</v>
      </c>
      <c r="K56" s="89">
        <v>55</v>
      </c>
      <c r="L56" s="90" t="s">
        <v>64</v>
      </c>
      <c r="M56" s="74">
        <f t="shared" si="0"/>
        <v>5.4999999999999997E-3</v>
      </c>
      <c r="N56" s="89">
        <v>43</v>
      </c>
      <c r="O56" s="90" t="s">
        <v>64</v>
      </c>
      <c r="P56" s="74">
        <f t="shared" si="1"/>
        <v>4.3E-3</v>
      </c>
    </row>
    <row r="57" spans="2:16">
      <c r="B57" s="89">
        <v>16</v>
      </c>
      <c r="C57" s="90" t="s">
        <v>63</v>
      </c>
      <c r="D57" s="118">
        <f t="shared" si="5"/>
        <v>2.8571428571428574E-4</v>
      </c>
      <c r="E57" s="91">
        <v>5.5899999999999998E-2</v>
      </c>
      <c r="F57" s="92">
        <v>0.63349999999999995</v>
      </c>
      <c r="G57" s="88">
        <f t="shared" si="3"/>
        <v>0.6893999999999999</v>
      </c>
      <c r="H57" s="89">
        <v>54</v>
      </c>
      <c r="I57" s="90" t="s">
        <v>64</v>
      </c>
      <c r="J57" s="74">
        <f t="shared" si="4"/>
        <v>5.4000000000000003E-3</v>
      </c>
      <c r="K57" s="89">
        <v>57</v>
      </c>
      <c r="L57" s="90" t="s">
        <v>64</v>
      </c>
      <c r="M57" s="74">
        <f t="shared" si="0"/>
        <v>5.7000000000000002E-3</v>
      </c>
      <c r="N57" s="89">
        <v>44</v>
      </c>
      <c r="O57" s="90" t="s">
        <v>64</v>
      </c>
      <c r="P57" s="74">
        <f t="shared" si="1"/>
        <v>4.3999999999999994E-3</v>
      </c>
    </row>
    <row r="58" spans="2:16">
      <c r="B58" s="89">
        <v>17</v>
      </c>
      <c r="C58" s="90" t="s">
        <v>63</v>
      </c>
      <c r="D58" s="118">
        <f t="shared" si="5"/>
        <v>3.035714285714286E-4</v>
      </c>
      <c r="E58" s="91">
        <v>5.7619999999999998E-2</v>
      </c>
      <c r="F58" s="92">
        <v>0.64359999999999995</v>
      </c>
      <c r="G58" s="88">
        <f t="shared" si="3"/>
        <v>0.70121999999999995</v>
      </c>
      <c r="H58" s="89">
        <v>56</v>
      </c>
      <c r="I58" s="90" t="s">
        <v>64</v>
      </c>
      <c r="J58" s="74">
        <f t="shared" si="4"/>
        <v>5.5999999999999999E-3</v>
      </c>
      <c r="K58" s="89">
        <v>60</v>
      </c>
      <c r="L58" s="90" t="s">
        <v>64</v>
      </c>
      <c r="M58" s="74">
        <f t="shared" si="0"/>
        <v>6.0000000000000001E-3</v>
      </c>
      <c r="N58" s="89">
        <v>46</v>
      </c>
      <c r="O58" s="90" t="s">
        <v>64</v>
      </c>
      <c r="P58" s="74">
        <f t="shared" si="1"/>
        <v>4.5999999999999999E-3</v>
      </c>
    </row>
    <row r="59" spans="2:16">
      <c r="B59" s="89">
        <v>18</v>
      </c>
      <c r="C59" s="90" t="s">
        <v>63</v>
      </c>
      <c r="D59" s="118">
        <f t="shared" si="5"/>
        <v>3.2142857142857141E-4</v>
      </c>
      <c r="E59" s="91">
        <v>5.9299999999999999E-2</v>
      </c>
      <c r="F59" s="92">
        <v>0.65310000000000001</v>
      </c>
      <c r="G59" s="88">
        <f t="shared" si="3"/>
        <v>0.71240000000000003</v>
      </c>
      <c r="H59" s="89">
        <v>59</v>
      </c>
      <c r="I59" s="90" t="s">
        <v>64</v>
      </c>
      <c r="J59" s="74">
        <f t="shared" si="4"/>
        <v>5.8999999999999999E-3</v>
      </c>
      <c r="K59" s="89">
        <v>62</v>
      </c>
      <c r="L59" s="90" t="s">
        <v>64</v>
      </c>
      <c r="M59" s="74">
        <f t="shared" si="0"/>
        <v>6.1999999999999998E-3</v>
      </c>
      <c r="N59" s="89">
        <v>48</v>
      </c>
      <c r="O59" s="90" t="s">
        <v>64</v>
      </c>
      <c r="P59" s="74">
        <f t="shared" si="1"/>
        <v>4.8000000000000004E-3</v>
      </c>
    </row>
    <row r="60" spans="2:16">
      <c r="B60" s="89">
        <v>20</v>
      </c>
      <c r="C60" s="90" t="s">
        <v>63</v>
      </c>
      <c r="D60" s="118">
        <f t="shared" si="5"/>
        <v>3.5714285714285714E-4</v>
      </c>
      <c r="E60" s="91">
        <v>6.25E-2</v>
      </c>
      <c r="F60" s="92">
        <v>0.67049999999999998</v>
      </c>
      <c r="G60" s="88">
        <f t="shared" si="3"/>
        <v>0.73299999999999998</v>
      </c>
      <c r="H60" s="89">
        <v>63</v>
      </c>
      <c r="I60" s="90" t="s">
        <v>64</v>
      </c>
      <c r="J60" s="74">
        <f t="shared" si="4"/>
        <v>6.3E-3</v>
      </c>
      <c r="K60" s="89">
        <v>66</v>
      </c>
      <c r="L60" s="90" t="s">
        <v>64</v>
      </c>
      <c r="M60" s="74">
        <f t="shared" si="0"/>
        <v>6.6E-3</v>
      </c>
      <c r="N60" s="89">
        <v>51</v>
      </c>
      <c r="O60" s="90" t="s">
        <v>64</v>
      </c>
      <c r="P60" s="74">
        <f t="shared" si="1"/>
        <v>5.0999999999999995E-3</v>
      </c>
    </row>
    <row r="61" spans="2:16">
      <c r="B61" s="89">
        <v>22.5</v>
      </c>
      <c r="C61" s="90" t="s">
        <v>63</v>
      </c>
      <c r="D61" s="118">
        <f t="shared" si="5"/>
        <v>4.0178571428571428E-4</v>
      </c>
      <c r="E61" s="91">
        <v>6.6290000000000002E-2</v>
      </c>
      <c r="F61" s="92">
        <v>0.68940000000000001</v>
      </c>
      <c r="G61" s="88">
        <f t="shared" si="3"/>
        <v>0.75568999999999997</v>
      </c>
      <c r="H61" s="89">
        <v>69</v>
      </c>
      <c r="I61" s="90" t="s">
        <v>64</v>
      </c>
      <c r="J61" s="74">
        <f t="shared" si="4"/>
        <v>6.9000000000000008E-3</v>
      </c>
      <c r="K61" s="89">
        <v>71</v>
      </c>
      <c r="L61" s="90" t="s">
        <v>64</v>
      </c>
      <c r="M61" s="74">
        <f t="shared" si="0"/>
        <v>7.0999999999999995E-3</v>
      </c>
      <c r="N61" s="89">
        <v>55</v>
      </c>
      <c r="O61" s="90" t="s">
        <v>64</v>
      </c>
      <c r="P61" s="74">
        <f t="shared" si="1"/>
        <v>5.4999999999999997E-3</v>
      </c>
    </row>
    <row r="62" spans="2:16">
      <c r="B62" s="89">
        <v>25</v>
      </c>
      <c r="C62" s="90" t="s">
        <v>63</v>
      </c>
      <c r="D62" s="118">
        <f t="shared" si="5"/>
        <v>4.4642857142857147E-4</v>
      </c>
      <c r="E62" s="91">
        <v>6.9879999999999998E-2</v>
      </c>
      <c r="F62" s="92">
        <v>0.70599999999999996</v>
      </c>
      <c r="G62" s="88">
        <f t="shared" si="3"/>
        <v>0.7758799999999999</v>
      </c>
      <c r="H62" s="89">
        <v>74</v>
      </c>
      <c r="I62" s="90" t="s">
        <v>64</v>
      </c>
      <c r="J62" s="74">
        <f t="shared" si="4"/>
        <v>7.3999999999999995E-3</v>
      </c>
      <c r="K62" s="89">
        <v>76</v>
      </c>
      <c r="L62" s="90" t="s">
        <v>64</v>
      </c>
      <c r="M62" s="74">
        <f t="shared" si="0"/>
        <v>7.6E-3</v>
      </c>
      <c r="N62" s="89">
        <v>59</v>
      </c>
      <c r="O62" s="90" t="s">
        <v>64</v>
      </c>
      <c r="P62" s="74">
        <f t="shared" si="1"/>
        <v>5.8999999999999999E-3</v>
      </c>
    </row>
    <row r="63" spans="2:16">
      <c r="B63" s="89">
        <v>27.5</v>
      </c>
      <c r="C63" s="90" t="s">
        <v>63</v>
      </c>
      <c r="D63" s="118">
        <f t="shared" si="5"/>
        <v>4.910714285714286E-4</v>
      </c>
      <c r="E63" s="91">
        <v>7.3289999999999994E-2</v>
      </c>
      <c r="F63" s="92">
        <v>0.72050000000000003</v>
      </c>
      <c r="G63" s="88">
        <f t="shared" si="3"/>
        <v>0.79379</v>
      </c>
      <c r="H63" s="89">
        <v>80</v>
      </c>
      <c r="I63" s="90" t="s">
        <v>64</v>
      </c>
      <c r="J63" s="74">
        <f t="shared" si="4"/>
        <v>8.0000000000000002E-3</v>
      </c>
      <c r="K63" s="89">
        <v>81</v>
      </c>
      <c r="L63" s="90" t="s">
        <v>64</v>
      </c>
      <c r="M63" s="74">
        <f t="shared" si="0"/>
        <v>8.0999999999999996E-3</v>
      </c>
      <c r="N63" s="89">
        <v>63</v>
      </c>
      <c r="O63" s="90" t="s">
        <v>64</v>
      </c>
      <c r="P63" s="74">
        <f t="shared" si="1"/>
        <v>6.3E-3</v>
      </c>
    </row>
    <row r="64" spans="2:16">
      <c r="B64" s="89">
        <v>30</v>
      </c>
      <c r="C64" s="90" t="s">
        <v>63</v>
      </c>
      <c r="D64" s="118">
        <f t="shared" si="5"/>
        <v>5.3571428571428574E-4</v>
      </c>
      <c r="E64" s="91">
        <v>7.6550000000000007E-2</v>
      </c>
      <c r="F64" s="92">
        <v>0.73340000000000005</v>
      </c>
      <c r="G64" s="88">
        <f t="shared" si="3"/>
        <v>0.80995000000000006</v>
      </c>
      <c r="H64" s="89">
        <v>85</v>
      </c>
      <c r="I64" s="90" t="s">
        <v>64</v>
      </c>
      <c r="J64" s="74">
        <f t="shared" si="4"/>
        <v>8.5000000000000006E-3</v>
      </c>
      <c r="K64" s="89">
        <v>86</v>
      </c>
      <c r="L64" s="90" t="s">
        <v>64</v>
      </c>
      <c r="M64" s="74">
        <f t="shared" si="0"/>
        <v>8.6E-3</v>
      </c>
      <c r="N64" s="89">
        <v>66</v>
      </c>
      <c r="O64" s="90" t="s">
        <v>64</v>
      </c>
      <c r="P64" s="74">
        <f t="shared" si="1"/>
        <v>6.6E-3</v>
      </c>
    </row>
    <row r="65" spans="2:16">
      <c r="B65" s="89">
        <v>32.5</v>
      </c>
      <c r="C65" s="90" t="s">
        <v>63</v>
      </c>
      <c r="D65" s="118">
        <f t="shared" si="5"/>
        <v>5.8035714285714288E-4</v>
      </c>
      <c r="E65" s="91">
        <v>7.9680000000000001E-2</v>
      </c>
      <c r="F65" s="92">
        <v>0.74490000000000001</v>
      </c>
      <c r="G65" s="88">
        <f t="shared" si="3"/>
        <v>0.82457999999999998</v>
      </c>
      <c r="H65" s="89">
        <v>91</v>
      </c>
      <c r="I65" s="90" t="s">
        <v>64</v>
      </c>
      <c r="J65" s="74">
        <f t="shared" si="4"/>
        <v>9.1000000000000004E-3</v>
      </c>
      <c r="K65" s="89">
        <v>90</v>
      </c>
      <c r="L65" s="90" t="s">
        <v>64</v>
      </c>
      <c r="M65" s="74">
        <f t="shared" si="0"/>
        <v>8.9999999999999993E-3</v>
      </c>
      <c r="N65" s="89">
        <v>70</v>
      </c>
      <c r="O65" s="90" t="s">
        <v>64</v>
      </c>
      <c r="P65" s="74">
        <f t="shared" si="1"/>
        <v>7.000000000000001E-3</v>
      </c>
    </row>
    <row r="66" spans="2:16">
      <c r="B66" s="89">
        <v>35</v>
      </c>
      <c r="C66" s="90" t="s">
        <v>63</v>
      </c>
      <c r="D66" s="118">
        <f t="shared" si="5"/>
        <v>6.2500000000000001E-4</v>
      </c>
      <c r="E66" s="91">
        <v>8.2680000000000003E-2</v>
      </c>
      <c r="F66" s="92">
        <v>0.75519999999999998</v>
      </c>
      <c r="G66" s="88">
        <f t="shared" si="3"/>
        <v>0.83787999999999996</v>
      </c>
      <c r="H66" s="89">
        <v>96</v>
      </c>
      <c r="I66" s="90" t="s">
        <v>64</v>
      </c>
      <c r="J66" s="74">
        <f t="shared" si="4"/>
        <v>9.6000000000000009E-3</v>
      </c>
      <c r="K66" s="89">
        <v>95</v>
      </c>
      <c r="L66" s="90" t="s">
        <v>64</v>
      </c>
      <c r="M66" s="74">
        <f t="shared" si="0"/>
        <v>9.4999999999999998E-3</v>
      </c>
      <c r="N66" s="89">
        <v>74</v>
      </c>
      <c r="O66" s="90" t="s">
        <v>64</v>
      </c>
      <c r="P66" s="74">
        <f t="shared" si="1"/>
        <v>7.3999999999999995E-3</v>
      </c>
    </row>
    <row r="67" spans="2:16">
      <c r="B67" s="89">
        <v>37.5</v>
      </c>
      <c r="C67" s="90" t="s">
        <v>63</v>
      </c>
      <c r="D67" s="118">
        <f t="shared" si="5"/>
        <v>6.6964285714285715E-4</v>
      </c>
      <c r="E67" s="91">
        <v>8.5589999999999999E-2</v>
      </c>
      <c r="F67" s="92">
        <v>0.76449999999999996</v>
      </c>
      <c r="G67" s="88">
        <f t="shared" si="3"/>
        <v>0.85009000000000001</v>
      </c>
      <c r="H67" s="89">
        <v>101</v>
      </c>
      <c r="I67" s="90" t="s">
        <v>64</v>
      </c>
      <c r="J67" s="74">
        <f t="shared" si="4"/>
        <v>1.0100000000000001E-2</v>
      </c>
      <c r="K67" s="89">
        <v>100</v>
      </c>
      <c r="L67" s="90" t="s">
        <v>64</v>
      </c>
      <c r="M67" s="74">
        <f t="shared" si="0"/>
        <v>0.01</v>
      </c>
      <c r="N67" s="89">
        <v>77</v>
      </c>
      <c r="O67" s="90" t="s">
        <v>64</v>
      </c>
      <c r="P67" s="74">
        <f t="shared" si="1"/>
        <v>7.7000000000000002E-3</v>
      </c>
    </row>
    <row r="68" spans="2:16">
      <c r="B68" s="89">
        <v>40</v>
      </c>
      <c r="C68" s="90" t="s">
        <v>63</v>
      </c>
      <c r="D68" s="118">
        <f t="shared" si="5"/>
        <v>7.1428571428571429E-4</v>
      </c>
      <c r="E68" s="91">
        <v>8.8389999999999996E-2</v>
      </c>
      <c r="F68" s="92">
        <v>0.77300000000000002</v>
      </c>
      <c r="G68" s="88">
        <f t="shared" si="3"/>
        <v>0.86138999999999999</v>
      </c>
      <c r="H68" s="89">
        <v>107</v>
      </c>
      <c r="I68" s="90" t="s">
        <v>64</v>
      </c>
      <c r="J68" s="74">
        <f t="shared" si="4"/>
        <v>1.0699999999999999E-2</v>
      </c>
      <c r="K68" s="89">
        <v>104</v>
      </c>
      <c r="L68" s="90" t="s">
        <v>64</v>
      </c>
      <c r="M68" s="74">
        <f t="shared" si="0"/>
        <v>1.04E-2</v>
      </c>
      <c r="N68" s="89">
        <v>81</v>
      </c>
      <c r="O68" s="90" t="s">
        <v>64</v>
      </c>
      <c r="P68" s="74">
        <f t="shared" si="1"/>
        <v>8.0999999999999996E-3</v>
      </c>
    </row>
    <row r="69" spans="2:16">
      <c r="B69" s="89">
        <v>45</v>
      </c>
      <c r="C69" s="90" t="s">
        <v>63</v>
      </c>
      <c r="D69" s="118">
        <f t="shared" si="5"/>
        <v>8.0357142857142856E-4</v>
      </c>
      <c r="E69" s="91">
        <v>9.375E-2</v>
      </c>
      <c r="F69" s="92">
        <v>0.78749999999999998</v>
      </c>
      <c r="G69" s="88">
        <f t="shared" si="3"/>
        <v>0.88124999999999998</v>
      </c>
      <c r="H69" s="89">
        <v>117</v>
      </c>
      <c r="I69" s="90" t="s">
        <v>64</v>
      </c>
      <c r="J69" s="74">
        <f t="shared" si="4"/>
        <v>1.17E-2</v>
      </c>
      <c r="K69" s="89">
        <v>113</v>
      </c>
      <c r="L69" s="90" t="s">
        <v>64</v>
      </c>
      <c r="M69" s="74">
        <f t="shared" si="0"/>
        <v>1.1300000000000001E-2</v>
      </c>
      <c r="N69" s="89">
        <v>88</v>
      </c>
      <c r="O69" s="90" t="s">
        <v>64</v>
      </c>
      <c r="P69" s="74">
        <f t="shared" si="1"/>
        <v>8.7999999999999988E-3</v>
      </c>
    </row>
    <row r="70" spans="2:16">
      <c r="B70" s="89">
        <v>50</v>
      </c>
      <c r="C70" s="90" t="s">
        <v>63</v>
      </c>
      <c r="D70" s="118">
        <f t="shared" si="5"/>
        <v>8.9285714285714294E-4</v>
      </c>
      <c r="E70" s="91">
        <v>9.8830000000000001E-2</v>
      </c>
      <c r="F70" s="92">
        <v>0.79959999999999998</v>
      </c>
      <c r="G70" s="88">
        <f t="shared" si="3"/>
        <v>0.89842999999999995</v>
      </c>
      <c r="H70" s="89">
        <v>128</v>
      </c>
      <c r="I70" s="90" t="s">
        <v>64</v>
      </c>
      <c r="J70" s="74">
        <f t="shared" si="4"/>
        <v>1.2800000000000001E-2</v>
      </c>
      <c r="K70" s="89">
        <v>122</v>
      </c>
      <c r="L70" s="90" t="s">
        <v>64</v>
      </c>
      <c r="M70" s="74">
        <f t="shared" si="0"/>
        <v>1.2199999999999999E-2</v>
      </c>
      <c r="N70" s="89">
        <v>95</v>
      </c>
      <c r="O70" s="90" t="s">
        <v>64</v>
      </c>
      <c r="P70" s="74">
        <f t="shared" si="1"/>
        <v>9.4999999999999998E-3</v>
      </c>
    </row>
    <row r="71" spans="2:16">
      <c r="B71" s="89">
        <v>55</v>
      </c>
      <c r="C71" s="90" t="s">
        <v>63</v>
      </c>
      <c r="D71" s="118">
        <f t="shared" si="5"/>
        <v>9.8214285714285721E-4</v>
      </c>
      <c r="E71" s="91">
        <v>0.1036</v>
      </c>
      <c r="F71" s="92">
        <v>0.80969999999999998</v>
      </c>
      <c r="G71" s="88">
        <f t="shared" si="3"/>
        <v>0.9133</v>
      </c>
      <c r="H71" s="89">
        <v>138</v>
      </c>
      <c r="I71" s="90" t="s">
        <v>64</v>
      </c>
      <c r="J71" s="74">
        <f t="shared" si="4"/>
        <v>1.3800000000000002E-2</v>
      </c>
      <c r="K71" s="89">
        <v>131</v>
      </c>
      <c r="L71" s="90" t="s">
        <v>64</v>
      </c>
      <c r="M71" s="74">
        <f t="shared" si="0"/>
        <v>1.3100000000000001E-2</v>
      </c>
      <c r="N71" s="89">
        <v>102</v>
      </c>
      <c r="O71" s="90" t="s">
        <v>64</v>
      </c>
      <c r="P71" s="74">
        <f t="shared" si="1"/>
        <v>1.0199999999999999E-2</v>
      </c>
    </row>
    <row r="72" spans="2:16">
      <c r="B72" s="89">
        <v>60</v>
      </c>
      <c r="C72" s="90" t="s">
        <v>63</v>
      </c>
      <c r="D72" s="118">
        <f t="shared" si="5"/>
        <v>1.0714285714285715E-3</v>
      </c>
      <c r="E72" s="91">
        <v>0.10829999999999999</v>
      </c>
      <c r="F72" s="92">
        <v>0.81820000000000004</v>
      </c>
      <c r="G72" s="88">
        <f t="shared" si="3"/>
        <v>0.92649999999999999</v>
      </c>
      <c r="H72" s="89">
        <v>148</v>
      </c>
      <c r="I72" s="90" t="s">
        <v>64</v>
      </c>
      <c r="J72" s="74">
        <f t="shared" si="4"/>
        <v>1.4799999999999999E-2</v>
      </c>
      <c r="K72" s="89">
        <v>139</v>
      </c>
      <c r="L72" s="90" t="s">
        <v>64</v>
      </c>
      <c r="M72" s="74">
        <f t="shared" si="0"/>
        <v>1.3900000000000001E-2</v>
      </c>
      <c r="N72" s="89">
        <v>108</v>
      </c>
      <c r="O72" s="90" t="s">
        <v>64</v>
      </c>
      <c r="P72" s="74">
        <f t="shared" si="1"/>
        <v>1.0800000000000001E-2</v>
      </c>
    </row>
    <row r="73" spans="2:16">
      <c r="B73" s="89">
        <v>65</v>
      </c>
      <c r="C73" s="90" t="s">
        <v>63</v>
      </c>
      <c r="D73" s="118">
        <f t="shared" si="5"/>
        <v>1.1607142857142858E-3</v>
      </c>
      <c r="E73" s="91">
        <v>0.11269999999999999</v>
      </c>
      <c r="F73" s="92">
        <v>0.82540000000000002</v>
      </c>
      <c r="G73" s="88">
        <f t="shared" si="3"/>
        <v>0.93810000000000004</v>
      </c>
      <c r="H73" s="89">
        <v>159</v>
      </c>
      <c r="I73" s="90" t="s">
        <v>64</v>
      </c>
      <c r="J73" s="74">
        <f t="shared" si="4"/>
        <v>1.5900000000000001E-2</v>
      </c>
      <c r="K73" s="89">
        <v>148</v>
      </c>
      <c r="L73" s="90" t="s">
        <v>64</v>
      </c>
      <c r="M73" s="74">
        <f t="shared" si="0"/>
        <v>1.4799999999999999E-2</v>
      </c>
      <c r="N73" s="89">
        <v>115</v>
      </c>
      <c r="O73" s="90" t="s">
        <v>64</v>
      </c>
      <c r="P73" s="74">
        <f t="shared" si="1"/>
        <v>1.15E-2</v>
      </c>
    </row>
    <row r="74" spans="2:16">
      <c r="B74" s="89">
        <v>70</v>
      </c>
      <c r="C74" s="90" t="s">
        <v>63</v>
      </c>
      <c r="D74" s="118">
        <f t="shared" si="5"/>
        <v>1.25E-3</v>
      </c>
      <c r="E74" s="91">
        <v>0.1169</v>
      </c>
      <c r="F74" s="92">
        <v>0.83140000000000003</v>
      </c>
      <c r="G74" s="88">
        <f t="shared" si="3"/>
        <v>0.94830000000000003</v>
      </c>
      <c r="H74" s="89">
        <v>169</v>
      </c>
      <c r="I74" s="90" t="s">
        <v>64</v>
      </c>
      <c r="J74" s="74">
        <f t="shared" si="4"/>
        <v>1.6900000000000002E-2</v>
      </c>
      <c r="K74" s="89">
        <v>156</v>
      </c>
      <c r="L74" s="90" t="s">
        <v>64</v>
      </c>
      <c r="M74" s="74">
        <f t="shared" si="0"/>
        <v>1.5599999999999999E-2</v>
      </c>
      <c r="N74" s="89">
        <v>121</v>
      </c>
      <c r="O74" s="90" t="s">
        <v>64</v>
      </c>
      <c r="P74" s="74">
        <f t="shared" si="1"/>
        <v>1.21E-2</v>
      </c>
    </row>
    <row r="75" spans="2:16">
      <c r="B75" s="89">
        <v>80</v>
      </c>
      <c r="C75" s="90" t="s">
        <v>63</v>
      </c>
      <c r="D75" s="118">
        <f t="shared" si="5"/>
        <v>1.4285714285714286E-3</v>
      </c>
      <c r="E75" s="91">
        <v>0.125</v>
      </c>
      <c r="F75" s="92">
        <v>0.8407</v>
      </c>
      <c r="G75" s="88">
        <f t="shared" si="3"/>
        <v>0.9657</v>
      </c>
      <c r="H75" s="89">
        <v>189</v>
      </c>
      <c r="I75" s="90" t="s">
        <v>64</v>
      </c>
      <c r="J75" s="74">
        <f t="shared" si="4"/>
        <v>1.89E-2</v>
      </c>
      <c r="K75" s="89">
        <v>173</v>
      </c>
      <c r="L75" s="90" t="s">
        <v>64</v>
      </c>
      <c r="M75" s="74">
        <f t="shared" si="0"/>
        <v>1.7299999999999999E-2</v>
      </c>
      <c r="N75" s="89">
        <v>134</v>
      </c>
      <c r="O75" s="90" t="s">
        <v>64</v>
      </c>
      <c r="P75" s="74">
        <f t="shared" si="1"/>
        <v>1.34E-2</v>
      </c>
    </row>
    <row r="76" spans="2:16">
      <c r="B76" s="89">
        <v>90</v>
      </c>
      <c r="C76" s="90" t="s">
        <v>63</v>
      </c>
      <c r="D76" s="118">
        <f t="shared" si="5"/>
        <v>1.6071428571428571E-3</v>
      </c>
      <c r="E76" s="91">
        <v>0.1326</v>
      </c>
      <c r="F76" s="92">
        <v>0.84719999999999995</v>
      </c>
      <c r="G76" s="88">
        <f t="shared" si="3"/>
        <v>0.9798</v>
      </c>
      <c r="H76" s="89">
        <v>210</v>
      </c>
      <c r="I76" s="90" t="s">
        <v>64</v>
      </c>
      <c r="J76" s="74">
        <f t="shared" si="4"/>
        <v>2.0999999999999998E-2</v>
      </c>
      <c r="K76" s="89">
        <v>189</v>
      </c>
      <c r="L76" s="90" t="s">
        <v>64</v>
      </c>
      <c r="M76" s="74">
        <f t="shared" si="0"/>
        <v>1.89E-2</v>
      </c>
      <c r="N76" s="89">
        <v>147</v>
      </c>
      <c r="O76" s="90" t="s">
        <v>64</v>
      </c>
      <c r="P76" s="74">
        <f t="shared" si="1"/>
        <v>1.47E-2</v>
      </c>
    </row>
    <row r="77" spans="2:16">
      <c r="B77" s="89">
        <v>100</v>
      </c>
      <c r="C77" s="90" t="s">
        <v>63</v>
      </c>
      <c r="D77" s="118">
        <f t="shared" si="5"/>
        <v>1.7857142857142859E-3</v>
      </c>
      <c r="E77" s="91">
        <v>0.13980000000000001</v>
      </c>
      <c r="F77" s="92">
        <v>0.85150000000000003</v>
      </c>
      <c r="G77" s="88">
        <f t="shared" si="3"/>
        <v>0.99130000000000007</v>
      </c>
      <c r="H77" s="89">
        <v>230</v>
      </c>
      <c r="I77" s="90" t="s">
        <v>64</v>
      </c>
      <c r="J77" s="74">
        <f t="shared" si="4"/>
        <v>2.3E-2</v>
      </c>
      <c r="K77" s="89">
        <v>205</v>
      </c>
      <c r="L77" s="90" t="s">
        <v>64</v>
      </c>
      <c r="M77" s="74">
        <f t="shared" si="0"/>
        <v>2.0499999999999997E-2</v>
      </c>
      <c r="N77" s="89">
        <v>159</v>
      </c>
      <c r="O77" s="90" t="s">
        <v>64</v>
      </c>
      <c r="P77" s="74">
        <f t="shared" si="1"/>
        <v>1.5900000000000001E-2</v>
      </c>
    </row>
    <row r="78" spans="2:16">
      <c r="B78" s="89">
        <v>110</v>
      </c>
      <c r="C78" s="90" t="s">
        <v>63</v>
      </c>
      <c r="D78" s="118">
        <f t="shared" si="5"/>
        <v>1.9642857142857144E-3</v>
      </c>
      <c r="E78" s="91">
        <v>0.14660000000000001</v>
      </c>
      <c r="F78" s="92">
        <v>0.85419999999999996</v>
      </c>
      <c r="G78" s="88">
        <f t="shared" si="3"/>
        <v>1.0007999999999999</v>
      </c>
      <c r="H78" s="89">
        <v>251</v>
      </c>
      <c r="I78" s="90" t="s">
        <v>64</v>
      </c>
      <c r="J78" s="74">
        <f t="shared" si="4"/>
        <v>2.5100000000000001E-2</v>
      </c>
      <c r="K78" s="89">
        <v>221</v>
      </c>
      <c r="L78" s="90" t="s">
        <v>64</v>
      </c>
      <c r="M78" s="74">
        <f t="shared" si="0"/>
        <v>2.2100000000000002E-2</v>
      </c>
      <c r="N78" s="89">
        <v>172</v>
      </c>
      <c r="O78" s="90" t="s">
        <v>64</v>
      </c>
      <c r="P78" s="74">
        <f t="shared" si="1"/>
        <v>1.72E-2</v>
      </c>
    </row>
    <row r="79" spans="2:16">
      <c r="B79" s="89">
        <v>120</v>
      </c>
      <c r="C79" s="90" t="s">
        <v>63</v>
      </c>
      <c r="D79" s="118">
        <f t="shared" si="5"/>
        <v>2.142857142857143E-3</v>
      </c>
      <c r="E79" s="91">
        <v>0.16139999999999999</v>
      </c>
      <c r="F79" s="92">
        <v>0.85560000000000003</v>
      </c>
      <c r="G79" s="88">
        <f t="shared" si="3"/>
        <v>1.0169999999999999</v>
      </c>
      <c r="H79" s="89">
        <v>272</v>
      </c>
      <c r="I79" s="90" t="s">
        <v>64</v>
      </c>
      <c r="J79" s="74">
        <f t="shared" si="4"/>
        <v>2.7200000000000002E-2</v>
      </c>
      <c r="K79" s="89">
        <v>237</v>
      </c>
      <c r="L79" s="90" t="s">
        <v>64</v>
      </c>
      <c r="M79" s="74">
        <f t="shared" si="0"/>
        <v>2.3699999999999999E-2</v>
      </c>
      <c r="N79" s="89">
        <v>184</v>
      </c>
      <c r="O79" s="90" t="s">
        <v>64</v>
      </c>
      <c r="P79" s="74">
        <f t="shared" si="1"/>
        <v>1.84E-2</v>
      </c>
    </row>
    <row r="80" spans="2:16">
      <c r="B80" s="89">
        <v>130</v>
      </c>
      <c r="C80" s="90" t="s">
        <v>63</v>
      </c>
      <c r="D80" s="118">
        <f t="shared" si="5"/>
        <v>2.3214285714285715E-3</v>
      </c>
      <c r="E80" s="91">
        <v>0.1757</v>
      </c>
      <c r="F80" s="92">
        <v>0.85589999999999999</v>
      </c>
      <c r="G80" s="88">
        <f t="shared" si="3"/>
        <v>1.0316000000000001</v>
      </c>
      <c r="H80" s="89">
        <v>292</v>
      </c>
      <c r="I80" s="90" t="s">
        <v>64</v>
      </c>
      <c r="J80" s="74">
        <f t="shared" si="4"/>
        <v>2.9199999999999997E-2</v>
      </c>
      <c r="K80" s="89">
        <v>253</v>
      </c>
      <c r="L80" s="90" t="s">
        <v>64</v>
      </c>
      <c r="M80" s="74">
        <f t="shared" si="0"/>
        <v>2.53E-2</v>
      </c>
      <c r="N80" s="89">
        <v>196</v>
      </c>
      <c r="O80" s="90" t="s">
        <v>64</v>
      </c>
      <c r="P80" s="74">
        <f t="shared" si="1"/>
        <v>1.9599999999999999E-2</v>
      </c>
    </row>
    <row r="81" spans="2:16">
      <c r="B81" s="89">
        <v>140</v>
      </c>
      <c r="C81" s="90" t="s">
        <v>63</v>
      </c>
      <c r="D81" s="118">
        <f t="shared" si="5"/>
        <v>2.5000000000000001E-3</v>
      </c>
      <c r="E81" s="91">
        <v>0.18770000000000001</v>
      </c>
      <c r="F81" s="92">
        <v>0.85540000000000005</v>
      </c>
      <c r="G81" s="88">
        <f t="shared" si="3"/>
        <v>1.0431000000000001</v>
      </c>
      <c r="H81" s="89">
        <v>313</v>
      </c>
      <c r="I81" s="90" t="s">
        <v>64</v>
      </c>
      <c r="J81" s="74">
        <f t="shared" si="4"/>
        <v>3.1300000000000001E-2</v>
      </c>
      <c r="K81" s="89">
        <v>269</v>
      </c>
      <c r="L81" s="90" t="s">
        <v>64</v>
      </c>
      <c r="M81" s="74">
        <f t="shared" si="0"/>
        <v>2.69E-2</v>
      </c>
      <c r="N81" s="89">
        <v>208</v>
      </c>
      <c r="O81" s="90" t="s">
        <v>64</v>
      </c>
      <c r="P81" s="74">
        <f t="shared" si="1"/>
        <v>2.0799999999999999E-2</v>
      </c>
    </row>
    <row r="82" spans="2:16">
      <c r="B82" s="89">
        <v>150</v>
      </c>
      <c r="C82" s="90" t="s">
        <v>63</v>
      </c>
      <c r="D82" s="118">
        <f t="shared" si="5"/>
        <v>2.6785714285714286E-3</v>
      </c>
      <c r="E82" s="91">
        <v>0.19789999999999999</v>
      </c>
      <c r="F82" s="92">
        <v>0.85419999999999996</v>
      </c>
      <c r="G82" s="88">
        <f t="shared" si="3"/>
        <v>1.0521</v>
      </c>
      <c r="H82" s="89">
        <v>333</v>
      </c>
      <c r="I82" s="90" t="s">
        <v>64</v>
      </c>
      <c r="J82" s="74">
        <f t="shared" si="4"/>
        <v>3.3300000000000003E-2</v>
      </c>
      <c r="K82" s="89">
        <v>285</v>
      </c>
      <c r="L82" s="90" t="s">
        <v>64</v>
      </c>
      <c r="M82" s="74">
        <f t="shared" si="0"/>
        <v>2.8499999999999998E-2</v>
      </c>
      <c r="N82" s="89">
        <v>220</v>
      </c>
      <c r="O82" s="90" t="s">
        <v>64</v>
      </c>
      <c r="P82" s="74">
        <f t="shared" si="1"/>
        <v>2.1999999999999999E-2</v>
      </c>
    </row>
    <row r="83" spans="2:16">
      <c r="B83" s="89">
        <v>160</v>
      </c>
      <c r="C83" s="90" t="s">
        <v>63</v>
      </c>
      <c r="D83" s="118">
        <f t="shared" si="5"/>
        <v>2.8571428571428571E-3</v>
      </c>
      <c r="E83" s="91">
        <v>0.20660000000000001</v>
      </c>
      <c r="F83" s="92">
        <v>0.85250000000000004</v>
      </c>
      <c r="G83" s="88">
        <f t="shared" si="3"/>
        <v>1.0590999999999999</v>
      </c>
      <c r="H83" s="89">
        <v>354</v>
      </c>
      <c r="I83" s="90" t="s">
        <v>64</v>
      </c>
      <c r="J83" s="74">
        <f t="shared" si="4"/>
        <v>3.5400000000000001E-2</v>
      </c>
      <c r="K83" s="89">
        <v>301</v>
      </c>
      <c r="L83" s="90" t="s">
        <v>64</v>
      </c>
      <c r="M83" s="74">
        <f t="shared" si="0"/>
        <v>3.0099999999999998E-2</v>
      </c>
      <c r="N83" s="89">
        <v>231</v>
      </c>
      <c r="O83" s="90" t="s">
        <v>64</v>
      </c>
      <c r="P83" s="74">
        <f t="shared" si="1"/>
        <v>2.3100000000000002E-2</v>
      </c>
    </row>
    <row r="84" spans="2:16">
      <c r="B84" s="89">
        <v>170</v>
      </c>
      <c r="C84" s="90" t="s">
        <v>63</v>
      </c>
      <c r="D84" s="118">
        <f t="shared" si="5"/>
        <v>3.0357142857142861E-3</v>
      </c>
      <c r="E84" s="91">
        <v>0.214</v>
      </c>
      <c r="F84" s="92">
        <v>0.85029999999999994</v>
      </c>
      <c r="G84" s="88">
        <f t="shared" si="3"/>
        <v>1.0643</v>
      </c>
      <c r="H84" s="89">
        <v>374</v>
      </c>
      <c r="I84" s="90" t="s">
        <v>64</v>
      </c>
      <c r="J84" s="74">
        <f t="shared" si="4"/>
        <v>3.7400000000000003E-2</v>
      </c>
      <c r="K84" s="89">
        <v>316</v>
      </c>
      <c r="L84" s="90" t="s">
        <v>64</v>
      </c>
      <c r="M84" s="74">
        <f t="shared" ref="M84:M147" si="6">K84/1000/10</f>
        <v>3.1600000000000003E-2</v>
      </c>
      <c r="N84" s="89">
        <v>243</v>
      </c>
      <c r="O84" s="90" t="s">
        <v>64</v>
      </c>
      <c r="P84" s="74">
        <f t="shared" ref="P84:P147" si="7">N84/1000/10</f>
        <v>2.4299999999999999E-2</v>
      </c>
    </row>
    <row r="85" spans="2:16">
      <c r="B85" s="89">
        <v>180</v>
      </c>
      <c r="C85" s="90" t="s">
        <v>63</v>
      </c>
      <c r="D85" s="118">
        <f t="shared" si="5"/>
        <v>3.2142857142857142E-3</v>
      </c>
      <c r="E85" s="91">
        <v>0.2205</v>
      </c>
      <c r="F85" s="92">
        <v>0.84770000000000001</v>
      </c>
      <c r="G85" s="88">
        <f t="shared" ref="G85:G148" si="8">E85+F85</f>
        <v>1.0682</v>
      </c>
      <c r="H85" s="89">
        <v>395</v>
      </c>
      <c r="I85" s="90" t="s">
        <v>64</v>
      </c>
      <c r="J85" s="74">
        <f t="shared" ref="J85:J121" si="9">H85/1000/10</f>
        <v>3.95E-2</v>
      </c>
      <c r="K85" s="89">
        <v>332</v>
      </c>
      <c r="L85" s="90" t="s">
        <v>64</v>
      </c>
      <c r="M85" s="74">
        <f t="shared" si="6"/>
        <v>3.32E-2</v>
      </c>
      <c r="N85" s="89">
        <v>254</v>
      </c>
      <c r="O85" s="90" t="s">
        <v>64</v>
      </c>
      <c r="P85" s="74">
        <f t="shared" si="7"/>
        <v>2.5399999999999999E-2</v>
      </c>
    </row>
    <row r="86" spans="2:16">
      <c r="B86" s="89">
        <v>200</v>
      </c>
      <c r="C86" s="90" t="s">
        <v>63</v>
      </c>
      <c r="D86" s="118">
        <f t="shared" si="5"/>
        <v>3.5714285714285718E-3</v>
      </c>
      <c r="E86" s="91">
        <v>0.23130000000000001</v>
      </c>
      <c r="F86" s="92">
        <v>0.84160000000000001</v>
      </c>
      <c r="G86" s="88">
        <f t="shared" si="8"/>
        <v>1.0729</v>
      </c>
      <c r="H86" s="89">
        <v>437</v>
      </c>
      <c r="I86" s="90" t="s">
        <v>64</v>
      </c>
      <c r="J86" s="74">
        <f t="shared" si="9"/>
        <v>4.3700000000000003E-2</v>
      </c>
      <c r="K86" s="89">
        <v>363</v>
      </c>
      <c r="L86" s="90" t="s">
        <v>64</v>
      </c>
      <c r="M86" s="74">
        <f t="shared" si="6"/>
        <v>3.6299999999999999E-2</v>
      </c>
      <c r="N86" s="89">
        <v>277</v>
      </c>
      <c r="O86" s="90" t="s">
        <v>64</v>
      </c>
      <c r="P86" s="74">
        <f t="shared" si="7"/>
        <v>2.7700000000000002E-2</v>
      </c>
    </row>
    <row r="87" spans="2:16">
      <c r="B87" s="89">
        <v>225</v>
      </c>
      <c r="C87" s="90" t="s">
        <v>63</v>
      </c>
      <c r="D87" s="118">
        <f t="shared" si="5"/>
        <v>4.0178571428571433E-3</v>
      </c>
      <c r="E87" s="91">
        <v>0.2422</v>
      </c>
      <c r="F87" s="92">
        <v>0.83289999999999997</v>
      </c>
      <c r="G87" s="88">
        <f t="shared" si="8"/>
        <v>1.0750999999999999</v>
      </c>
      <c r="H87" s="89">
        <v>491</v>
      </c>
      <c r="I87" s="90" t="s">
        <v>64</v>
      </c>
      <c r="J87" s="74">
        <f t="shared" si="9"/>
        <v>4.9099999999999998E-2</v>
      </c>
      <c r="K87" s="89">
        <v>401</v>
      </c>
      <c r="L87" s="90" t="s">
        <v>64</v>
      </c>
      <c r="M87" s="74">
        <f t="shared" si="6"/>
        <v>4.0100000000000004E-2</v>
      </c>
      <c r="N87" s="89">
        <v>305</v>
      </c>
      <c r="O87" s="90" t="s">
        <v>64</v>
      </c>
      <c r="P87" s="74">
        <f t="shared" si="7"/>
        <v>3.0499999999999999E-2</v>
      </c>
    </row>
    <row r="88" spans="2:16">
      <c r="B88" s="89">
        <v>250</v>
      </c>
      <c r="C88" s="90" t="s">
        <v>63</v>
      </c>
      <c r="D88" s="118">
        <f t="shared" si="5"/>
        <v>4.464285714285714E-3</v>
      </c>
      <c r="E88" s="91">
        <v>0.2515</v>
      </c>
      <c r="F88" s="92">
        <v>0.82330000000000003</v>
      </c>
      <c r="G88" s="88">
        <f t="shared" si="8"/>
        <v>1.0748</v>
      </c>
      <c r="H88" s="89">
        <v>545</v>
      </c>
      <c r="I88" s="90" t="s">
        <v>64</v>
      </c>
      <c r="J88" s="74">
        <f t="shared" si="9"/>
        <v>5.4500000000000007E-2</v>
      </c>
      <c r="K88" s="89">
        <v>440</v>
      </c>
      <c r="L88" s="90" t="s">
        <v>64</v>
      </c>
      <c r="M88" s="74">
        <f t="shared" si="6"/>
        <v>4.3999999999999997E-2</v>
      </c>
      <c r="N88" s="89">
        <v>333</v>
      </c>
      <c r="O88" s="90" t="s">
        <v>64</v>
      </c>
      <c r="P88" s="74">
        <f t="shared" si="7"/>
        <v>3.3300000000000003E-2</v>
      </c>
    </row>
    <row r="89" spans="2:16">
      <c r="B89" s="89">
        <v>275</v>
      </c>
      <c r="C89" s="90" t="s">
        <v>63</v>
      </c>
      <c r="D89" s="118">
        <f t="shared" si="5"/>
        <v>4.9107142857142865E-3</v>
      </c>
      <c r="E89" s="91">
        <v>0.2601</v>
      </c>
      <c r="F89" s="92">
        <v>0.81320000000000003</v>
      </c>
      <c r="G89" s="88">
        <f t="shared" si="8"/>
        <v>1.0733000000000001</v>
      </c>
      <c r="H89" s="89">
        <v>601</v>
      </c>
      <c r="I89" s="90" t="s">
        <v>64</v>
      </c>
      <c r="J89" s="74">
        <f t="shared" si="9"/>
        <v>6.0100000000000001E-2</v>
      </c>
      <c r="K89" s="89">
        <v>479</v>
      </c>
      <c r="L89" s="90" t="s">
        <v>64</v>
      </c>
      <c r="M89" s="74">
        <f t="shared" si="6"/>
        <v>4.7899999999999998E-2</v>
      </c>
      <c r="N89" s="89">
        <v>361</v>
      </c>
      <c r="O89" s="90" t="s">
        <v>64</v>
      </c>
      <c r="P89" s="74">
        <f t="shared" si="7"/>
        <v>3.61E-2</v>
      </c>
    </row>
    <row r="90" spans="2:16">
      <c r="B90" s="89">
        <v>300</v>
      </c>
      <c r="C90" s="90" t="s">
        <v>63</v>
      </c>
      <c r="D90" s="118">
        <f t="shared" ref="D90:D102" si="10">B90/1000/$C$5</f>
        <v>5.3571428571428572E-3</v>
      </c>
      <c r="E90" s="91">
        <v>0.26860000000000001</v>
      </c>
      <c r="F90" s="92">
        <v>0.80289999999999995</v>
      </c>
      <c r="G90" s="88">
        <f t="shared" si="8"/>
        <v>1.0714999999999999</v>
      </c>
      <c r="H90" s="89">
        <v>657</v>
      </c>
      <c r="I90" s="90" t="s">
        <v>64</v>
      </c>
      <c r="J90" s="74">
        <f t="shared" si="9"/>
        <v>6.5700000000000008E-2</v>
      </c>
      <c r="K90" s="89">
        <v>519</v>
      </c>
      <c r="L90" s="90" t="s">
        <v>64</v>
      </c>
      <c r="M90" s="74">
        <f t="shared" si="6"/>
        <v>5.1900000000000002E-2</v>
      </c>
      <c r="N90" s="89">
        <v>389</v>
      </c>
      <c r="O90" s="90" t="s">
        <v>64</v>
      </c>
      <c r="P90" s="74">
        <f t="shared" si="7"/>
        <v>3.8900000000000004E-2</v>
      </c>
    </row>
    <row r="91" spans="2:16">
      <c r="B91" s="89">
        <v>325</v>
      </c>
      <c r="C91" s="90" t="s">
        <v>63</v>
      </c>
      <c r="D91" s="118">
        <f t="shared" si="10"/>
        <v>5.8035714285714288E-3</v>
      </c>
      <c r="E91" s="91">
        <v>0.2772</v>
      </c>
      <c r="F91" s="92">
        <v>0.79239999999999999</v>
      </c>
      <c r="G91" s="88">
        <f t="shared" si="8"/>
        <v>1.0695999999999999</v>
      </c>
      <c r="H91" s="89">
        <v>715</v>
      </c>
      <c r="I91" s="90" t="s">
        <v>64</v>
      </c>
      <c r="J91" s="74">
        <f t="shared" si="9"/>
        <v>7.1499999999999994E-2</v>
      </c>
      <c r="K91" s="89">
        <v>558</v>
      </c>
      <c r="L91" s="90" t="s">
        <v>64</v>
      </c>
      <c r="M91" s="74">
        <f t="shared" si="6"/>
        <v>5.5800000000000002E-2</v>
      </c>
      <c r="N91" s="89">
        <v>416</v>
      </c>
      <c r="O91" s="90" t="s">
        <v>64</v>
      </c>
      <c r="P91" s="74">
        <f t="shared" si="7"/>
        <v>4.1599999999999998E-2</v>
      </c>
    </row>
    <row r="92" spans="2:16">
      <c r="B92" s="89">
        <v>350</v>
      </c>
      <c r="C92" s="90" t="s">
        <v>63</v>
      </c>
      <c r="D92" s="118">
        <f t="shared" si="10"/>
        <v>6.2499999999999995E-3</v>
      </c>
      <c r="E92" s="91">
        <v>0.28599999999999998</v>
      </c>
      <c r="F92" s="92">
        <v>0.78200000000000003</v>
      </c>
      <c r="G92" s="88">
        <f t="shared" si="8"/>
        <v>1.0680000000000001</v>
      </c>
      <c r="H92" s="89">
        <v>773</v>
      </c>
      <c r="I92" s="90" t="s">
        <v>64</v>
      </c>
      <c r="J92" s="74">
        <f t="shared" si="9"/>
        <v>7.7300000000000008E-2</v>
      </c>
      <c r="K92" s="89">
        <v>598</v>
      </c>
      <c r="L92" s="90" t="s">
        <v>64</v>
      </c>
      <c r="M92" s="74">
        <f t="shared" si="6"/>
        <v>5.9799999999999999E-2</v>
      </c>
      <c r="N92" s="89">
        <v>444</v>
      </c>
      <c r="O92" s="90" t="s">
        <v>64</v>
      </c>
      <c r="P92" s="74">
        <f t="shared" si="7"/>
        <v>4.4400000000000002E-2</v>
      </c>
    </row>
    <row r="93" spans="2:16">
      <c r="B93" s="89">
        <v>375</v>
      </c>
      <c r="C93" s="90" t="s">
        <v>63</v>
      </c>
      <c r="D93" s="118">
        <f t="shared" si="10"/>
        <v>6.6964285714285711E-3</v>
      </c>
      <c r="E93" s="91">
        <v>0.29520000000000002</v>
      </c>
      <c r="F93" s="92">
        <v>0.77159999999999995</v>
      </c>
      <c r="G93" s="88">
        <f t="shared" si="8"/>
        <v>1.0668</v>
      </c>
      <c r="H93" s="89">
        <v>831</v>
      </c>
      <c r="I93" s="90" t="s">
        <v>64</v>
      </c>
      <c r="J93" s="74">
        <f t="shared" si="9"/>
        <v>8.3099999999999993E-2</v>
      </c>
      <c r="K93" s="89">
        <v>639</v>
      </c>
      <c r="L93" s="90" t="s">
        <v>64</v>
      </c>
      <c r="M93" s="74">
        <f t="shared" si="6"/>
        <v>6.3899999999999998E-2</v>
      </c>
      <c r="N93" s="89">
        <v>472</v>
      </c>
      <c r="O93" s="90" t="s">
        <v>64</v>
      </c>
      <c r="P93" s="74">
        <f t="shared" si="7"/>
        <v>4.7199999999999999E-2</v>
      </c>
    </row>
    <row r="94" spans="2:16">
      <c r="B94" s="89">
        <v>400</v>
      </c>
      <c r="C94" s="90" t="s">
        <v>63</v>
      </c>
      <c r="D94" s="118">
        <f t="shared" si="10"/>
        <v>7.1428571428571435E-3</v>
      </c>
      <c r="E94" s="91">
        <v>0.30470000000000003</v>
      </c>
      <c r="F94" s="92">
        <v>0.76139999999999997</v>
      </c>
      <c r="G94" s="88">
        <f t="shared" si="8"/>
        <v>1.0661</v>
      </c>
      <c r="H94" s="89">
        <v>891</v>
      </c>
      <c r="I94" s="90" t="s">
        <v>64</v>
      </c>
      <c r="J94" s="74">
        <f t="shared" si="9"/>
        <v>8.9099999999999999E-2</v>
      </c>
      <c r="K94" s="89">
        <v>680</v>
      </c>
      <c r="L94" s="90" t="s">
        <v>64</v>
      </c>
      <c r="M94" s="74">
        <f t="shared" si="6"/>
        <v>6.8000000000000005E-2</v>
      </c>
      <c r="N94" s="89">
        <v>499</v>
      </c>
      <c r="O94" s="90" t="s">
        <v>64</v>
      </c>
      <c r="P94" s="74">
        <f t="shared" si="7"/>
        <v>4.99E-2</v>
      </c>
    </row>
    <row r="95" spans="2:16">
      <c r="B95" s="89">
        <v>450</v>
      </c>
      <c r="C95" s="90" t="s">
        <v>63</v>
      </c>
      <c r="D95" s="118">
        <f t="shared" si="10"/>
        <v>8.0357142857142867E-3</v>
      </c>
      <c r="E95" s="91">
        <v>0.32469999999999999</v>
      </c>
      <c r="F95" s="92">
        <v>0.74139999999999995</v>
      </c>
      <c r="G95" s="88">
        <f t="shared" si="8"/>
        <v>1.0661</v>
      </c>
      <c r="H95" s="89">
        <v>1011</v>
      </c>
      <c r="I95" s="90" t="s">
        <v>64</v>
      </c>
      <c r="J95" s="74">
        <f t="shared" si="9"/>
        <v>0.1011</v>
      </c>
      <c r="K95" s="89">
        <v>756</v>
      </c>
      <c r="L95" s="90" t="s">
        <v>64</v>
      </c>
      <c r="M95" s="74">
        <f t="shared" si="6"/>
        <v>7.5600000000000001E-2</v>
      </c>
      <c r="N95" s="89">
        <v>557</v>
      </c>
      <c r="O95" s="90" t="s">
        <v>64</v>
      </c>
      <c r="P95" s="74">
        <f t="shared" si="7"/>
        <v>5.5700000000000006E-2</v>
      </c>
    </row>
    <row r="96" spans="2:16">
      <c r="B96" s="89">
        <v>500</v>
      </c>
      <c r="C96" s="90" t="s">
        <v>63</v>
      </c>
      <c r="D96" s="118">
        <f t="shared" si="10"/>
        <v>8.9285714285714281E-3</v>
      </c>
      <c r="E96" s="91">
        <v>0.34570000000000001</v>
      </c>
      <c r="F96" s="92">
        <v>0.72230000000000005</v>
      </c>
      <c r="G96" s="88">
        <f t="shared" si="8"/>
        <v>1.0680000000000001</v>
      </c>
      <c r="H96" s="89">
        <v>1134</v>
      </c>
      <c r="I96" s="90" t="s">
        <v>64</v>
      </c>
      <c r="J96" s="74">
        <f t="shared" si="9"/>
        <v>0.11339999999999999</v>
      </c>
      <c r="K96" s="89">
        <v>832</v>
      </c>
      <c r="L96" s="90" t="s">
        <v>64</v>
      </c>
      <c r="M96" s="74">
        <f t="shared" si="6"/>
        <v>8.3199999999999996E-2</v>
      </c>
      <c r="N96" s="89">
        <v>616</v>
      </c>
      <c r="O96" s="90" t="s">
        <v>64</v>
      </c>
      <c r="P96" s="74">
        <f t="shared" si="7"/>
        <v>6.1600000000000002E-2</v>
      </c>
    </row>
    <row r="97" spans="2:16">
      <c r="B97" s="89">
        <v>550</v>
      </c>
      <c r="C97" s="90" t="s">
        <v>63</v>
      </c>
      <c r="D97" s="118">
        <f t="shared" si="10"/>
        <v>9.821428571428573E-3</v>
      </c>
      <c r="E97" s="91">
        <v>0.36770000000000003</v>
      </c>
      <c r="F97" s="92">
        <v>0.70399999999999996</v>
      </c>
      <c r="G97" s="88">
        <f t="shared" si="8"/>
        <v>1.0716999999999999</v>
      </c>
      <c r="H97" s="89">
        <v>1258</v>
      </c>
      <c r="I97" s="90" t="s">
        <v>64</v>
      </c>
      <c r="J97" s="74">
        <f t="shared" si="9"/>
        <v>0.1258</v>
      </c>
      <c r="K97" s="89">
        <v>908</v>
      </c>
      <c r="L97" s="90" t="s">
        <v>64</v>
      </c>
      <c r="M97" s="74">
        <f t="shared" si="6"/>
        <v>9.0800000000000006E-2</v>
      </c>
      <c r="N97" s="89">
        <v>674</v>
      </c>
      <c r="O97" s="90" t="s">
        <v>64</v>
      </c>
      <c r="P97" s="74">
        <f t="shared" si="7"/>
        <v>6.7400000000000002E-2</v>
      </c>
    </row>
    <row r="98" spans="2:16">
      <c r="B98" s="89">
        <v>600</v>
      </c>
      <c r="C98" s="90" t="s">
        <v>63</v>
      </c>
      <c r="D98" s="118">
        <f t="shared" si="10"/>
        <v>1.0714285714285714E-2</v>
      </c>
      <c r="E98" s="91">
        <v>0.39040000000000002</v>
      </c>
      <c r="F98" s="92">
        <v>0.68669999999999998</v>
      </c>
      <c r="G98" s="88">
        <f t="shared" si="8"/>
        <v>1.0770999999999999</v>
      </c>
      <c r="H98" s="89">
        <v>1384</v>
      </c>
      <c r="I98" s="90" t="s">
        <v>64</v>
      </c>
      <c r="J98" s="74">
        <f t="shared" si="9"/>
        <v>0.1384</v>
      </c>
      <c r="K98" s="89">
        <v>982</v>
      </c>
      <c r="L98" s="90" t="s">
        <v>64</v>
      </c>
      <c r="M98" s="74">
        <f t="shared" si="6"/>
        <v>9.8199999999999996E-2</v>
      </c>
      <c r="N98" s="89">
        <v>733</v>
      </c>
      <c r="O98" s="90" t="s">
        <v>64</v>
      </c>
      <c r="P98" s="74">
        <f t="shared" si="7"/>
        <v>7.3300000000000004E-2</v>
      </c>
    </row>
    <row r="99" spans="2:16">
      <c r="B99" s="89">
        <v>650</v>
      </c>
      <c r="C99" s="90" t="s">
        <v>63</v>
      </c>
      <c r="D99" s="118">
        <f t="shared" si="10"/>
        <v>1.1607142857142858E-2</v>
      </c>
      <c r="E99" s="91">
        <v>0.41370000000000001</v>
      </c>
      <c r="F99" s="92">
        <v>0.67020000000000002</v>
      </c>
      <c r="G99" s="88">
        <f t="shared" si="8"/>
        <v>1.0839000000000001</v>
      </c>
      <c r="H99" s="89">
        <v>1510</v>
      </c>
      <c r="I99" s="90" t="s">
        <v>64</v>
      </c>
      <c r="J99" s="74">
        <f t="shared" si="9"/>
        <v>0.151</v>
      </c>
      <c r="K99" s="89">
        <v>1056</v>
      </c>
      <c r="L99" s="90" t="s">
        <v>64</v>
      </c>
      <c r="M99" s="74">
        <f t="shared" si="6"/>
        <v>0.1056</v>
      </c>
      <c r="N99" s="89">
        <v>792</v>
      </c>
      <c r="O99" s="90" t="s">
        <v>64</v>
      </c>
      <c r="P99" s="74">
        <f t="shared" si="7"/>
        <v>7.9200000000000007E-2</v>
      </c>
    </row>
    <row r="100" spans="2:16">
      <c r="B100" s="89">
        <v>700</v>
      </c>
      <c r="C100" s="90" t="s">
        <v>63</v>
      </c>
      <c r="D100" s="118">
        <f t="shared" si="10"/>
        <v>1.2499999999999999E-2</v>
      </c>
      <c r="E100" s="91">
        <v>0.43740000000000001</v>
      </c>
      <c r="F100" s="92">
        <v>0.65459999999999996</v>
      </c>
      <c r="G100" s="88">
        <f t="shared" si="8"/>
        <v>1.0920000000000001</v>
      </c>
      <c r="H100" s="89">
        <v>1637</v>
      </c>
      <c r="I100" s="90" t="s">
        <v>64</v>
      </c>
      <c r="J100" s="74">
        <f t="shared" si="9"/>
        <v>0.16370000000000001</v>
      </c>
      <c r="K100" s="89">
        <v>1128</v>
      </c>
      <c r="L100" s="90" t="s">
        <v>64</v>
      </c>
      <c r="M100" s="74">
        <f t="shared" si="6"/>
        <v>0.11279999999999998</v>
      </c>
      <c r="N100" s="89">
        <v>850</v>
      </c>
      <c r="O100" s="90" t="s">
        <v>64</v>
      </c>
      <c r="P100" s="74">
        <f t="shared" si="7"/>
        <v>8.4999999999999992E-2</v>
      </c>
    </row>
    <row r="101" spans="2:16">
      <c r="B101" s="89">
        <v>800</v>
      </c>
      <c r="C101" s="90" t="s">
        <v>63</v>
      </c>
      <c r="D101" s="118">
        <f t="shared" si="10"/>
        <v>1.4285714285714287E-2</v>
      </c>
      <c r="E101" s="91">
        <v>0.48580000000000001</v>
      </c>
      <c r="F101" s="92">
        <v>0.62560000000000004</v>
      </c>
      <c r="G101" s="88">
        <f t="shared" si="8"/>
        <v>1.1114000000000002</v>
      </c>
      <c r="H101" s="89">
        <v>1894</v>
      </c>
      <c r="I101" s="90" t="s">
        <v>64</v>
      </c>
      <c r="J101" s="74">
        <f t="shared" si="9"/>
        <v>0.18939999999999999</v>
      </c>
      <c r="K101" s="89">
        <v>1267</v>
      </c>
      <c r="L101" s="90" t="s">
        <v>64</v>
      </c>
      <c r="M101" s="74">
        <f t="shared" si="6"/>
        <v>0.12669999999999998</v>
      </c>
      <c r="N101" s="89">
        <v>966</v>
      </c>
      <c r="O101" s="90" t="s">
        <v>64</v>
      </c>
      <c r="P101" s="74">
        <f t="shared" si="7"/>
        <v>9.6599999999999991E-2</v>
      </c>
    </row>
    <row r="102" spans="2:16">
      <c r="B102" s="89">
        <v>900</v>
      </c>
      <c r="C102" s="90" t="s">
        <v>63</v>
      </c>
      <c r="D102" s="118">
        <f t="shared" si="10"/>
        <v>1.6071428571428573E-2</v>
      </c>
      <c r="E102" s="91">
        <v>0.53510000000000002</v>
      </c>
      <c r="F102" s="92">
        <v>0.59930000000000005</v>
      </c>
      <c r="G102" s="88">
        <f t="shared" si="8"/>
        <v>1.1344000000000001</v>
      </c>
      <c r="H102" s="89">
        <v>2152</v>
      </c>
      <c r="I102" s="90" t="s">
        <v>64</v>
      </c>
      <c r="J102" s="74">
        <f t="shared" si="9"/>
        <v>0.2152</v>
      </c>
      <c r="K102" s="89">
        <v>1403</v>
      </c>
      <c r="L102" s="90" t="s">
        <v>64</v>
      </c>
      <c r="M102" s="74">
        <f t="shared" si="6"/>
        <v>0.14030000000000001</v>
      </c>
      <c r="N102" s="89">
        <v>1079</v>
      </c>
      <c r="O102" s="90" t="s">
        <v>64</v>
      </c>
      <c r="P102" s="74">
        <f t="shared" si="7"/>
        <v>0.1079</v>
      </c>
    </row>
    <row r="103" spans="2:16">
      <c r="B103" s="89">
        <v>1</v>
      </c>
      <c r="C103" s="93" t="s">
        <v>65</v>
      </c>
      <c r="D103" s="118">
        <f t="shared" ref="D103:D166" si="11">B103/$C$5</f>
        <v>1.7857142857142856E-2</v>
      </c>
      <c r="E103" s="91">
        <v>0.58479999999999999</v>
      </c>
      <c r="F103" s="92">
        <v>0.57550000000000001</v>
      </c>
      <c r="G103" s="88">
        <f t="shared" si="8"/>
        <v>1.1602999999999999</v>
      </c>
      <c r="H103" s="89">
        <v>2409</v>
      </c>
      <c r="I103" s="90" t="s">
        <v>64</v>
      </c>
      <c r="J103" s="74">
        <f t="shared" si="9"/>
        <v>0.24089999999999998</v>
      </c>
      <c r="K103" s="89">
        <v>1533</v>
      </c>
      <c r="L103" s="90" t="s">
        <v>64</v>
      </c>
      <c r="M103" s="74">
        <f t="shared" si="6"/>
        <v>0.15329999999999999</v>
      </c>
      <c r="N103" s="89">
        <v>1190</v>
      </c>
      <c r="O103" s="90" t="s">
        <v>64</v>
      </c>
      <c r="P103" s="74">
        <f t="shared" si="7"/>
        <v>0.11899999999999999</v>
      </c>
    </row>
    <row r="104" spans="2:16">
      <c r="B104" s="89">
        <v>1.1000000000000001</v>
      </c>
      <c r="C104" s="90" t="s">
        <v>65</v>
      </c>
      <c r="D104" s="118">
        <f t="shared" si="11"/>
        <v>1.9642857142857146E-2</v>
      </c>
      <c r="E104" s="91">
        <v>0.63480000000000003</v>
      </c>
      <c r="F104" s="92">
        <v>0.55379999999999996</v>
      </c>
      <c r="G104" s="88">
        <f t="shared" si="8"/>
        <v>1.1886000000000001</v>
      </c>
      <c r="H104" s="89">
        <v>2666</v>
      </c>
      <c r="I104" s="90" t="s">
        <v>64</v>
      </c>
      <c r="J104" s="74">
        <f t="shared" si="9"/>
        <v>0.2666</v>
      </c>
      <c r="K104" s="89">
        <v>1658</v>
      </c>
      <c r="L104" s="90" t="s">
        <v>64</v>
      </c>
      <c r="M104" s="74">
        <f t="shared" si="6"/>
        <v>0.1658</v>
      </c>
      <c r="N104" s="89">
        <v>1298</v>
      </c>
      <c r="O104" s="90" t="s">
        <v>64</v>
      </c>
      <c r="P104" s="74">
        <f t="shared" si="7"/>
        <v>0.1298</v>
      </c>
    </row>
    <row r="105" spans="2:16">
      <c r="B105" s="89">
        <v>1.2</v>
      </c>
      <c r="C105" s="90" t="s">
        <v>65</v>
      </c>
      <c r="D105" s="118">
        <f t="shared" si="11"/>
        <v>2.1428571428571429E-2</v>
      </c>
      <c r="E105" s="91">
        <v>0.68489999999999995</v>
      </c>
      <c r="F105" s="92">
        <v>0.53400000000000003</v>
      </c>
      <c r="G105" s="88">
        <f t="shared" si="8"/>
        <v>1.2189000000000001</v>
      </c>
      <c r="H105" s="89">
        <v>2922</v>
      </c>
      <c r="I105" s="90" t="s">
        <v>64</v>
      </c>
      <c r="J105" s="74">
        <f t="shared" si="9"/>
        <v>0.29220000000000002</v>
      </c>
      <c r="K105" s="89">
        <v>1777</v>
      </c>
      <c r="L105" s="90" t="s">
        <v>64</v>
      </c>
      <c r="M105" s="74">
        <f t="shared" si="6"/>
        <v>0.1777</v>
      </c>
      <c r="N105" s="89">
        <v>1403</v>
      </c>
      <c r="O105" s="90" t="s">
        <v>64</v>
      </c>
      <c r="P105" s="74">
        <f t="shared" si="7"/>
        <v>0.14030000000000001</v>
      </c>
    </row>
    <row r="106" spans="2:16">
      <c r="B106" s="89">
        <v>1.3</v>
      </c>
      <c r="C106" s="90" t="s">
        <v>65</v>
      </c>
      <c r="D106" s="118">
        <f t="shared" si="11"/>
        <v>2.3214285714285715E-2</v>
      </c>
      <c r="E106" s="91">
        <v>0.73499999999999999</v>
      </c>
      <c r="F106" s="92">
        <v>0.51570000000000005</v>
      </c>
      <c r="G106" s="88">
        <f t="shared" si="8"/>
        <v>1.2507000000000001</v>
      </c>
      <c r="H106" s="89">
        <v>3176</v>
      </c>
      <c r="I106" s="90" t="s">
        <v>64</v>
      </c>
      <c r="J106" s="74">
        <f t="shared" si="9"/>
        <v>0.31759999999999999</v>
      </c>
      <c r="K106" s="89">
        <v>1891</v>
      </c>
      <c r="L106" s="90" t="s">
        <v>64</v>
      </c>
      <c r="M106" s="74">
        <f t="shared" si="6"/>
        <v>0.18909999999999999</v>
      </c>
      <c r="N106" s="89">
        <v>1505</v>
      </c>
      <c r="O106" s="90" t="s">
        <v>64</v>
      </c>
      <c r="P106" s="74">
        <f t="shared" si="7"/>
        <v>0.15049999999999999</v>
      </c>
    </row>
    <row r="107" spans="2:16">
      <c r="B107" s="89">
        <v>1.4</v>
      </c>
      <c r="C107" s="90" t="s">
        <v>65</v>
      </c>
      <c r="D107" s="74">
        <f t="shared" si="11"/>
        <v>2.4999999999999998E-2</v>
      </c>
      <c r="E107" s="91">
        <v>0.78490000000000004</v>
      </c>
      <c r="F107" s="92">
        <v>0.49880000000000002</v>
      </c>
      <c r="G107" s="88">
        <f t="shared" si="8"/>
        <v>1.2837000000000001</v>
      </c>
      <c r="H107" s="89">
        <v>3428</v>
      </c>
      <c r="I107" s="90" t="s">
        <v>64</v>
      </c>
      <c r="J107" s="74">
        <f t="shared" si="9"/>
        <v>0.34279999999999999</v>
      </c>
      <c r="K107" s="89">
        <v>2000</v>
      </c>
      <c r="L107" s="90" t="s">
        <v>64</v>
      </c>
      <c r="M107" s="74">
        <f t="shared" si="6"/>
        <v>0.2</v>
      </c>
      <c r="N107" s="89">
        <v>1603</v>
      </c>
      <c r="O107" s="90" t="s">
        <v>64</v>
      </c>
      <c r="P107" s="74">
        <f t="shared" si="7"/>
        <v>0.1603</v>
      </c>
    </row>
    <row r="108" spans="2:16">
      <c r="B108" s="89">
        <v>1.5</v>
      </c>
      <c r="C108" s="90" t="s">
        <v>65</v>
      </c>
      <c r="D108" s="74">
        <f t="shared" si="11"/>
        <v>2.6785714285714284E-2</v>
      </c>
      <c r="E108" s="91">
        <v>0.83479999999999999</v>
      </c>
      <c r="F108" s="92">
        <v>0.48320000000000002</v>
      </c>
      <c r="G108" s="88">
        <f t="shared" si="8"/>
        <v>1.3180000000000001</v>
      </c>
      <c r="H108" s="89">
        <v>3677</v>
      </c>
      <c r="I108" s="90" t="s">
        <v>64</v>
      </c>
      <c r="J108" s="74">
        <f t="shared" si="9"/>
        <v>0.36770000000000003</v>
      </c>
      <c r="K108" s="89">
        <v>2104</v>
      </c>
      <c r="L108" s="90" t="s">
        <v>64</v>
      </c>
      <c r="M108" s="74">
        <f t="shared" si="6"/>
        <v>0.2104</v>
      </c>
      <c r="N108" s="89">
        <v>1699</v>
      </c>
      <c r="O108" s="90" t="s">
        <v>64</v>
      </c>
      <c r="P108" s="74">
        <f t="shared" si="7"/>
        <v>0.1699</v>
      </c>
    </row>
    <row r="109" spans="2:16">
      <c r="B109" s="89">
        <v>1.6</v>
      </c>
      <c r="C109" s="90" t="s">
        <v>65</v>
      </c>
      <c r="D109" s="74">
        <f t="shared" si="11"/>
        <v>2.8571428571428574E-2</v>
      </c>
      <c r="E109" s="91">
        <v>0.88460000000000005</v>
      </c>
      <c r="F109" s="92">
        <v>0.46879999999999999</v>
      </c>
      <c r="G109" s="88">
        <f t="shared" si="8"/>
        <v>1.3534000000000002</v>
      </c>
      <c r="H109" s="89">
        <v>3924</v>
      </c>
      <c r="I109" s="90" t="s">
        <v>64</v>
      </c>
      <c r="J109" s="74">
        <f t="shared" si="9"/>
        <v>0.39239999999999997</v>
      </c>
      <c r="K109" s="89">
        <v>2203</v>
      </c>
      <c r="L109" s="90" t="s">
        <v>64</v>
      </c>
      <c r="M109" s="74">
        <f t="shared" si="6"/>
        <v>0.2203</v>
      </c>
      <c r="N109" s="89">
        <v>1792</v>
      </c>
      <c r="O109" s="90" t="s">
        <v>64</v>
      </c>
      <c r="P109" s="74">
        <f t="shared" si="7"/>
        <v>0.1792</v>
      </c>
    </row>
    <row r="110" spans="2:16">
      <c r="B110" s="89">
        <v>1.7</v>
      </c>
      <c r="C110" s="90" t="s">
        <v>65</v>
      </c>
      <c r="D110" s="74">
        <f t="shared" si="11"/>
        <v>3.0357142857142857E-2</v>
      </c>
      <c r="E110" s="91">
        <v>0.93430000000000002</v>
      </c>
      <c r="F110" s="92">
        <v>0.45529999999999998</v>
      </c>
      <c r="G110" s="88">
        <f t="shared" si="8"/>
        <v>1.3895999999999999</v>
      </c>
      <c r="H110" s="89">
        <v>4167</v>
      </c>
      <c r="I110" s="90" t="s">
        <v>64</v>
      </c>
      <c r="J110" s="74">
        <f t="shared" si="9"/>
        <v>0.41669999999999996</v>
      </c>
      <c r="K110" s="89">
        <v>2298</v>
      </c>
      <c r="L110" s="90" t="s">
        <v>64</v>
      </c>
      <c r="M110" s="74">
        <f t="shared" si="6"/>
        <v>0.2298</v>
      </c>
      <c r="N110" s="89">
        <v>1881</v>
      </c>
      <c r="O110" s="90" t="s">
        <v>64</v>
      </c>
      <c r="P110" s="74">
        <f t="shared" si="7"/>
        <v>0.18809999999999999</v>
      </c>
    </row>
    <row r="111" spans="2:16">
      <c r="B111" s="89">
        <v>1.8</v>
      </c>
      <c r="C111" s="90" t="s">
        <v>65</v>
      </c>
      <c r="D111" s="74">
        <f t="shared" si="11"/>
        <v>3.2142857142857147E-2</v>
      </c>
      <c r="E111" s="91">
        <v>0.98380000000000001</v>
      </c>
      <c r="F111" s="92">
        <v>0.44259999999999999</v>
      </c>
      <c r="G111" s="88">
        <f t="shared" si="8"/>
        <v>1.4264000000000001</v>
      </c>
      <c r="H111" s="89">
        <v>4408</v>
      </c>
      <c r="I111" s="90" t="s">
        <v>64</v>
      </c>
      <c r="J111" s="74">
        <f t="shared" si="9"/>
        <v>0.44080000000000003</v>
      </c>
      <c r="K111" s="89">
        <v>2388</v>
      </c>
      <c r="L111" s="90" t="s">
        <v>64</v>
      </c>
      <c r="M111" s="74">
        <f t="shared" si="6"/>
        <v>0.23879999999999998</v>
      </c>
      <c r="N111" s="89">
        <v>1968</v>
      </c>
      <c r="O111" s="90" t="s">
        <v>64</v>
      </c>
      <c r="P111" s="74">
        <f t="shared" si="7"/>
        <v>0.1968</v>
      </c>
    </row>
    <row r="112" spans="2:16">
      <c r="B112" s="89">
        <v>2</v>
      </c>
      <c r="C112" s="90" t="s">
        <v>65</v>
      </c>
      <c r="D112" s="74">
        <f t="shared" si="11"/>
        <v>3.5714285714285712E-2</v>
      </c>
      <c r="E112" s="91">
        <v>1.083</v>
      </c>
      <c r="F112" s="92">
        <v>0.41970000000000002</v>
      </c>
      <c r="G112" s="88">
        <f t="shared" si="8"/>
        <v>1.5026999999999999</v>
      </c>
      <c r="H112" s="89">
        <v>4881</v>
      </c>
      <c r="I112" s="90" t="s">
        <v>64</v>
      </c>
      <c r="J112" s="74">
        <f t="shared" si="9"/>
        <v>0.48810000000000003</v>
      </c>
      <c r="K112" s="89">
        <v>2556</v>
      </c>
      <c r="L112" s="90" t="s">
        <v>64</v>
      </c>
      <c r="M112" s="74">
        <f t="shared" si="6"/>
        <v>0.25559999999999999</v>
      </c>
      <c r="N112" s="89">
        <v>2133</v>
      </c>
      <c r="O112" s="90" t="s">
        <v>64</v>
      </c>
      <c r="P112" s="74">
        <f t="shared" si="7"/>
        <v>0.21329999999999999</v>
      </c>
    </row>
    <row r="113" spans="1:16">
      <c r="B113" s="89">
        <v>2.25</v>
      </c>
      <c r="C113" s="90" t="s">
        <v>65</v>
      </c>
      <c r="D113" s="74">
        <f t="shared" si="11"/>
        <v>4.0178571428571432E-2</v>
      </c>
      <c r="E113" s="91">
        <v>1.2050000000000001</v>
      </c>
      <c r="F113" s="92">
        <v>0.3947</v>
      </c>
      <c r="G113" s="88">
        <f t="shared" si="8"/>
        <v>1.5997000000000001</v>
      </c>
      <c r="H113" s="89">
        <v>5454</v>
      </c>
      <c r="I113" s="90" t="s">
        <v>64</v>
      </c>
      <c r="J113" s="74">
        <f t="shared" si="9"/>
        <v>0.5454</v>
      </c>
      <c r="K113" s="89">
        <v>2745</v>
      </c>
      <c r="L113" s="90" t="s">
        <v>64</v>
      </c>
      <c r="M113" s="74">
        <f t="shared" si="6"/>
        <v>0.27450000000000002</v>
      </c>
      <c r="N113" s="89">
        <v>2324</v>
      </c>
      <c r="O113" s="90" t="s">
        <v>64</v>
      </c>
      <c r="P113" s="74">
        <f t="shared" si="7"/>
        <v>0.2324</v>
      </c>
    </row>
    <row r="114" spans="1:16">
      <c r="B114" s="89">
        <v>2.5</v>
      </c>
      <c r="C114" s="90" t="s">
        <v>65</v>
      </c>
      <c r="D114" s="74">
        <f t="shared" si="11"/>
        <v>4.4642857142857144E-2</v>
      </c>
      <c r="E114" s="91">
        <v>1.327</v>
      </c>
      <c r="F114" s="92">
        <v>0.373</v>
      </c>
      <c r="G114" s="88">
        <f t="shared" si="8"/>
        <v>1.7</v>
      </c>
      <c r="H114" s="89">
        <v>6007</v>
      </c>
      <c r="I114" s="90" t="s">
        <v>64</v>
      </c>
      <c r="J114" s="74">
        <f t="shared" si="9"/>
        <v>0.60070000000000001</v>
      </c>
      <c r="K114" s="89">
        <v>2914</v>
      </c>
      <c r="L114" s="90" t="s">
        <v>64</v>
      </c>
      <c r="M114" s="74">
        <f t="shared" si="6"/>
        <v>0.29139999999999999</v>
      </c>
      <c r="N114" s="89">
        <v>2500</v>
      </c>
      <c r="O114" s="90" t="s">
        <v>64</v>
      </c>
      <c r="P114" s="74">
        <f t="shared" si="7"/>
        <v>0.25</v>
      </c>
    </row>
    <row r="115" spans="1:16">
      <c r="B115" s="89">
        <v>2.75</v>
      </c>
      <c r="C115" s="90" t="s">
        <v>65</v>
      </c>
      <c r="D115" s="74">
        <f t="shared" si="11"/>
        <v>4.9107142857142856E-2</v>
      </c>
      <c r="E115" s="91">
        <v>1.4490000000000001</v>
      </c>
      <c r="F115" s="92">
        <v>0.35389999999999999</v>
      </c>
      <c r="G115" s="88">
        <f t="shared" si="8"/>
        <v>1.8029000000000002</v>
      </c>
      <c r="H115" s="89">
        <v>6541</v>
      </c>
      <c r="I115" s="90" t="s">
        <v>64</v>
      </c>
      <c r="J115" s="74">
        <f t="shared" si="9"/>
        <v>0.65410000000000001</v>
      </c>
      <c r="K115" s="89">
        <v>3067</v>
      </c>
      <c r="L115" s="90" t="s">
        <v>64</v>
      </c>
      <c r="M115" s="74">
        <f t="shared" si="6"/>
        <v>0.30670000000000003</v>
      </c>
      <c r="N115" s="89">
        <v>2662</v>
      </c>
      <c r="O115" s="90" t="s">
        <v>64</v>
      </c>
      <c r="P115" s="74">
        <f t="shared" si="7"/>
        <v>0.26619999999999999</v>
      </c>
    </row>
    <row r="116" spans="1:16">
      <c r="B116" s="89">
        <v>3</v>
      </c>
      <c r="C116" s="90" t="s">
        <v>65</v>
      </c>
      <c r="D116" s="74">
        <f t="shared" si="11"/>
        <v>5.3571428571428568E-2</v>
      </c>
      <c r="E116" s="91">
        <v>1.57</v>
      </c>
      <c r="F116" s="92">
        <v>0.33689999999999998</v>
      </c>
      <c r="G116" s="88">
        <f t="shared" si="8"/>
        <v>1.9069</v>
      </c>
      <c r="H116" s="89">
        <v>7055</v>
      </c>
      <c r="I116" s="90" t="s">
        <v>64</v>
      </c>
      <c r="J116" s="74">
        <f t="shared" si="9"/>
        <v>0.70550000000000002</v>
      </c>
      <c r="K116" s="89">
        <v>3204</v>
      </c>
      <c r="L116" s="90" t="s">
        <v>64</v>
      </c>
      <c r="M116" s="74">
        <f t="shared" si="6"/>
        <v>0.32040000000000002</v>
      </c>
      <c r="N116" s="89">
        <v>2812</v>
      </c>
      <c r="O116" s="90" t="s">
        <v>64</v>
      </c>
      <c r="P116" s="74">
        <f t="shared" si="7"/>
        <v>0.28120000000000001</v>
      </c>
    </row>
    <row r="117" spans="1:16">
      <c r="B117" s="89">
        <v>3.25</v>
      </c>
      <c r="C117" s="90" t="s">
        <v>65</v>
      </c>
      <c r="D117" s="74">
        <f t="shared" si="11"/>
        <v>5.8035714285714288E-2</v>
      </c>
      <c r="E117" s="91">
        <v>1.69</v>
      </c>
      <c r="F117" s="92">
        <v>0.32179999999999997</v>
      </c>
      <c r="G117" s="88">
        <f t="shared" si="8"/>
        <v>2.0118</v>
      </c>
      <c r="H117" s="89">
        <v>7551</v>
      </c>
      <c r="I117" s="90" t="s">
        <v>64</v>
      </c>
      <c r="J117" s="74">
        <f t="shared" si="9"/>
        <v>0.75509999999999999</v>
      </c>
      <c r="K117" s="89">
        <v>3328</v>
      </c>
      <c r="L117" s="90" t="s">
        <v>64</v>
      </c>
      <c r="M117" s="74">
        <f t="shared" si="6"/>
        <v>0.33279999999999998</v>
      </c>
      <c r="N117" s="89">
        <v>2950</v>
      </c>
      <c r="O117" s="90" t="s">
        <v>64</v>
      </c>
      <c r="P117" s="74">
        <f t="shared" si="7"/>
        <v>0.29500000000000004</v>
      </c>
    </row>
    <row r="118" spans="1:16">
      <c r="B118" s="89">
        <v>3.5</v>
      </c>
      <c r="C118" s="90" t="s">
        <v>65</v>
      </c>
      <c r="D118" s="74">
        <f t="shared" si="11"/>
        <v>6.25E-2</v>
      </c>
      <c r="E118" s="91">
        <v>1.8089999999999999</v>
      </c>
      <c r="F118" s="92">
        <v>0.30809999999999998</v>
      </c>
      <c r="G118" s="88">
        <f t="shared" si="8"/>
        <v>2.1170999999999998</v>
      </c>
      <c r="H118" s="89">
        <v>8031</v>
      </c>
      <c r="I118" s="90" t="s">
        <v>64</v>
      </c>
      <c r="J118" s="74">
        <f t="shared" si="9"/>
        <v>0.80310000000000004</v>
      </c>
      <c r="K118" s="89">
        <v>3440</v>
      </c>
      <c r="L118" s="90" t="s">
        <v>64</v>
      </c>
      <c r="M118" s="74">
        <f t="shared" si="6"/>
        <v>0.34399999999999997</v>
      </c>
      <c r="N118" s="89">
        <v>3079</v>
      </c>
      <c r="O118" s="90" t="s">
        <v>64</v>
      </c>
      <c r="P118" s="74">
        <f t="shared" si="7"/>
        <v>0.30790000000000001</v>
      </c>
    </row>
    <row r="119" spans="1:16">
      <c r="B119" s="89">
        <v>3.75</v>
      </c>
      <c r="C119" s="90" t="s">
        <v>65</v>
      </c>
      <c r="D119" s="74">
        <f t="shared" si="11"/>
        <v>6.6964285714285712E-2</v>
      </c>
      <c r="E119" s="91">
        <v>1.927</v>
      </c>
      <c r="F119" s="92">
        <v>0.29570000000000002</v>
      </c>
      <c r="G119" s="88">
        <f t="shared" si="8"/>
        <v>2.2227000000000001</v>
      </c>
      <c r="H119" s="89">
        <v>8494</v>
      </c>
      <c r="I119" s="90" t="s">
        <v>64</v>
      </c>
      <c r="J119" s="74">
        <f t="shared" si="9"/>
        <v>0.84939999999999993</v>
      </c>
      <c r="K119" s="89">
        <v>3543</v>
      </c>
      <c r="L119" s="90" t="s">
        <v>64</v>
      </c>
      <c r="M119" s="74">
        <f t="shared" si="6"/>
        <v>0.3543</v>
      </c>
      <c r="N119" s="89">
        <v>3198</v>
      </c>
      <c r="O119" s="90" t="s">
        <v>64</v>
      </c>
      <c r="P119" s="74">
        <f t="shared" si="7"/>
        <v>0.31979999999999997</v>
      </c>
    </row>
    <row r="120" spans="1:16">
      <c r="B120" s="89">
        <v>4</v>
      </c>
      <c r="C120" s="90" t="s">
        <v>65</v>
      </c>
      <c r="D120" s="74">
        <f t="shared" si="11"/>
        <v>7.1428571428571425E-2</v>
      </c>
      <c r="E120" s="91">
        <v>2.0449999999999999</v>
      </c>
      <c r="F120" s="92">
        <v>0.28449999999999998</v>
      </c>
      <c r="G120" s="88">
        <f t="shared" si="8"/>
        <v>2.3294999999999999</v>
      </c>
      <c r="H120" s="89">
        <v>8941</v>
      </c>
      <c r="I120" s="90" t="s">
        <v>64</v>
      </c>
      <c r="J120" s="74">
        <f t="shared" si="9"/>
        <v>0.89410000000000012</v>
      </c>
      <c r="K120" s="89">
        <v>3636</v>
      </c>
      <c r="L120" s="90" t="s">
        <v>64</v>
      </c>
      <c r="M120" s="74">
        <f t="shared" si="6"/>
        <v>0.36360000000000003</v>
      </c>
      <c r="N120" s="89">
        <v>3309</v>
      </c>
      <c r="O120" s="90" t="s">
        <v>64</v>
      </c>
      <c r="P120" s="74">
        <f t="shared" si="7"/>
        <v>0.33090000000000003</v>
      </c>
    </row>
    <row r="121" spans="1:16">
      <c r="B121" s="89">
        <v>4.5</v>
      </c>
      <c r="C121" s="90" t="s">
        <v>65</v>
      </c>
      <c r="D121" s="74">
        <f t="shared" si="11"/>
        <v>8.0357142857142863E-2</v>
      </c>
      <c r="E121" s="91">
        <v>2.2770000000000001</v>
      </c>
      <c r="F121" s="92">
        <v>0.26469999999999999</v>
      </c>
      <c r="G121" s="88">
        <f t="shared" si="8"/>
        <v>2.5417000000000001</v>
      </c>
      <c r="H121" s="89">
        <v>9794</v>
      </c>
      <c r="I121" s="90" t="s">
        <v>64</v>
      </c>
      <c r="J121" s="74">
        <f t="shared" si="9"/>
        <v>0.97940000000000005</v>
      </c>
      <c r="K121" s="89">
        <v>3800</v>
      </c>
      <c r="L121" s="90" t="s">
        <v>64</v>
      </c>
      <c r="M121" s="74">
        <f t="shared" si="6"/>
        <v>0.38</v>
      </c>
      <c r="N121" s="89">
        <v>3510</v>
      </c>
      <c r="O121" s="90" t="s">
        <v>64</v>
      </c>
      <c r="P121" s="74">
        <f t="shared" si="7"/>
        <v>0.35099999999999998</v>
      </c>
    </row>
    <row r="122" spans="1:16">
      <c r="B122" s="89">
        <v>5</v>
      </c>
      <c r="C122" s="90" t="s">
        <v>65</v>
      </c>
      <c r="D122" s="74">
        <f t="shared" si="11"/>
        <v>8.9285714285714288E-2</v>
      </c>
      <c r="E122" s="91">
        <v>2.504</v>
      </c>
      <c r="F122" s="92">
        <v>0.24779999999999999</v>
      </c>
      <c r="G122" s="88">
        <f t="shared" si="8"/>
        <v>2.7517999999999998</v>
      </c>
      <c r="H122" s="89">
        <v>1.06</v>
      </c>
      <c r="I122" s="93" t="s">
        <v>66</v>
      </c>
      <c r="J122" s="74">
        <f t="shared" ref="J122:J171" si="12">H122</f>
        <v>1.06</v>
      </c>
      <c r="K122" s="89">
        <v>3939</v>
      </c>
      <c r="L122" s="90" t="s">
        <v>64</v>
      </c>
      <c r="M122" s="74">
        <f t="shared" si="6"/>
        <v>0.39390000000000003</v>
      </c>
      <c r="N122" s="89">
        <v>3687</v>
      </c>
      <c r="O122" s="90" t="s">
        <v>64</v>
      </c>
      <c r="P122" s="74">
        <f t="shared" si="7"/>
        <v>0.36869999999999997</v>
      </c>
    </row>
    <row r="123" spans="1:16">
      <c r="B123" s="89">
        <v>5.5</v>
      </c>
      <c r="C123" s="90" t="s">
        <v>65</v>
      </c>
      <c r="D123" s="74">
        <f t="shared" si="11"/>
        <v>9.8214285714285712E-2</v>
      </c>
      <c r="E123" s="91">
        <v>2.726</v>
      </c>
      <c r="F123" s="92">
        <v>0.23319999999999999</v>
      </c>
      <c r="G123" s="88">
        <f t="shared" si="8"/>
        <v>2.9592000000000001</v>
      </c>
      <c r="H123" s="89">
        <v>1.1399999999999999</v>
      </c>
      <c r="I123" s="90" t="s">
        <v>66</v>
      </c>
      <c r="J123" s="76">
        <f t="shared" si="12"/>
        <v>1.1399999999999999</v>
      </c>
      <c r="K123" s="89">
        <v>4058</v>
      </c>
      <c r="L123" s="90" t="s">
        <v>64</v>
      </c>
      <c r="M123" s="74">
        <f t="shared" si="6"/>
        <v>0.40579999999999999</v>
      </c>
      <c r="N123" s="89">
        <v>3843</v>
      </c>
      <c r="O123" s="90" t="s">
        <v>64</v>
      </c>
      <c r="P123" s="74">
        <f t="shared" si="7"/>
        <v>0.38429999999999997</v>
      </c>
    </row>
    <row r="124" spans="1:16">
      <c r="B124" s="89">
        <v>6</v>
      </c>
      <c r="C124" s="90" t="s">
        <v>65</v>
      </c>
      <c r="D124" s="74">
        <f t="shared" si="11"/>
        <v>0.10714285714285714</v>
      </c>
      <c r="E124" s="91">
        <v>2.9420000000000002</v>
      </c>
      <c r="F124" s="92">
        <v>0.2205</v>
      </c>
      <c r="G124" s="88">
        <f t="shared" si="8"/>
        <v>3.1625000000000001</v>
      </c>
      <c r="H124" s="89">
        <v>1.21</v>
      </c>
      <c r="I124" s="90" t="s">
        <v>66</v>
      </c>
      <c r="J124" s="76">
        <f t="shared" si="12"/>
        <v>1.21</v>
      </c>
      <c r="K124" s="89">
        <v>4161</v>
      </c>
      <c r="L124" s="90" t="s">
        <v>64</v>
      </c>
      <c r="M124" s="74">
        <f t="shared" si="6"/>
        <v>0.41609999999999997</v>
      </c>
      <c r="N124" s="89">
        <v>3983</v>
      </c>
      <c r="O124" s="90" t="s">
        <v>64</v>
      </c>
      <c r="P124" s="74">
        <f t="shared" si="7"/>
        <v>0.39829999999999999</v>
      </c>
    </row>
    <row r="125" spans="1:16">
      <c r="B125" s="77">
        <v>6.5</v>
      </c>
      <c r="C125" s="79" t="s">
        <v>65</v>
      </c>
      <c r="D125" s="74">
        <f t="shared" si="11"/>
        <v>0.11607142857142858</v>
      </c>
      <c r="E125" s="91">
        <v>3.153</v>
      </c>
      <c r="F125" s="92">
        <v>0.2092</v>
      </c>
      <c r="G125" s="88">
        <f t="shared" si="8"/>
        <v>3.3622000000000001</v>
      </c>
      <c r="H125" s="89">
        <v>1.27</v>
      </c>
      <c r="I125" s="90" t="s">
        <v>66</v>
      </c>
      <c r="J125" s="76">
        <f t="shared" si="12"/>
        <v>1.27</v>
      </c>
      <c r="K125" s="89">
        <v>4251</v>
      </c>
      <c r="L125" s="90" t="s">
        <v>64</v>
      </c>
      <c r="M125" s="74">
        <f t="shared" si="6"/>
        <v>0.42510000000000003</v>
      </c>
      <c r="N125" s="89">
        <v>4109</v>
      </c>
      <c r="O125" s="90" t="s">
        <v>64</v>
      </c>
      <c r="P125" s="74">
        <f t="shared" si="7"/>
        <v>0.41089999999999999</v>
      </c>
    </row>
    <row r="126" spans="1:16">
      <c r="B126" s="77">
        <v>7</v>
      </c>
      <c r="C126" s="79" t="s">
        <v>65</v>
      </c>
      <c r="D126" s="74">
        <f t="shared" si="11"/>
        <v>0.125</v>
      </c>
      <c r="E126" s="91">
        <v>3.359</v>
      </c>
      <c r="F126" s="92">
        <v>0.19919999999999999</v>
      </c>
      <c r="G126" s="88">
        <f t="shared" si="8"/>
        <v>3.5581999999999998</v>
      </c>
      <c r="H126" s="77">
        <v>1.34</v>
      </c>
      <c r="I126" s="79" t="s">
        <v>66</v>
      </c>
      <c r="J126" s="76">
        <f t="shared" si="12"/>
        <v>1.34</v>
      </c>
      <c r="K126" s="77">
        <v>4331</v>
      </c>
      <c r="L126" s="79" t="s">
        <v>64</v>
      </c>
      <c r="M126" s="74">
        <f t="shared" si="6"/>
        <v>0.43310000000000004</v>
      </c>
      <c r="N126" s="77">
        <v>4223</v>
      </c>
      <c r="O126" s="79" t="s">
        <v>64</v>
      </c>
      <c r="P126" s="74">
        <f t="shared" si="7"/>
        <v>0.42230000000000001</v>
      </c>
    </row>
    <row r="127" spans="1:16">
      <c r="B127" s="77">
        <v>8</v>
      </c>
      <c r="C127" s="79" t="s">
        <v>65</v>
      </c>
      <c r="D127" s="74">
        <f t="shared" si="11"/>
        <v>0.14285714285714285</v>
      </c>
      <c r="E127" s="91">
        <v>3.7509999999999999</v>
      </c>
      <c r="F127" s="92">
        <v>0.18210000000000001</v>
      </c>
      <c r="G127" s="88">
        <f t="shared" si="8"/>
        <v>3.9331</v>
      </c>
      <c r="H127" s="77">
        <v>1.46</v>
      </c>
      <c r="I127" s="79" t="s">
        <v>66</v>
      </c>
      <c r="J127" s="76">
        <f t="shared" si="12"/>
        <v>1.46</v>
      </c>
      <c r="K127" s="77">
        <v>4466</v>
      </c>
      <c r="L127" s="79" t="s">
        <v>64</v>
      </c>
      <c r="M127" s="74">
        <f t="shared" si="6"/>
        <v>0.4466</v>
      </c>
      <c r="N127" s="77">
        <v>4422</v>
      </c>
      <c r="O127" s="79" t="s">
        <v>64</v>
      </c>
      <c r="P127" s="74">
        <f t="shared" si="7"/>
        <v>0.44219999999999998</v>
      </c>
    </row>
    <row r="128" spans="1:16">
      <c r="A128" s="94"/>
      <c r="B128" s="89">
        <v>9</v>
      </c>
      <c r="C128" s="90" t="s">
        <v>65</v>
      </c>
      <c r="D128" s="74">
        <f t="shared" si="11"/>
        <v>0.16071428571428573</v>
      </c>
      <c r="E128" s="91">
        <v>4.1210000000000004</v>
      </c>
      <c r="F128" s="92">
        <v>0.1681</v>
      </c>
      <c r="G128" s="88">
        <f t="shared" si="8"/>
        <v>4.2891000000000004</v>
      </c>
      <c r="H128" s="89">
        <v>1.57</v>
      </c>
      <c r="I128" s="90" t="s">
        <v>66</v>
      </c>
      <c r="J128" s="76">
        <f t="shared" si="12"/>
        <v>1.57</v>
      </c>
      <c r="K128" s="77">
        <v>4576</v>
      </c>
      <c r="L128" s="79" t="s">
        <v>64</v>
      </c>
      <c r="M128" s="74">
        <f t="shared" si="6"/>
        <v>0.45759999999999995</v>
      </c>
      <c r="N128" s="77">
        <v>4590</v>
      </c>
      <c r="O128" s="79" t="s">
        <v>64</v>
      </c>
      <c r="P128" s="74">
        <f t="shared" si="7"/>
        <v>0.45899999999999996</v>
      </c>
    </row>
    <row r="129" spans="1:16">
      <c r="A129" s="94"/>
      <c r="B129" s="89">
        <v>10</v>
      </c>
      <c r="C129" s="90" t="s">
        <v>65</v>
      </c>
      <c r="D129" s="74">
        <f t="shared" si="11"/>
        <v>0.17857142857142858</v>
      </c>
      <c r="E129" s="91">
        <v>4.468</v>
      </c>
      <c r="F129" s="92">
        <v>0.15620000000000001</v>
      </c>
      <c r="G129" s="88">
        <f t="shared" si="8"/>
        <v>4.6242000000000001</v>
      </c>
      <c r="H129" s="89">
        <v>1.68</v>
      </c>
      <c r="I129" s="90" t="s">
        <v>66</v>
      </c>
      <c r="J129" s="76">
        <f t="shared" si="12"/>
        <v>1.68</v>
      </c>
      <c r="K129" s="77">
        <v>4667</v>
      </c>
      <c r="L129" s="79" t="s">
        <v>64</v>
      </c>
      <c r="M129" s="74">
        <f t="shared" si="6"/>
        <v>0.4667</v>
      </c>
      <c r="N129" s="77">
        <v>4735</v>
      </c>
      <c r="O129" s="79" t="s">
        <v>64</v>
      </c>
      <c r="P129" s="74">
        <f t="shared" si="7"/>
        <v>0.47350000000000003</v>
      </c>
    </row>
    <row r="130" spans="1:16">
      <c r="A130" s="94"/>
      <c r="B130" s="89">
        <v>11</v>
      </c>
      <c r="C130" s="90" t="s">
        <v>65</v>
      </c>
      <c r="D130" s="74">
        <f t="shared" si="11"/>
        <v>0.19642857142857142</v>
      </c>
      <c r="E130" s="91">
        <v>4.7939999999999996</v>
      </c>
      <c r="F130" s="92">
        <v>0.1462</v>
      </c>
      <c r="G130" s="88">
        <f t="shared" si="8"/>
        <v>4.9401999999999999</v>
      </c>
      <c r="H130" s="89">
        <v>1.78</v>
      </c>
      <c r="I130" s="90" t="s">
        <v>66</v>
      </c>
      <c r="J130" s="76">
        <f t="shared" si="12"/>
        <v>1.78</v>
      </c>
      <c r="K130" s="77">
        <v>4744</v>
      </c>
      <c r="L130" s="79" t="s">
        <v>64</v>
      </c>
      <c r="M130" s="74">
        <f t="shared" si="6"/>
        <v>0.47439999999999999</v>
      </c>
      <c r="N130" s="77">
        <v>4861</v>
      </c>
      <c r="O130" s="79" t="s">
        <v>64</v>
      </c>
      <c r="P130" s="74">
        <f t="shared" si="7"/>
        <v>0.48609999999999998</v>
      </c>
    </row>
    <row r="131" spans="1:16">
      <c r="A131" s="94"/>
      <c r="B131" s="89">
        <v>12</v>
      </c>
      <c r="C131" s="90" t="s">
        <v>65</v>
      </c>
      <c r="D131" s="74">
        <f t="shared" si="11"/>
        <v>0.21428571428571427</v>
      </c>
      <c r="E131" s="91">
        <v>5.0999999999999996</v>
      </c>
      <c r="F131" s="92">
        <v>0.13739999999999999</v>
      </c>
      <c r="G131" s="88">
        <f t="shared" si="8"/>
        <v>5.2374000000000001</v>
      </c>
      <c r="H131" s="89">
        <v>1.87</v>
      </c>
      <c r="I131" s="90" t="s">
        <v>66</v>
      </c>
      <c r="J131" s="76">
        <f t="shared" si="12"/>
        <v>1.87</v>
      </c>
      <c r="K131" s="77">
        <v>4810</v>
      </c>
      <c r="L131" s="79" t="s">
        <v>64</v>
      </c>
      <c r="M131" s="74">
        <f t="shared" si="6"/>
        <v>0.48099999999999998</v>
      </c>
      <c r="N131" s="77">
        <v>4973</v>
      </c>
      <c r="O131" s="79" t="s">
        <v>64</v>
      </c>
      <c r="P131" s="74">
        <f t="shared" si="7"/>
        <v>0.49729999999999996</v>
      </c>
    </row>
    <row r="132" spans="1:16">
      <c r="A132" s="94"/>
      <c r="B132" s="89">
        <v>13</v>
      </c>
      <c r="C132" s="90" t="s">
        <v>65</v>
      </c>
      <c r="D132" s="74">
        <f t="shared" si="11"/>
        <v>0.23214285714285715</v>
      </c>
      <c r="E132" s="91">
        <v>5.3879999999999999</v>
      </c>
      <c r="F132" s="92">
        <v>0.1298</v>
      </c>
      <c r="G132" s="88">
        <f t="shared" si="8"/>
        <v>5.5178000000000003</v>
      </c>
      <c r="H132" s="89">
        <v>1.96</v>
      </c>
      <c r="I132" s="90" t="s">
        <v>66</v>
      </c>
      <c r="J132" s="76">
        <f t="shared" si="12"/>
        <v>1.96</v>
      </c>
      <c r="K132" s="77">
        <v>4867</v>
      </c>
      <c r="L132" s="79" t="s">
        <v>64</v>
      </c>
      <c r="M132" s="74">
        <f t="shared" si="6"/>
        <v>0.48670000000000002</v>
      </c>
      <c r="N132" s="77">
        <v>5073</v>
      </c>
      <c r="O132" s="79" t="s">
        <v>64</v>
      </c>
      <c r="P132" s="74">
        <f t="shared" si="7"/>
        <v>0.50730000000000008</v>
      </c>
    </row>
    <row r="133" spans="1:16">
      <c r="A133" s="94"/>
      <c r="B133" s="89">
        <v>14</v>
      </c>
      <c r="C133" s="90" t="s">
        <v>65</v>
      </c>
      <c r="D133" s="74">
        <f t="shared" si="11"/>
        <v>0.25</v>
      </c>
      <c r="E133" s="91">
        <v>5.6589999999999998</v>
      </c>
      <c r="F133" s="92">
        <v>0.1231</v>
      </c>
      <c r="G133" s="88">
        <f t="shared" si="8"/>
        <v>5.7820999999999998</v>
      </c>
      <c r="H133" s="89">
        <v>2.0499999999999998</v>
      </c>
      <c r="I133" s="90" t="s">
        <v>66</v>
      </c>
      <c r="J133" s="76">
        <f t="shared" si="12"/>
        <v>2.0499999999999998</v>
      </c>
      <c r="K133" s="77">
        <v>4917</v>
      </c>
      <c r="L133" s="79" t="s">
        <v>64</v>
      </c>
      <c r="M133" s="74">
        <f t="shared" si="6"/>
        <v>0.49169999999999997</v>
      </c>
      <c r="N133" s="77">
        <v>5163</v>
      </c>
      <c r="O133" s="79" t="s">
        <v>64</v>
      </c>
      <c r="P133" s="74">
        <f t="shared" si="7"/>
        <v>0.51629999999999998</v>
      </c>
    </row>
    <row r="134" spans="1:16">
      <c r="A134" s="94"/>
      <c r="B134" s="89">
        <v>15</v>
      </c>
      <c r="C134" s="90" t="s">
        <v>65</v>
      </c>
      <c r="D134" s="74">
        <f t="shared" si="11"/>
        <v>0.26785714285714285</v>
      </c>
      <c r="E134" s="91">
        <v>5.9139999999999997</v>
      </c>
      <c r="F134" s="92">
        <v>0.1171</v>
      </c>
      <c r="G134" s="88">
        <f t="shared" si="8"/>
        <v>6.0310999999999995</v>
      </c>
      <c r="H134" s="89">
        <v>2.13</v>
      </c>
      <c r="I134" s="90" t="s">
        <v>66</v>
      </c>
      <c r="J134" s="76">
        <f t="shared" si="12"/>
        <v>2.13</v>
      </c>
      <c r="K134" s="77">
        <v>4962</v>
      </c>
      <c r="L134" s="79" t="s">
        <v>64</v>
      </c>
      <c r="M134" s="74">
        <f t="shared" si="6"/>
        <v>0.49619999999999997</v>
      </c>
      <c r="N134" s="77">
        <v>5245</v>
      </c>
      <c r="O134" s="79" t="s">
        <v>64</v>
      </c>
      <c r="P134" s="74">
        <f t="shared" si="7"/>
        <v>0.52449999999999997</v>
      </c>
    </row>
    <row r="135" spans="1:16">
      <c r="A135" s="94"/>
      <c r="B135" s="89">
        <v>16</v>
      </c>
      <c r="C135" s="90" t="s">
        <v>65</v>
      </c>
      <c r="D135" s="74">
        <f t="shared" si="11"/>
        <v>0.2857142857142857</v>
      </c>
      <c r="E135" s="91">
        <v>6.1559999999999997</v>
      </c>
      <c r="F135" s="92">
        <v>0.11169999999999999</v>
      </c>
      <c r="G135" s="88">
        <f t="shared" si="8"/>
        <v>6.2676999999999996</v>
      </c>
      <c r="H135" s="89">
        <v>2.21</v>
      </c>
      <c r="I135" s="90" t="s">
        <v>66</v>
      </c>
      <c r="J135" s="76">
        <f t="shared" si="12"/>
        <v>2.21</v>
      </c>
      <c r="K135" s="77">
        <v>5002</v>
      </c>
      <c r="L135" s="79" t="s">
        <v>64</v>
      </c>
      <c r="M135" s="74">
        <f t="shared" si="6"/>
        <v>0.50019999999999998</v>
      </c>
      <c r="N135" s="77">
        <v>5320</v>
      </c>
      <c r="O135" s="79" t="s">
        <v>64</v>
      </c>
      <c r="P135" s="74">
        <f t="shared" si="7"/>
        <v>0.53200000000000003</v>
      </c>
    </row>
    <row r="136" spans="1:16">
      <c r="A136" s="94"/>
      <c r="B136" s="89">
        <v>17</v>
      </c>
      <c r="C136" s="90" t="s">
        <v>65</v>
      </c>
      <c r="D136" s="74">
        <f t="shared" si="11"/>
        <v>0.30357142857142855</v>
      </c>
      <c r="E136" s="91">
        <v>6.3840000000000003</v>
      </c>
      <c r="F136" s="92">
        <v>0.10680000000000001</v>
      </c>
      <c r="G136" s="88">
        <f t="shared" si="8"/>
        <v>6.4908000000000001</v>
      </c>
      <c r="H136" s="89">
        <v>2.29</v>
      </c>
      <c r="I136" s="90" t="s">
        <v>66</v>
      </c>
      <c r="J136" s="76">
        <f t="shared" si="12"/>
        <v>2.29</v>
      </c>
      <c r="K136" s="77">
        <v>5039</v>
      </c>
      <c r="L136" s="79" t="s">
        <v>64</v>
      </c>
      <c r="M136" s="74">
        <f t="shared" si="6"/>
        <v>0.50390000000000001</v>
      </c>
      <c r="N136" s="77">
        <v>5389</v>
      </c>
      <c r="O136" s="79" t="s">
        <v>64</v>
      </c>
      <c r="P136" s="74">
        <f t="shared" si="7"/>
        <v>0.53890000000000005</v>
      </c>
    </row>
    <row r="137" spans="1:16">
      <c r="A137" s="94"/>
      <c r="B137" s="89">
        <v>18</v>
      </c>
      <c r="C137" s="90" t="s">
        <v>65</v>
      </c>
      <c r="D137" s="74">
        <f t="shared" si="11"/>
        <v>0.32142857142857145</v>
      </c>
      <c r="E137" s="91">
        <v>6.6</v>
      </c>
      <c r="F137" s="92">
        <v>0.1024</v>
      </c>
      <c r="G137" s="88">
        <f t="shared" si="8"/>
        <v>6.7023999999999999</v>
      </c>
      <c r="H137" s="89">
        <v>2.36</v>
      </c>
      <c r="I137" s="90" t="s">
        <v>66</v>
      </c>
      <c r="J137" s="76">
        <f t="shared" si="12"/>
        <v>2.36</v>
      </c>
      <c r="K137" s="77">
        <v>5072</v>
      </c>
      <c r="L137" s="79" t="s">
        <v>64</v>
      </c>
      <c r="M137" s="74">
        <f t="shared" si="6"/>
        <v>0.50719999999999998</v>
      </c>
      <c r="N137" s="77">
        <v>5453</v>
      </c>
      <c r="O137" s="79" t="s">
        <v>64</v>
      </c>
      <c r="P137" s="74">
        <f t="shared" si="7"/>
        <v>0.54530000000000001</v>
      </c>
    </row>
    <row r="138" spans="1:16">
      <c r="A138" s="94"/>
      <c r="B138" s="89">
        <v>20</v>
      </c>
      <c r="C138" s="90" t="s">
        <v>65</v>
      </c>
      <c r="D138" s="74">
        <f t="shared" si="11"/>
        <v>0.35714285714285715</v>
      </c>
      <c r="E138" s="91">
        <v>7.0010000000000003</v>
      </c>
      <c r="F138" s="92">
        <v>9.4729999999999995E-2</v>
      </c>
      <c r="G138" s="88">
        <f t="shared" si="8"/>
        <v>7.0957300000000005</v>
      </c>
      <c r="H138" s="89">
        <v>2.5099999999999998</v>
      </c>
      <c r="I138" s="90" t="s">
        <v>66</v>
      </c>
      <c r="J138" s="76">
        <f t="shared" si="12"/>
        <v>2.5099999999999998</v>
      </c>
      <c r="K138" s="77">
        <v>5131</v>
      </c>
      <c r="L138" s="79" t="s">
        <v>64</v>
      </c>
      <c r="M138" s="74">
        <f t="shared" si="6"/>
        <v>0.5131</v>
      </c>
      <c r="N138" s="77">
        <v>5569</v>
      </c>
      <c r="O138" s="79" t="s">
        <v>64</v>
      </c>
      <c r="P138" s="74">
        <f t="shared" si="7"/>
        <v>0.55689999999999995</v>
      </c>
    </row>
    <row r="139" spans="1:16">
      <c r="A139" s="94"/>
      <c r="B139" s="89">
        <v>22.5</v>
      </c>
      <c r="C139" s="90" t="s">
        <v>65</v>
      </c>
      <c r="D139" s="74">
        <f t="shared" si="11"/>
        <v>0.4017857142857143</v>
      </c>
      <c r="E139" s="91">
        <v>7.4480000000000004</v>
      </c>
      <c r="F139" s="92">
        <v>8.6739999999999998E-2</v>
      </c>
      <c r="G139" s="88">
        <f t="shared" si="8"/>
        <v>7.5347400000000002</v>
      </c>
      <c r="H139" s="89">
        <v>2.68</v>
      </c>
      <c r="I139" s="90" t="s">
        <v>66</v>
      </c>
      <c r="J139" s="76">
        <f t="shared" si="12"/>
        <v>2.68</v>
      </c>
      <c r="K139" s="77">
        <v>5195</v>
      </c>
      <c r="L139" s="79" t="s">
        <v>64</v>
      </c>
      <c r="M139" s="74">
        <f t="shared" si="6"/>
        <v>0.51950000000000007</v>
      </c>
      <c r="N139" s="77">
        <v>5694</v>
      </c>
      <c r="O139" s="79" t="s">
        <v>64</v>
      </c>
      <c r="P139" s="74">
        <f t="shared" si="7"/>
        <v>0.56940000000000002</v>
      </c>
    </row>
    <row r="140" spans="1:16">
      <c r="A140" s="94"/>
      <c r="B140" s="89">
        <v>25</v>
      </c>
      <c r="C140" s="95" t="s">
        <v>65</v>
      </c>
      <c r="D140" s="74">
        <f t="shared" si="11"/>
        <v>0.44642857142857145</v>
      </c>
      <c r="E140" s="91">
        <v>7.8460000000000001</v>
      </c>
      <c r="F140" s="92">
        <v>8.0110000000000001E-2</v>
      </c>
      <c r="G140" s="88">
        <f t="shared" si="8"/>
        <v>7.9261100000000004</v>
      </c>
      <c r="H140" s="89">
        <v>2.84</v>
      </c>
      <c r="I140" s="90" t="s">
        <v>66</v>
      </c>
      <c r="J140" s="76">
        <f t="shared" si="12"/>
        <v>2.84</v>
      </c>
      <c r="K140" s="77">
        <v>5249</v>
      </c>
      <c r="L140" s="79" t="s">
        <v>64</v>
      </c>
      <c r="M140" s="74">
        <f t="shared" si="6"/>
        <v>0.52489999999999992</v>
      </c>
      <c r="N140" s="77">
        <v>5803</v>
      </c>
      <c r="O140" s="79" t="s">
        <v>64</v>
      </c>
      <c r="P140" s="74">
        <f t="shared" si="7"/>
        <v>0.58030000000000004</v>
      </c>
    </row>
    <row r="141" spans="1:16">
      <c r="B141" s="89">
        <v>27.5</v>
      </c>
      <c r="C141" s="79" t="s">
        <v>65</v>
      </c>
      <c r="D141" s="74">
        <f t="shared" si="11"/>
        <v>0.49107142857142855</v>
      </c>
      <c r="E141" s="91">
        <v>8.202</v>
      </c>
      <c r="F141" s="92">
        <v>7.4499999999999997E-2</v>
      </c>
      <c r="G141" s="88">
        <f t="shared" si="8"/>
        <v>8.2765000000000004</v>
      </c>
      <c r="H141" s="77">
        <v>2.99</v>
      </c>
      <c r="I141" s="79" t="s">
        <v>66</v>
      </c>
      <c r="J141" s="76">
        <f t="shared" si="12"/>
        <v>2.99</v>
      </c>
      <c r="K141" s="77">
        <v>5296</v>
      </c>
      <c r="L141" s="79" t="s">
        <v>64</v>
      </c>
      <c r="M141" s="74">
        <f t="shared" si="6"/>
        <v>0.52960000000000007</v>
      </c>
      <c r="N141" s="77">
        <v>5899</v>
      </c>
      <c r="O141" s="79" t="s">
        <v>64</v>
      </c>
      <c r="P141" s="74">
        <f t="shared" si="7"/>
        <v>0.58989999999999998</v>
      </c>
    </row>
    <row r="142" spans="1:16">
      <c r="B142" s="89">
        <v>30</v>
      </c>
      <c r="C142" s="79" t="s">
        <v>65</v>
      </c>
      <c r="D142" s="74">
        <f t="shared" si="11"/>
        <v>0.5357142857142857</v>
      </c>
      <c r="E142" s="91">
        <v>8.5220000000000002</v>
      </c>
      <c r="F142" s="92">
        <v>6.9699999999999998E-2</v>
      </c>
      <c r="G142" s="88">
        <f t="shared" si="8"/>
        <v>8.5916999999999994</v>
      </c>
      <c r="H142" s="77">
        <v>3.14</v>
      </c>
      <c r="I142" s="79" t="s">
        <v>66</v>
      </c>
      <c r="J142" s="76">
        <f t="shared" si="12"/>
        <v>3.14</v>
      </c>
      <c r="K142" s="77">
        <v>5337</v>
      </c>
      <c r="L142" s="79" t="s">
        <v>64</v>
      </c>
      <c r="M142" s="74">
        <f t="shared" si="6"/>
        <v>0.53369999999999995</v>
      </c>
      <c r="N142" s="77">
        <v>5986</v>
      </c>
      <c r="O142" s="79" t="s">
        <v>64</v>
      </c>
      <c r="P142" s="74">
        <f t="shared" si="7"/>
        <v>0.59860000000000002</v>
      </c>
    </row>
    <row r="143" spans="1:16">
      <c r="B143" s="89">
        <v>32.5</v>
      </c>
      <c r="C143" s="79" t="s">
        <v>65</v>
      </c>
      <c r="D143" s="74">
        <f t="shared" si="11"/>
        <v>0.5803571428571429</v>
      </c>
      <c r="E143" s="91">
        <v>8.8109999999999999</v>
      </c>
      <c r="F143" s="92">
        <v>6.5540000000000001E-2</v>
      </c>
      <c r="G143" s="88">
        <f t="shared" si="8"/>
        <v>8.8765400000000003</v>
      </c>
      <c r="H143" s="77">
        <v>3.29</v>
      </c>
      <c r="I143" s="79" t="s">
        <v>66</v>
      </c>
      <c r="J143" s="76">
        <f t="shared" si="12"/>
        <v>3.29</v>
      </c>
      <c r="K143" s="77">
        <v>5373</v>
      </c>
      <c r="L143" s="79" t="s">
        <v>64</v>
      </c>
      <c r="M143" s="74">
        <f t="shared" si="6"/>
        <v>0.5373</v>
      </c>
      <c r="N143" s="77">
        <v>6064</v>
      </c>
      <c r="O143" s="79" t="s">
        <v>64</v>
      </c>
      <c r="P143" s="74">
        <f t="shared" si="7"/>
        <v>0.60640000000000005</v>
      </c>
    </row>
    <row r="144" spans="1:16">
      <c r="B144" s="89">
        <v>35</v>
      </c>
      <c r="C144" s="79" t="s">
        <v>65</v>
      </c>
      <c r="D144" s="74">
        <f t="shared" si="11"/>
        <v>0.625</v>
      </c>
      <c r="E144" s="91">
        <v>9.0730000000000004</v>
      </c>
      <c r="F144" s="92">
        <v>6.1890000000000001E-2</v>
      </c>
      <c r="G144" s="88">
        <f t="shared" si="8"/>
        <v>9.1348900000000004</v>
      </c>
      <c r="H144" s="77">
        <v>3.43</v>
      </c>
      <c r="I144" s="79" t="s">
        <v>66</v>
      </c>
      <c r="J144" s="76">
        <f t="shared" si="12"/>
        <v>3.43</v>
      </c>
      <c r="K144" s="77">
        <v>5406</v>
      </c>
      <c r="L144" s="79" t="s">
        <v>64</v>
      </c>
      <c r="M144" s="74">
        <f t="shared" si="6"/>
        <v>0.54059999999999997</v>
      </c>
      <c r="N144" s="77">
        <v>6136</v>
      </c>
      <c r="O144" s="79" t="s">
        <v>64</v>
      </c>
      <c r="P144" s="74">
        <f t="shared" si="7"/>
        <v>0.61360000000000003</v>
      </c>
    </row>
    <row r="145" spans="2:16">
      <c r="B145" s="89">
        <v>37.5</v>
      </c>
      <c r="C145" s="79" t="s">
        <v>65</v>
      </c>
      <c r="D145" s="74">
        <f t="shared" si="11"/>
        <v>0.6696428571428571</v>
      </c>
      <c r="E145" s="91">
        <v>9.31</v>
      </c>
      <c r="F145" s="92">
        <v>5.8650000000000001E-2</v>
      </c>
      <c r="G145" s="88">
        <f t="shared" si="8"/>
        <v>9.3686500000000006</v>
      </c>
      <c r="H145" s="77">
        <v>3.57</v>
      </c>
      <c r="I145" s="79" t="s">
        <v>66</v>
      </c>
      <c r="J145" s="76">
        <f t="shared" si="12"/>
        <v>3.57</v>
      </c>
      <c r="K145" s="77">
        <v>5436</v>
      </c>
      <c r="L145" s="79" t="s">
        <v>64</v>
      </c>
      <c r="M145" s="74">
        <f t="shared" si="6"/>
        <v>0.54359999999999997</v>
      </c>
      <c r="N145" s="77">
        <v>6202</v>
      </c>
      <c r="O145" s="79" t="s">
        <v>64</v>
      </c>
      <c r="P145" s="74">
        <f t="shared" si="7"/>
        <v>0.62019999999999997</v>
      </c>
    </row>
    <row r="146" spans="2:16">
      <c r="B146" s="89">
        <v>40</v>
      </c>
      <c r="C146" s="79" t="s">
        <v>65</v>
      </c>
      <c r="D146" s="74">
        <f t="shared" si="11"/>
        <v>0.7142857142857143</v>
      </c>
      <c r="E146" s="91">
        <v>9.5269999999999992</v>
      </c>
      <c r="F146" s="92">
        <v>5.577E-2</v>
      </c>
      <c r="G146" s="88">
        <f t="shared" si="8"/>
        <v>9.58277</v>
      </c>
      <c r="H146" s="77">
        <v>3.7</v>
      </c>
      <c r="I146" s="79" t="s">
        <v>66</v>
      </c>
      <c r="J146" s="76">
        <f t="shared" si="12"/>
        <v>3.7</v>
      </c>
      <c r="K146" s="77">
        <v>5463</v>
      </c>
      <c r="L146" s="79" t="s">
        <v>64</v>
      </c>
      <c r="M146" s="74">
        <f t="shared" si="6"/>
        <v>0.54630000000000001</v>
      </c>
      <c r="N146" s="77">
        <v>6264</v>
      </c>
      <c r="O146" s="79" t="s">
        <v>64</v>
      </c>
      <c r="P146" s="74">
        <f t="shared" si="7"/>
        <v>0.62640000000000007</v>
      </c>
    </row>
    <row r="147" spans="2:16">
      <c r="B147" s="89">
        <v>45</v>
      </c>
      <c r="C147" s="79" t="s">
        <v>65</v>
      </c>
      <c r="D147" s="74">
        <f t="shared" si="11"/>
        <v>0.8035714285714286</v>
      </c>
      <c r="E147" s="91">
        <v>9.9049999999999994</v>
      </c>
      <c r="F147" s="92">
        <v>5.0849999999999999E-2</v>
      </c>
      <c r="G147" s="88">
        <f t="shared" si="8"/>
        <v>9.9558499999999999</v>
      </c>
      <c r="H147" s="77">
        <v>3.96</v>
      </c>
      <c r="I147" s="79" t="s">
        <v>66</v>
      </c>
      <c r="J147" s="76">
        <f t="shared" si="12"/>
        <v>3.96</v>
      </c>
      <c r="K147" s="77">
        <v>5518</v>
      </c>
      <c r="L147" s="79" t="s">
        <v>64</v>
      </c>
      <c r="M147" s="74">
        <f t="shared" si="6"/>
        <v>0.55179999999999996</v>
      </c>
      <c r="N147" s="77">
        <v>6375</v>
      </c>
      <c r="O147" s="79" t="s">
        <v>64</v>
      </c>
      <c r="P147" s="74">
        <f t="shared" si="7"/>
        <v>0.63749999999999996</v>
      </c>
    </row>
    <row r="148" spans="2:16">
      <c r="B148" s="89">
        <v>50</v>
      </c>
      <c r="C148" s="79" t="s">
        <v>65</v>
      </c>
      <c r="D148" s="74">
        <f t="shared" si="11"/>
        <v>0.8928571428571429</v>
      </c>
      <c r="E148" s="91">
        <v>10.220000000000001</v>
      </c>
      <c r="F148" s="92">
        <v>4.6789999999999998E-2</v>
      </c>
      <c r="G148" s="88">
        <f t="shared" si="8"/>
        <v>10.26679</v>
      </c>
      <c r="H148" s="77">
        <v>4.21</v>
      </c>
      <c r="I148" s="79" t="s">
        <v>66</v>
      </c>
      <c r="J148" s="76">
        <f t="shared" si="12"/>
        <v>4.21</v>
      </c>
      <c r="K148" s="77">
        <v>5566</v>
      </c>
      <c r="L148" s="79" t="s">
        <v>64</v>
      </c>
      <c r="M148" s="74">
        <f t="shared" ref="M148:M173" si="13">K148/1000/10</f>
        <v>0.55659999999999998</v>
      </c>
      <c r="N148" s="77">
        <v>6474</v>
      </c>
      <c r="O148" s="79" t="s">
        <v>64</v>
      </c>
      <c r="P148" s="74">
        <f t="shared" ref="P148:P173" si="14">N148/1000/10</f>
        <v>0.64739999999999998</v>
      </c>
    </row>
    <row r="149" spans="2:16">
      <c r="B149" s="89">
        <v>55</v>
      </c>
      <c r="C149" s="79" t="s">
        <v>65</v>
      </c>
      <c r="D149" s="74">
        <f t="shared" si="11"/>
        <v>0.9821428571428571</v>
      </c>
      <c r="E149" s="91">
        <v>10.49</v>
      </c>
      <c r="F149" s="92">
        <v>4.3380000000000002E-2</v>
      </c>
      <c r="G149" s="88">
        <f t="shared" ref="G149:G212" si="15">E149+F149</f>
        <v>10.533380000000001</v>
      </c>
      <c r="H149" s="77">
        <v>4.46</v>
      </c>
      <c r="I149" s="79" t="s">
        <v>66</v>
      </c>
      <c r="J149" s="76">
        <f t="shared" si="12"/>
        <v>4.46</v>
      </c>
      <c r="K149" s="77">
        <v>5609</v>
      </c>
      <c r="L149" s="79" t="s">
        <v>64</v>
      </c>
      <c r="M149" s="74">
        <f t="shared" si="13"/>
        <v>0.56089999999999995</v>
      </c>
      <c r="N149" s="77">
        <v>6564</v>
      </c>
      <c r="O149" s="79" t="s">
        <v>64</v>
      </c>
      <c r="P149" s="74">
        <f t="shared" si="14"/>
        <v>0.65639999999999998</v>
      </c>
    </row>
    <row r="150" spans="2:16">
      <c r="B150" s="89">
        <v>60</v>
      </c>
      <c r="C150" s="79" t="s">
        <v>65</v>
      </c>
      <c r="D150" s="74">
        <f t="shared" si="11"/>
        <v>1.0714285714285714</v>
      </c>
      <c r="E150" s="91">
        <v>10.71</v>
      </c>
      <c r="F150" s="92">
        <v>4.0469999999999999E-2</v>
      </c>
      <c r="G150" s="88">
        <f t="shared" si="15"/>
        <v>10.75047</v>
      </c>
      <c r="H150" s="77">
        <v>4.7</v>
      </c>
      <c r="I150" s="79" t="s">
        <v>66</v>
      </c>
      <c r="J150" s="76">
        <f t="shared" si="12"/>
        <v>4.7</v>
      </c>
      <c r="K150" s="77">
        <v>5648</v>
      </c>
      <c r="L150" s="79" t="s">
        <v>64</v>
      </c>
      <c r="M150" s="74">
        <f t="shared" si="13"/>
        <v>0.56479999999999997</v>
      </c>
      <c r="N150" s="77">
        <v>6647</v>
      </c>
      <c r="O150" s="79" t="s">
        <v>64</v>
      </c>
      <c r="P150" s="74">
        <f t="shared" si="14"/>
        <v>0.66470000000000007</v>
      </c>
    </row>
    <row r="151" spans="2:16">
      <c r="B151" s="89">
        <v>65</v>
      </c>
      <c r="C151" s="79" t="s">
        <v>65</v>
      </c>
      <c r="D151" s="74">
        <f t="shared" si="11"/>
        <v>1.1607142857142858</v>
      </c>
      <c r="E151" s="91">
        <v>10.9</v>
      </c>
      <c r="F151" s="92">
        <v>3.7960000000000001E-2</v>
      </c>
      <c r="G151" s="88">
        <f t="shared" si="15"/>
        <v>10.93796</v>
      </c>
      <c r="H151" s="77">
        <v>4.9400000000000004</v>
      </c>
      <c r="I151" s="79" t="s">
        <v>66</v>
      </c>
      <c r="J151" s="76">
        <f t="shared" si="12"/>
        <v>4.9400000000000004</v>
      </c>
      <c r="K151" s="77">
        <v>5685</v>
      </c>
      <c r="L151" s="79" t="s">
        <v>64</v>
      </c>
      <c r="M151" s="74">
        <f t="shared" si="13"/>
        <v>0.56850000000000001</v>
      </c>
      <c r="N151" s="77">
        <v>6723</v>
      </c>
      <c r="O151" s="79" t="s">
        <v>64</v>
      </c>
      <c r="P151" s="74">
        <f t="shared" si="14"/>
        <v>0.67230000000000001</v>
      </c>
    </row>
    <row r="152" spans="2:16">
      <c r="B152" s="89">
        <v>70</v>
      </c>
      <c r="C152" s="79" t="s">
        <v>65</v>
      </c>
      <c r="D152" s="74">
        <f t="shared" si="11"/>
        <v>1.25</v>
      </c>
      <c r="E152" s="91">
        <v>11.06</v>
      </c>
      <c r="F152" s="92">
        <v>3.576E-2</v>
      </c>
      <c r="G152" s="88">
        <f t="shared" si="15"/>
        <v>11.09576</v>
      </c>
      <c r="H152" s="77">
        <v>5.17</v>
      </c>
      <c r="I152" s="79" t="s">
        <v>66</v>
      </c>
      <c r="J152" s="76">
        <f t="shared" si="12"/>
        <v>5.17</v>
      </c>
      <c r="K152" s="77">
        <v>5718</v>
      </c>
      <c r="L152" s="79" t="s">
        <v>64</v>
      </c>
      <c r="M152" s="74">
        <f t="shared" si="13"/>
        <v>0.57179999999999997</v>
      </c>
      <c r="N152" s="77">
        <v>6794</v>
      </c>
      <c r="O152" s="79" t="s">
        <v>64</v>
      </c>
      <c r="P152" s="74">
        <f t="shared" si="14"/>
        <v>0.6794</v>
      </c>
    </row>
    <row r="153" spans="2:16">
      <c r="B153" s="89">
        <v>80</v>
      </c>
      <c r="C153" s="79" t="s">
        <v>65</v>
      </c>
      <c r="D153" s="74">
        <f t="shared" si="11"/>
        <v>1.4285714285714286</v>
      </c>
      <c r="E153" s="91">
        <v>11.3</v>
      </c>
      <c r="F153" s="92">
        <v>3.2099999999999997E-2</v>
      </c>
      <c r="G153" s="88">
        <f t="shared" si="15"/>
        <v>11.332100000000001</v>
      </c>
      <c r="H153" s="77">
        <v>5.63</v>
      </c>
      <c r="I153" s="79" t="s">
        <v>66</v>
      </c>
      <c r="J153" s="76">
        <f t="shared" si="12"/>
        <v>5.63</v>
      </c>
      <c r="K153" s="77">
        <v>5798</v>
      </c>
      <c r="L153" s="79" t="s">
        <v>64</v>
      </c>
      <c r="M153" s="74">
        <f t="shared" si="13"/>
        <v>0.57979999999999998</v>
      </c>
      <c r="N153" s="77">
        <v>6925</v>
      </c>
      <c r="O153" s="79" t="s">
        <v>64</v>
      </c>
      <c r="P153" s="74">
        <f t="shared" si="14"/>
        <v>0.6925</v>
      </c>
    </row>
    <row r="154" spans="2:16">
      <c r="B154" s="89">
        <v>90</v>
      </c>
      <c r="C154" s="79" t="s">
        <v>65</v>
      </c>
      <c r="D154" s="74">
        <f t="shared" si="11"/>
        <v>1.6071428571428572</v>
      </c>
      <c r="E154" s="91">
        <v>11.47</v>
      </c>
      <c r="F154" s="92">
        <v>2.9180000000000001E-2</v>
      </c>
      <c r="G154" s="88">
        <f t="shared" si="15"/>
        <v>11.499180000000001</v>
      </c>
      <c r="H154" s="77">
        <v>6.08</v>
      </c>
      <c r="I154" s="79" t="s">
        <v>66</v>
      </c>
      <c r="J154" s="76">
        <f t="shared" si="12"/>
        <v>6.08</v>
      </c>
      <c r="K154" s="77">
        <v>5871</v>
      </c>
      <c r="L154" s="79" t="s">
        <v>64</v>
      </c>
      <c r="M154" s="74">
        <f t="shared" si="13"/>
        <v>0.58710000000000007</v>
      </c>
      <c r="N154" s="77">
        <v>7043</v>
      </c>
      <c r="O154" s="79" t="s">
        <v>64</v>
      </c>
      <c r="P154" s="74">
        <f t="shared" si="14"/>
        <v>0.70430000000000004</v>
      </c>
    </row>
    <row r="155" spans="2:16">
      <c r="B155" s="89">
        <v>100</v>
      </c>
      <c r="C155" s="79" t="s">
        <v>65</v>
      </c>
      <c r="D155" s="74">
        <f t="shared" si="11"/>
        <v>1.7857142857142858</v>
      </c>
      <c r="E155" s="91">
        <v>11.58</v>
      </c>
      <c r="F155" s="92">
        <v>2.6769999999999999E-2</v>
      </c>
      <c r="G155" s="88">
        <f t="shared" si="15"/>
        <v>11.606770000000001</v>
      </c>
      <c r="H155" s="77">
        <v>6.52</v>
      </c>
      <c r="I155" s="79" t="s">
        <v>66</v>
      </c>
      <c r="J155" s="76">
        <f t="shared" si="12"/>
        <v>6.52</v>
      </c>
      <c r="K155" s="77">
        <v>5939</v>
      </c>
      <c r="L155" s="79" t="s">
        <v>64</v>
      </c>
      <c r="M155" s="74">
        <f t="shared" si="13"/>
        <v>0.59389999999999998</v>
      </c>
      <c r="N155" s="77">
        <v>7152</v>
      </c>
      <c r="O155" s="79" t="s">
        <v>64</v>
      </c>
      <c r="P155" s="74">
        <f t="shared" si="14"/>
        <v>0.71520000000000006</v>
      </c>
    </row>
    <row r="156" spans="2:16">
      <c r="B156" s="89">
        <v>110</v>
      </c>
      <c r="C156" s="79" t="s">
        <v>65</v>
      </c>
      <c r="D156" s="74">
        <f t="shared" si="11"/>
        <v>1.9642857142857142</v>
      </c>
      <c r="E156" s="91">
        <v>11.66</v>
      </c>
      <c r="F156" s="92">
        <v>2.4760000000000001E-2</v>
      </c>
      <c r="G156" s="88">
        <f t="shared" si="15"/>
        <v>11.684760000000001</v>
      </c>
      <c r="H156" s="77">
        <v>6.96</v>
      </c>
      <c r="I156" s="79" t="s">
        <v>66</v>
      </c>
      <c r="J156" s="76">
        <f t="shared" si="12"/>
        <v>6.96</v>
      </c>
      <c r="K156" s="77">
        <v>6003</v>
      </c>
      <c r="L156" s="79" t="s">
        <v>64</v>
      </c>
      <c r="M156" s="74">
        <f t="shared" si="13"/>
        <v>0.60030000000000006</v>
      </c>
      <c r="N156" s="77">
        <v>7255</v>
      </c>
      <c r="O156" s="79" t="s">
        <v>64</v>
      </c>
      <c r="P156" s="74">
        <f t="shared" si="14"/>
        <v>0.72550000000000003</v>
      </c>
    </row>
    <row r="157" spans="2:16">
      <c r="B157" s="89">
        <v>120</v>
      </c>
      <c r="C157" s="79" t="s">
        <v>65</v>
      </c>
      <c r="D157" s="74">
        <f t="shared" si="11"/>
        <v>2.1428571428571428</v>
      </c>
      <c r="E157" s="91">
        <v>11.75</v>
      </c>
      <c r="F157" s="92">
        <v>2.3050000000000001E-2</v>
      </c>
      <c r="G157" s="88">
        <f t="shared" si="15"/>
        <v>11.77305</v>
      </c>
      <c r="H157" s="77">
        <v>7.4</v>
      </c>
      <c r="I157" s="79" t="s">
        <v>66</v>
      </c>
      <c r="J157" s="76">
        <f t="shared" si="12"/>
        <v>7.4</v>
      </c>
      <c r="K157" s="77">
        <v>6064</v>
      </c>
      <c r="L157" s="79" t="s">
        <v>64</v>
      </c>
      <c r="M157" s="74">
        <f t="shared" si="13"/>
        <v>0.60640000000000005</v>
      </c>
      <c r="N157" s="77">
        <v>7351</v>
      </c>
      <c r="O157" s="79" t="s">
        <v>64</v>
      </c>
      <c r="P157" s="74">
        <f t="shared" si="14"/>
        <v>0.73509999999999998</v>
      </c>
    </row>
    <row r="158" spans="2:16">
      <c r="B158" s="89">
        <v>130</v>
      </c>
      <c r="C158" s="79" t="s">
        <v>65</v>
      </c>
      <c r="D158" s="74">
        <f t="shared" si="11"/>
        <v>2.3214285714285716</v>
      </c>
      <c r="E158" s="91">
        <v>11.77</v>
      </c>
      <c r="F158" s="92">
        <v>2.1579999999999998E-2</v>
      </c>
      <c r="G158" s="88">
        <f t="shared" si="15"/>
        <v>11.79158</v>
      </c>
      <c r="H158" s="77">
        <v>7.84</v>
      </c>
      <c r="I158" s="79" t="s">
        <v>66</v>
      </c>
      <c r="J158" s="76">
        <f t="shared" si="12"/>
        <v>7.84</v>
      </c>
      <c r="K158" s="77">
        <v>6123</v>
      </c>
      <c r="L158" s="79" t="s">
        <v>64</v>
      </c>
      <c r="M158" s="74">
        <f t="shared" si="13"/>
        <v>0.61230000000000007</v>
      </c>
      <c r="N158" s="77">
        <v>7443</v>
      </c>
      <c r="O158" s="79" t="s">
        <v>64</v>
      </c>
      <c r="P158" s="74">
        <f t="shared" si="14"/>
        <v>0.74429999999999996</v>
      </c>
    </row>
    <row r="159" spans="2:16">
      <c r="B159" s="89">
        <v>140</v>
      </c>
      <c r="C159" s="79" t="s">
        <v>65</v>
      </c>
      <c r="D159" s="74">
        <f t="shared" si="11"/>
        <v>2.5</v>
      </c>
      <c r="E159" s="91">
        <v>11.76</v>
      </c>
      <c r="F159" s="92">
        <v>2.0289999999999999E-2</v>
      </c>
      <c r="G159" s="88">
        <f t="shared" si="15"/>
        <v>11.780289999999999</v>
      </c>
      <c r="H159" s="77">
        <v>8.2799999999999994</v>
      </c>
      <c r="I159" s="79" t="s">
        <v>66</v>
      </c>
      <c r="J159" s="76">
        <f t="shared" si="12"/>
        <v>8.2799999999999994</v>
      </c>
      <c r="K159" s="77">
        <v>6181</v>
      </c>
      <c r="L159" s="79" t="s">
        <v>64</v>
      </c>
      <c r="M159" s="74">
        <f t="shared" si="13"/>
        <v>0.61809999999999998</v>
      </c>
      <c r="N159" s="77">
        <v>7531</v>
      </c>
      <c r="O159" s="79" t="s">
        <v>64</v>
      </c>
      <c r="P159" s="74">
        <f t="shared" si="14"/>
        <v>0.75309999999999999</v>
      </c>
    </row>
    <row r="160" spans="2:16">
      <c r="B160" s="89">
        <v>150</v>
      </c>
      <c r="C160" s="79" t="s">
        <v>65</v>
      </c>
      <c r="D160" s="74">
        <f t="shared" si="11"/>
        <v>2.6785714285714284</v>
      </c>
      <c r="E160" s="91">
        <v>11.73</v>
      </c>
      <c r="F160" s="92">
        <v>1.916E-2</v>
      </c>
      <c r="G160" s="88">
        <f t="shared" si="15"/>
        <v>11.74916</v>
      </c>
      <c r="H160" s="77">
        <v>8.7200000000000006</v>
      </c>
      <c r="I160" s="79" t="s">
        <v>66</v>
      </c>
      <c r="J160" s="76">
        <f t="shared" si="12"/>
        <v>8.7200000000000006</v>
      </c>
      <c r="K160" s="77">
        <v>6237</v>
      </c>
      <c r="L160" s="79" t="s">
        <v>64</v>
      </c>
      <c r="M160" s="74">
        <f t="shared" si="13"/>
        <v>0.62370000000000003</v>
      </c>
      <c r="N160" s="77">
        <v>7616</v>
      </c>
      <c r="O160" s="79" t="s">
        <v>64</v>
      </c>
      <c r="P160" s="74">
        <f t="shared" si="14"/>
        <v>0.76159999999999994</v>
      </c>
    </row>
    <row r="161" spans="2:16">
      <c r="B161" s="89">
        <v>160</v>
      </c>
      <c r="C161" s="79" t="s">
        <v>65</v>
      </c>
      <c r="D161" s="74">
        <f t="shared" si="11"/>
        <v>2.8571428571428572</v>
      </c>
      <c r="E161" s="91">
        <v>11.7</v>
      </c>
      <c r="F161" s="92">
        <v>1.8159999999999999E-2</v>
      </c>
      <c r="G161" s="88">
        <f t="shared" si="15"/>
        <v>11.718159999999999</v>
      </c>
      <c r="H161" s="77">
        <v>9.16</v>
      </c>
      <c r="I161" s="79" t="s">
        <v>66</v>
      </c>
      <c r="J161" s="76">
        <f t="shared" si="12"/>
        <v>9.16</v>
      </c>
      <c r="K161" s="77">
        <v>6292</v>
      </c>
      <c r="L161" s="79" t="s">
        <v>64</v>
      </c>
      <c r="M161" s="74">
        <f t="shared" si="13"/>
        <v>0.62919999999999998</v>
      </c>
      <c r="N161" s="77">
        <v>7698</v>
      </c>
      <c r="O161" s="79" t="s">
        <v>64</v>
      </c>
      <c r="P161" s="74">
        <f t="shared" si="14"/>
        <v>0.76980000000000004</v>
      </c>
    </row>
    <row r="162" spans="2:16">
      <c r="B162" s="89">
        <v>170</v>
      </c>
      <c r="C162" s="79" t="s">
        <v>65</v>
      </c>
      <c r="D162" s="74">
        <f t="shared" si="11"/>
        <v>3.0357142857142856</v>
      </c>
      <c r="E162" s="91">
        <v>11.65</v>
      </c>
      <c r="F162" s="92">
        <v>1.7270000000000001E-2</v>
      </c>
      <c r="G162" s="88">
        <f t="shared" si="15"/>
        <v>11.66727</v>
      </c>
      <c r="H162" s="77">
        <v>9.6</v>
      </c>
      <c r="I162" s="79" t="s">
        <v>66</v>
      </c>
      <c r="J162" s="76">
        <f t="shared" si="12"/>
        <v>9.6</v>
      </c>
      <c r="K162" s="77">
        <v>6346</v>
      </c>
      <c r="L162" s="79" t="s">
        <v>64</v>
      </c>
      <c r="M162" s="74">
        <f t="shared" si="13"/>
        <v>0.63460000000000005</v>
      </c>
      <c r="N162" s="77">
        <v>7779</v>
      </c>
      <c r="O162" s="79" t="s">
        <v>64</v>
      </c>
      <c r="P162" s="74">
        <f t="shared" si="14"/>
        <v>0.77790000000000004</v>
      </c>
    </row>
    <row r="163" spans="2:16">
      <c r="B163" s="89">
        <v>180</v>
      </c>
      <c r="C163" s="79" t="s">
        <v>65</v>
      </c>
      <c r="D163" s="74">
        <f t="shared" si="11"/>
        <v>3.2142857142857144</v>
      </c>
      <c r="E163" s="91">
        <v>11.6</v>
      </c>
      <c r="F163" s="92">
        <v>1.6459999999999999E-2</v>
      </c>
      <c r="G163" s="88">
        <f t="shared" si="15"/>
        <v>11.61646</v>
      </c>
      <c r="H163" s="77">
        <v>10.039999999999999</v>
      </c>
      <c r="I163" s="79" t="s">
        <v>66</v>
      </c>
      <c r="J163" s="76">
        <f t="shared" si="12"/>
        <v>10.039999999999999</v>
      </c>
      <c r="K163" s="77">
        <v>6400</v>
      </c>
      <c r="L163" s="79" t="s">
        <v>64</v>
      </c>
      <c r="M163" s="74">
        <f t="shared" si="13"/>
        <v>0.64</v>
      </c>
      <c r="N163" s="77">
        <v>7858</v>
      </c>
      <c r="O163" s="79" t="s">
        <v>64</v>
      </c>
      <c r="P163" s="74">
        <f t="shared" si="14"/>
        <v>0.78579999999999994</v>
      </c>
    </row>
    <row r="164" spans="2:16">
      <c r="B164" s="89">
        <v>200</v>
      </c>
      <c r="C164" s="79" t="s">
        <v>65</v>
      </c>
      <c r="D164" s="74">
        <f t="shared" si="11"/>
        <v>3.5714285714285716</v>
      </c>
      <c r="E164" s="91">
        <v>11.47</v>
      </c>
      <c r="F164" s="92">
        <v>1.507E-2</v>
      </c>
      <c r="G164" s="88">
        <f t="shared" si="15"/>
        <v>11.48507</v>
      </c>
      <c r="H164" s="77">
        <v>10.94</v>
      </c>
      <c r="I164" s="79" t="s">
        <v>66</v>
      </c>
      <c r="J164" s="76">
        <f t="shared" si="12"/>
        <v>10.94</v>
      </c>
      <c r="K164" s="77">
        <v>6567</v>
      </c>
      <c r="L164" s="79" t="s">
        <v>64</v>
      </c>
      <c r="M164" s="74">
        <f t="shared" si="13"/>
        <v>0.65670000000000006</v>
      </c>
      <c r="N164" s="77">
        <v>8011</v>
      </c>
      <c r="O164" s="79" t="s">
        <v>64</v>
      </c>
      <c r="P164" s="74">
        <f t="shared" si="14"/>
        <v>0.80109999999999992</v>
      </c>
    </row>
    <row r="165" spans="2:16">
      <c r="B165" s="89">
        <v>225</v>
      </c>
      <c r="C165" s="79" t="s">
        <v>65</v>
      </c>
      <c r="D165" s="74">
        <f t="shared" si="11"/>
        <v>4.0178571428571432</v>
      </c>
      <c r="E165" s="91">
        <v>11.3</v>
      </c>
      <c r="F165" s="92">
        <v>1.3650000000000001E-2</v>
      </c>
      <c r="G165" s="88">
        <f t="shared" si="15"/>
        <v>11.313650000000001</v>
      </c>
      <c r="H165" s="77">
        <v>12.07</v>
      </c>
      <c r="I165" s="79" t="s">
        <v>66</v>
      </c>
      <c r="J165" s="76">
        <f t="shared" si="12"/>
        <v>12.07</v>
      </c>
      <c r="K165" s="77">
        <v>6811</v>
      </c>
      <c r="L165" s="79" t="s">
        <v>64</v>
      </c>
      <c r="M165" s="74">
        <f t="shared" si="13"/>
        <v>0.68110000000000004</v>
      </c>
      <c r="N165" s="77">
        <v>8198</v>
      </c>
      <c r="O165" s="79" t="s">
        <v>64</v>
      </c>
      <c r="P165" s="74">
        <f t="shared" si="14"/>
        <v>0.81980000000000008</v>
      </c>
    </row>
    <row r="166" spans="2:16">
      <c r="B166" s="89">
        <v>250</v>
      </c>
      <c r="C166" s="79" t="s">
        <v>65</v>
      </c>
      <c r="D166" s="74">
        <f t="shared" si="11"/>
        <v>4.4642857142857144</v>
      </c>
      <c r="E166" s="91">
        <v>11.12</v>
      </c>
      <c r="F166" s="92">
        <v>1.2489999999999999E-2</v>
      </c>
      <c r="G166" s="88">
        <f t="shared" si="15"/>
        <v>11.132489999999999</v>
      </c>
      <c r="H166" s="77">
        <v>13.22</v>
      </c>
      <c r="I166" s="79" t="s">
        <v>66</v>
      </c>
      <c r="J166" s="76">
        <f t="shared" si="12"/>
        <v>13.22</v>
      </c>
      <c r="K166" s="77">
        <v>7051</v>
      </c>
      <c r="L166" s="79" t="s">
        <v>64</v>
      </c>
      <c r="M166" s="74">
        <f t="shared" si="13"/>
        <v>0.70510000000000006</v>
      </c>
      <c r="N166" s="77">
        <v>8380</v>
      </c>
      <c r="O166" s="79" t="s">
        <v>64</v>
      </c>
      <c r="P166" s="74">
        <f t="shared" si="14"/>
        <v>0.83800000000000008</v>
      </c>
    </row>
    <row r="167" spans="2:16">
      <c r="B167" s="89">
        <v>275</v>
      </c>
      <c r="C167" s="79" t="s">
        <v>65</v>
      </c>
      <c r="D167" s="74">
        <f t="shared" ref="D167:D180" si="16">B167/$C$5</f>
        <v>4.9107142857142856</v>
      </c>
      <c r="E167" s="91">
        <v>10.93</v>
      </c>
      <c r="F167" s="92">
        <v>1.1520000000000001E-2</v>
      </c>
      <c r="G167" s="88">
        <f t="shared" si="15"/>
        <v>10.941520000000001</v>
      </c>
      <c r="H167" s="77">
        <v>14.39</v>
      </c>
      <c r="I167" s="79" t="s">
        <v>66</v>
      </c>
      <c r="J167" s="76">
        <f t="shared" si="12"/>
        <v>14.39</v>
      </c>
      <c r="K167" s="77">
        <v>7290</v>
      </c>
      <c r="L167" s="79" t="s">
        <v>64</v>
      </c>
      <c r="M167" s="74">
        <f t="shared" si="13"/>
        <v>0.72899999999999998</v>
      </c>
      <c r="N167" s="77">
        <v>8560</v>
      </c>
      <c r="O167" s="79" t="s">
        <v>64</v>
      </c>
      <c r="P167" s="74">
        <f t="shared" si="14"/>
        <v>0.85600000000000009</v>
      </c>
    </row>
    <row r="168" spans="2:16">
      <c r="B168" s="89">
        <v>300</v>
      </c>
      <c r="C168" s="79" t="s">
        <v>65</v>
      </c>
      <c r="D168" s="74">
        <f t="shared" si="16"/>
        <v>5.3571428571428568</v>
      </c>
      <c r="E168" s="91">
        <v>10.75</v>
      </c>
      <c r="F168" s="92">
        <v>1.0699999999999999E-2</v>
      </c>
      <c r="G168" s="88">
        <f t="shared" si="15"/>
        <v>10.7607</v>
      </c>
      <c r="H168" s="77">
        <v>15.58</v>
      </c>
      <c r="I168" s="79" t="s">
        <v>66</v>
      </c>
      <c r="J168" s="76">
        <f t="shared" si="12"/>
        <v>15.58</v>
      </c>
      <c r="K168" s="77">
        <v>7528</v>
      </c>
      <c r="L168" s="79" t="s">
        <v>64</v>
      </c>
      <c r="M168" s="74">
        <f t="shared" si="13"/>
        <v>0.75279999999999991</v>
      </c>
      <c r="N168" s="77">
        <v>8738</v>
      </c>
      <c r="O168" s="79" t="s">
        <v>64</v>
      </c>
      <c r="P168" s="74">
        <f t="shared" si="14"/>
        <v>0.87379999999999991</v>
      </c>
    </row>
    <row r="169" spans="2:16">
      <c r="B169" s="89">
        <v>325</v>
      </c>
      <c r="C169" s="79" t="s">
        <v>65</v>
      </c>
      <c r="D169" s="74">
        <f t="shared" si="16"/>
        <v>5.8035714285714288</v>
      </c>
      <c r="E169" s="91">
        <v>10.57</v>
      </c>
      <c r="F169" s="92">
        <v>0.01</v>
      </c>
      <c r="G169" s="88">
        <f t="shared" si="15"/>
        <v>10.58</v>
      </c>
      <c r="H169" s="77">
        <v>16.79</v>
      </c>
      <c r="I169" s="79" t="s">
        <v>66</v>
      </c>
      <c r="J169" s="76">
        <f t="shared" si="12"/>
        <v>16.79</v>
      </c>
      <c r="K169" s="77">
        <v>7766</v>
      </c>
      <c r="L169" s="79" t="s">
        <v>64</v>
      </c>
      <c r="M169" s="74">
        <f t="shared" si="13"/>
        <v>0.77659999999999996</v>
      </c>
      <c r="N169" s="77">
        <v>8916</v>
      </c>
      <c r="O169" s="79" t="s">
        <v>64</v>
      </c>
      <c r="P169" s="74">
        <f t="shared" si="14"/>
        <v>0.89160000000000006</v>
      </c>
    </row>
    <row r="170" spans="2:16">
      <c r="B170" s="89">
        <v>350</v>
      </c>
      <c r="C170" s="79" t="s">
        <v>65</v>
      </c>
      <c r="D170" s="74">
        <f t="shared" si="16"/>
        <v>6.25</v>
      </c>
      <c r="E170" s="91">
        <v>10.39</v>
      </c>
      <c r="F170" s="92">
        <v>9.3889999999999998E-3</v>
      </c>
      <c r="G170" s="88">
        <f t="shared" si="15"/>
        <v>10.399389000000001</v>
      </c>
      <c r="H170" s="77">
        <v>18.02</v>
      </c>
      <c r="I170" s="79" t="s">
        <v>66</v>
      </c>
      <c r="J170" s="76">
        <f t="shared" si="12"/>
        <v>18.02</v>
      </c>
      <c r="K170" s="77">
        <v>8004</v>
      </c>
      <c r="L170" s="79" t="s">
        <v>64</v>
      </c>
      <c r="M170" s="74">
        <f t="shared" si="13"/>
        <v>0.8004</v>
      </c>
      <c r="N170" s="77">
        <v>9094</v>
      </c>
      <c r="O170" s="79" t="s">
        <v>64</v>
      </c>
      <c r="P170" s="74">
        <f t="shared" si="14"/>
        <v>0.90939999999999999</v>
      </c>
    </row>
    <row r="171" spans="2:16">
      <c r="B171" s="89">
        <v>375</v>
      </c>
      <c r="C171" s="79" t="s">
        <v>65</v>
      </c>
      <c r="D171" s="74">
        <f t="shared" si="16"/>
        <v>6.6964285714285712</v>
      </c>
      <c r="E171" s="91">
        <v>10.220000000000001</v>
      </c>
      <c r="F171" s="92">
        <v>8.8520000000000005E-3</v>
      </c>
      <c r="G171" s="88">
        <f t="shared" si="15"/>
        <v>10.228852</v>
      </c>
      <c r="H171" s="77">
        <v>19.28</v>
      </c>
      <c r="I171" s="79" t="s">
        <v>66</v>
      </c>
      <c r="J171" s="76">
        <f t="shared" si="12"/>
        <v>19.28</v>
      </c>
      <c r="K171" s="77">
        <v>8242</v>
      </c>
      <c r="L171" s="79" t="s">
        <v>64</v>
      </c>
      <c r="M171" s="74">
        <f t="shared" si="13"/>
        <v>0.82420000000000004</v>
      </c>
      <c r="N171" s="77">
        <v>9272</v>
      </c>
      <c r="O171" s="79" t="s">
        <v>64</v>
      </c>
      <c r="P171" s="76">
        <f t="shared" si="14"/>
        <v>0.92720000000000002</v>
      </c>
    </row>
    <row r="172" spans="2:16">
      <c r="B172" s="89">
        <v>400</v>
      </c>
      <c r="C172" s="79" t="s">
        <v>65</v>
      </c>
      <c r="D172" s="74">
        <f t="shared" si="16"/>
        <v>7.1428571428571432</v>
      </c>
      <c r="E172" s="91">
        <v>10.050000000000001</v>
      </c>
      <c r="F172" s="92">
        <v>8.3770000000000008E-3</v>
      </c>
      <c r="G172" s="88">
        <f t="shared" si="15"/>
        <v>10.058377</v>
      </c>
      <c r="H172" s="77">
        <v>20.55</v>
      </c>
      <c r="I172" s="79" t="s">
        <v>66</v>
      </c>
      <c r="J172" s="76">
        <f t="shared" ref="J172:J203" si="17">H172</f>
        <v>20.55</v>
      </c>
      <c r="K172" s="77">
        <v>8480</v>
      </c>
      <c r="L172" s="79" t="s">
        <v>64</v>
      </c>
      <c r="M172" s="76">
        <f t="shared" si="13"/>
        <v>0.84800000000000009</v>
      </c>
      <c r="N172" s="77">
        <v>9451</v>
      </c>
      <c r="O172" s="79" t="s">
        <v>64</v>
      </c>
      <c r="P172" s="76">
        <f t="shared" si="14"/>
        <v>0.94510000000000005</v>
      </c>
    </row>
    <row r="173" spans="2:16">
      <c r="B173" s="89">
        <v>450</v>
      </c>
      <c r="C173" s="79" t="s">
        <v>65</v>
      </c>
      <c r="D173" s="74">
        <f t="shared" si="16"/>
        <v>8.0357142857142865</v>
      </c>
      <c r="E173" s="91">
        <v>9.7260000000000009</v>
      </c>
      <c r="F173" s="92">
        <v>7.5729999999999999E-3</v>
      </c>
      <c r="G173" s="88">
        <f t="shared" si="15"/>
        <v>9.7335730000000016</v>
      </c>
      <c r="H173" s="77">
        <v>23.17</v>
      </c>
      <c r="I173" s="79" t="s">
        <v>66</v>
      </c>
      <c r="J173" s="76">
        <f t="shared" si="17"/>
        <v>23.17</v>
      </c>
      <c r="K173" s="77">
        <v>9333</v>
      </c>
      <c r="L173" s="79" t="s">
        <v>64</v>
      </c>
      <c r="M173" s="76">
        <f t="shared" si="13"/>
        <v>0.93330000000000002</v>
      </c>
      <c r="N173" s="77">
        <v>9813</v>
      </c>
      <c r="O173" s="79" t="s">
        <v>64</v>
      </c>
      <c r="P173" s="76">
        <f t="shared" si="14"/>
        <v>0.98130000000000006</v>
      </c>
    </row>
    <row r="174" spans="2:16">
      <c r="B174" s="89">
        <v>500</v>
      </c>
      <c r="C174" s="79" t="s">
        <v>65</v>
      </c>
      <c r="D174" s="74">
        <f t="shared" si="16"/>
        <v>8.9285714285714288</v>
      </c>
      <c r="E174" s="91">
        <v>9.42</v>
      </c>
      <c r="F174" s="92">
        <v>6.9179999999999997E-3</v>
      </c>
      <c r="G174" s="88">
        <f t="shared" si="15"/>
        <v>9.4269180000000006</v>
      </c>
      <c r="H174" s="77">
        <v>25.87</v>
      </c>
      <c r="I174" s="79" t="s">
        <v>66</v>
      </c>
      <c r="J174" s="76">
        <f t="shared" si="17"/>
        <v>25.87</v>
      </c>
      <c r="K174" s="77">
        <v>1.02</v>
      </c>
      <c r="L174" s="78" t="s">
        <v>66</v>
      </c>
      <c r="M174" s="76">
        <f t="shared" ref="M174:M228" si="18">K174</f>
        <v>1.02</v>
      </c>
      <c r="N174" s="77">
        <v>1.02</v>
      </c>
      <c r="O174" s="78" t="s">
        <v>66</v>
      </c>
      <c r="P174" s="76">
        <f t="shared" ref="P174:P228" si="19">N174</f>
        <v>1.02</v>
      </c>
    </row>
    <row r="175" spans="2:16">
      <c r="B175" s="89">
        <v>550</v>
      </c>
      <c r="C175" s="79" t="s">
        <v>65</v>
      </c>
      <c r="D175" s="74">
        <f t="shared" si="16"/>
        <v>9.8214285714285712</v>
      </c>
      <c r="E175" s="91">
        <v>9.1289999999999996</v>
      </c>
      <c r="F175" s="92">
        <v>6.3730000000000002E-3</v>
      </c>
      <c r="G175" s="88">
        <f t="shared" si="15"/>
        <v>9.1353729999999995</v>
      </c>
      <c r="H175" s="77">
        <v>28.65</v>
      </c>
      <c r="I175" s="79" t="s">
        <v>66</v>
      </c>
      <c r="J175" s="76">
        <f t="shared" si="17"/>
        <v>28.65</v>
      </c>
      <c r="K175" s="77">
        <v>1.1000000000000001</v>
      </c>
      <c r="L175" s="79" t="s">
        <v>66</v>
      </c>
      <c r="M175" s="76">
        <f t="shared" si="18"/>
        <v>1.1000000000000001</v>
      </c>
      <c r="N175" s="77">
        <v>1.06</v>
      </c>
      <c r="O175" s="79" t="s">
        <v>66</v>
      </c>
      <c r="P175" s="76">
        <f t="shared" si="19"/>
        <v>1.06</v>
      </c>
    </row>
    <row r="176" spans="2:16">
      <c r="B176" s="89">
        <v>600</v>
      </c>
      <c r="C176" s="79" t="s">
        <v>65</v>
      </c>
      <c r="D176" s="74">
        <f t="shared" si="16"/>
        <v>10.714285714285714</v>
      </c>
      <c r="E176" s="91">
        <v>8.8520000000000003</v>
      </c>
      <c r="F176" s="92">
        <v>5.9119999999999997E-3</v>
      </c>
      <c r="G176" s="88">
        <f t="shared" si="15"/>
        <v>8.8579120000000007</v>
      </c>
      <c r="H176" s="77">
        <v>31.53</v>
      </c>
      <c r="I176" s="79" t="s">
        <v>66</v>
      </c>
      <c r="J176" s="76">
        <f t="shared" si="17"/>
        <v>31.53</v>
      </c>
      <c r="K176" s="77">
        <v>1.18</v>
      </c>
      <c r="L176" s="79" t="s">
        <v>66</v>
      </c>
      <c r="M176" s="76">
        <f t="shared" si="18"/>
        <v>1.18</v>
      </c>
      <c r="N176" s="77">
        <v>1.0900000000000001</v>
      </c>
      <c r="O176" s="79" t="s">
        <v>66</v>
      </c>
      <c r="P176" s="76">
        <f t="shared" si="19"/>
        <v>1.0900000000000001</v>
      </c>
    </row>
    <row r="177" spans="1:16">
      <c r="A177" s="4"/>
      <c r="B177" s="89">
        <v>650</v>
      </c>
      <c r="C177" s="79" t="s">
        <v>65</v>
      </c>
      <c r="D177" s="74">
        <f t="shared" si="16"/>
        <v>11.607142857142858</v>
      </c>
      <c r="E177" s="91">
        <v>8.5879999999999992</v>
      </c>
      <c r="F177" s="92">
        <v>5.5170000000000002E-3</v>
      </c>
      <c r="G177" s="88">
        <f t="shared" si="15"/>
        <v>8.5935169999999985</v>
      </c>
      <c r="H177" s="77">
        <v>34.5</v>
      </c>
      <c r="I177" s="79" t="s">
        <v>66</v>
      </c>
      <c r="J177" s="76">
        <f t="shared" si="17"/>
        <v>34.5</v>
      </c>
      <c r="K177" s="77">
        <v>1.26</v>
      </c>
      <c r="L177" s="79" t="s">
        <v>66</v>
      </c>
      <c r="M177" s="76">
        <f t="shared" si="18"/>
        <v>1.26</v>
      </c>
      <c r="N177" s="77">
        <v>1.1299999999999999</v>
      </c>
      <c r="O177" s="79" t="s">
        <v>66</v>
      </c>
      <c r="P177" s="76">
        <f t="shared" si="19"/>
        <v>1.1299999999999999</v>
      </c>
    </row>
    <row r="178" spans="1:16">
      <c r="B178" s="77">
        <v>700</v>
      </c>
      <c r="C178" s="79" t="s">
        <v>65</v>
      </c>
      <c r="D178" s="74">
        <f t="shared" si="16"/>
        <v>12.5</v>
      </c>
      <c r="E178" s="91">
        <v>8.3369999999999997</v>
      </c>
      <c r="F178" s="92">
        <v>5.1739999999999998E-3</v>
      </c>
      <c r="G178" s="88">
        <f t="shared" si="15"/>
        <v>8.342174</v>
      </c>
      <c r="H178" s="77">
        <v>37.549999999999997</v>
      </c>
      <c r="I178" s="79" t="s">
        <v>66</v>
      </c>
      <c r="J178" s="76">
        <f t="shared" si="17"/>
        <v>37.549999999999997</v>
      </c>
      <c r="K178" s="77">
        <v>1.34</v>
      </c>
      <c r="L178" s="79" t="s">
        <v>66</v>
      </c>
      <c r="M178" s="76">
        <f t="shared" si="18"/>
        <v>1.34</v>
      </c>
      <c r="N178" s="77">
        <v>1.17</v>
      </c>
      <c r="O178" s="79" t="s">
        <v>66</v>
      </c>
      <c r="P178" s="76">
        <f t="shared" si="19"/>
        <v>1.17</v>
      </c>
    </row>
    <row r="179" spans="1:16">
      <c r="B179" s="89">
        <v>800</v>
      </c>
      <c r="C179" s="90" t="s">
        <v>65</v>
      </c>
      <c r="D179" s="74">
        <f t="shared" si="16"/>
        <v>14.285714285714286</v>
      </c>
      <c r="E179" s="91">
        <v>7.8680000000000003</v>
      </c>
      <c r="F179" s="92">
        <v>4.6080000000000001E-3</v>
      </c>
      <c r="G179" s="88">
        <f t="shared" si="15"/>
        <v>7.8726080000000005</v>
      </c>
      <c r="H179" s="77">
        <v>43.94</v>
      </c>
      <c r="I179" s="79" t="s">
        <v>66</v>
      </c>
      <c r="J179" s="76">
        <f t="shared" si="17"/>
        <v>43.94</v>
      </c>
      <c r="K179" s="77">
        <v>1.63</v>
      </c>
      <c r="L179" s="79" t="s">
        <v>66</v>
      </c>
      <c r="M179" s="76">
        <f t="shared" si="18"/>
        <v>1.63</v>
      </c>
      <c r="N179" s="77">
        <v>1.26</v>
      </c>
      <c r="O179" s="79" t="s">
        <v>66</v>
      </c>
      <c r="P179" s="76">
        <f t="shared" si="19"/>
        <v>1.26</v>
      </c>
    </row>
    <row r="180" spans="1:16">
      <c r="B180" s="89">
        <v>900</v>
      </c>
      <c r="C180" s="90" t="s">
        <v>65</v>
      </c>
      <c r="D180" s="74">
        <f t="shared" si="16"/>
        <v>16.071428571428573</v>
      </c>
      <c r="E180" s="91">
        <v>7.4420000000000002</v>
      </c>
      <c r="F180" s="92">
        <v>4.1590000000000004E-3</v>
      </c>
      <c r="G180" s="88">
        <f t="shared" si="15"/>
        <v>7.4461589999999998</v>
      </c>
      <c r="H180" s="77">
        <v>50.7</v>
      </c>
      <c r="I180" s="79" t="s">
        <v>66</v>
      </c>
      <c r="J180" s="76">
        <f t="shared" si="17"/>
        <v>50.7</v>
      </c>
      <c r="K180" s="77">
        <v>1.9</v>
      </c>
      <c r="L180" s="79" t="s">
        <v>66</v>
      </c>
      <c r="M180" s="76">
        <f t="shared" si="18"/>
        <v>1.9</v>
      </c>
      <c r="N180" s="77">
        <v>1.35</v>
      </c>
      <c r="O180" s="79" t="s">
        <v>66</v>
      </c>
      <c r="P180" s="76">
        <f t="shared" si="19"/>
        <v>1.35</v>
      </c>
    </row>
    <row r="181" spans="1:16">
      <c r="B181" s="89">
        <v>1</v>
      </c>
      <c r="C181" s="93" t="s">
        <v>67</v>
      </c>
      <c r="D181" s="74">
        <f t="shared" ref="D181:D228" si="20">B181*1000/$C$5</f>
        <v>17.857142857142858</v>
      </c>
      <c r="E181" s="91">
        <v>7.0549999999999997</v>
      </c>
      <c r="F181" s="92">
        <v>3.7940000000000001E-3</v>
      </c>
      <c r="G181" s="88">
        <f t="shared" si="15"/>
        <v>7.0587939999999998</v>
      </c>
      <c r="H181" s="77">
        <v>57.84</v>
      </c>
      <c r="I181" s="79" t="s">
        <v>66</v>
      </c>
      <c r="J181" s="76">
        <f t="shared" si="17"/>
        <v>57.84</v>
      </c>
      <c r="K181" s="77">
        <v>2.17</v>
      </c>
      <c r="L181" s="79" t="s">
        <v>66</v>
      </c>
      <c r="M181" s="76">
        <f t="shared" si="18"/>
        <v>2.17</v>
      </c>
      <c r="N181" s="77">
        <v>1.44</v>
      </c>
      <c r="O181" s="79" t="s">
        <v>66</v>
      </c>
      <c r="P181" s="76">
        <f t="shared" si="19"/>
        <v>1.44</v>
      </c>
    </row>
    <row r="182" spans="1:16">
      <c r="B182" s="89">
        <v>1.1000000000000001</v>
      </c>
      <c r="C182" s="90" t="s">
        <v>67</v>
      </c>
      <c r="D182" s="74">
        <f t="shared" si="20"/>
        <v>19.642857142857142</v>
      </c>
      <c r="E182" s="91">
        <v>6.7050000000000001</v>
      </c>
      <c r="F182" s="92">
        <v>3.4910000000000002E-3</v>
      </c>
      <c r="G182" s="88">
        <f t="shared" si="15"/>
        <v>6.7084910000000004</v>
      </c>
      <c r="H182" s="77">
        <v>65.36</v>
      </c>
      <c r="I182" s="79" t="s">
        <v>66</v>
      </c>
      <c r="J182" s="76">
        <f t="shared" si="17"/>
        <v>65.36</v>
      </c>
      <c r="K182" s="77">
        <v>2.4300000000000002</v>
      </c>
      <c r="L182" s="79" t="s">
        <v>66</v>
      </c>
      <c r="M182" s="76">
        <f t="shared" si="18"/>
        <v>2.4300000000000002</v>
      </c>
      <c r="N182" s="77">
        <v>1.54</v>
      </c>
      <c r="O182" s="79" t="s">
        <v>66</v>
      </c>
      <c r="P182" s="76">
        <f t="shared" si="19"/>
        <v>1.54</v>
      </c>
    </row>
    <row r="183" spans="1:16">
      <c r="B183" s="89">
        <v>1.2</v>
      </c>
      <c r="C183" s="90" t="s">
        <v>67</v>
      </c>
      <c r="D183" s="74">
        <f t="shared" si="20"/>
        <v>21.428571428571427</v>
      </c>
      <c r="E183" s="91">
        <v>6.3890000000000002</v>
      </c>
      <c r="F183" s="92">
        <v>3.235E-3</v>
      </c>
      <c r="G183" s="88">
        <f t="shared" si="15"/>
        <v>6.3922350000000003</v>
      </c>
      <c r="H183" s="77">
        <v>73.27</v>
      </c>
      <c r="I183" s="79" t="s">
        <v>66</v>
      </c>
      <c r="J183" s="76">
        <f t="shared" si="17"/>
        <v>73.27</v>
      </c>
      <c r="K183" s="77">
        <v>2.68</v>
      </c>
      <c r="L183" s="79" t="s">
        <v>66</v>
      </c>
      <c r="M183" s="76">
        <f t="shared" si="18"/>
        <v>2.68</v>
      </c>
      <c r="N183" s="77">
        <v>1.64</v>
      </c>
      <c r="O183" s="79" t="s">
        <v>66</v>
      </c>
      <c r="P183" s="76">
        <f t="shared" si="19"/>
        <v>1.64</v>
      </c>
    </row>
    <row r="184" spans="1:16">
      <c r="B184" s="89">
        <v>1.3</v>
      </c>
      <c r="C184" s="90" t="s">
        <v>67</v>
      </c>
      <c r="D184" s="74">
        <f t="shared" si="20"/>
        <v>23.214285714285715</v>
      </c>
      <c r="E184" s="91">
        <v>6.1040000000000001</v>
      </c>
      <c r="F184" s="92">
        <v>3.016E-3</v>
      </c>
      <c r="G184" s="88">
        <f t="shared" si="15"/>
        <v>6.1070159999999998</v>
      </c>
      <c r="H184" s="77">
        <v>81.55</v>
      </c>
      <c r="I184" s="79" t="s">
        <v>66</v>
      </c>
      <c r="J184" s="76">
        <f t="shared" si="17"/>
        <v>81.55</v>
      </c>
      <c r="K184" s="77">
        <v>2.94</v>
      </c>
      <c r="L184" s="79" t="s">
        <v>66</v>
      </c>
      <c r="M184" s="76">
        <f t="shared" si="18"/>
        <v>2.94</v>
      </c>
      <c r="N184" s="77">
        <v>1.75</v>
      </c>
      <c r="O184" s="79" t="s">
        <v>66</v>
      </c>
      <c r="P184" s="76">
        <f t="shared" si="19"/>
        <v>1.75</v>
      </c>
    </row>
    <row r="185" spans="1:16">
      <c r="B185" s="89">
        <v>1.4</v>
      </c>
      <c r="C185" s="90" t="s">
        <v>67</v>
      </c>
      <c r="D185" s="74">
        <f t="shared" si="20"/>
        <v>25</v>
      </c>
      <c r="E185" s="91">
        <v>5.8479999999999999</v>
      </c>
      <c r="F185" s="92">
        <v>2.826E-3</v>
      </c>
      <c r="G185" s="88">
        <f t="shared" si="15"/>
        <v>5.8508259999999996</v>
      </c>
      <c r="H185" s="77">
        <v>90.22</v>
      </c>
      <c r="I185" s="79" t="s">
        <v>66</v>
      </c>
      <c r="J185" s="76">
        <f t="shared" si="17"/>
        <v>90.22</v>
      </c>
      <c r="K185" s="77">
        <v>3.2</v>
      </c>
      <c r="L185" s="79" t="s">
        <v>66</v>
      </c>
      <c r="M185" s="76">
        <f t="shared" si="18"/>
        <v>3.2</v>
      </c>
      <c r="N185" s="77">
        <v>1.86</v>
      </c>
      <c r="O185" s="79" t="s">
        <v>66</v>
      </c>
      <c r="P185" s="76">
        <f t="shared" si="19"/>
        <v>1.86</v>
      </c>
    </row>
    <row r="186" spans="1:16">
      <c r="B186" s="89">
        <v>1.5</v>
      </c>
      <c r="C186" s="90" t="s">
        <v>67</v>
      </c>
      <c r="D186" s="74">
        <f t="shared" si="20"/>
        <v>26.785714285714285</v>
      </c>
      <c r="E186" s="91">
        <v>5.6189999999999998</v>
      </c>
      <c r="F186" s="92">
        <v>2.66E-3</v>
      </c>
      <c r="G186" s="88">
        <f t="shared" si="15"/>
        <v>5.6216599999999994</v>
      </c>
      <c r="H186" s="77">
        <v>99.24</v>
      </c>
      <c r="I186" s="79" t="s">
        <v>66</v>
      </c>
      <c r="J186" s="76">
        <f t="shared" si="17"/>
        <v>99.24</v>
      </c>
      <c r="K186" s="77">
        <v>3.46</v>
      </c>
      <c r="L186" s="79" t="s">
        <v>66</v>
      </c>
      <c r="M186" s="76">
        <f t="shared" si="18"/>
        <v>3.46</v>
      </c>
      <c r="N186" s="77">
        <v>1.98</v>
      </c>
      <c r="O186" s="79" t="s">
        <v>66</v>
      </c>
      <c r="P186" s="76">
        <f t="shared" si="19"/>
        <v>1.98</v>
      </c>
    </row>
    <row r="187" spans="1:16">
      <c r="B187" s="89">
        <v>1.6</v>
      </c>
      <c r="C187" s="90" t="s">
        <v>67</v>
      </c>
      <c r="D187" s="74">
        <f t="shared" si="20"/>
        <v>28.571428571428573</v>
      </c>
      <c r="E187" s="91">
        <v>5.415</v>
      </c>
      <c r="F187" s="92">
        <v>2.513E-3</v>
      </c>
      <c r="G187" s="88">
        <f t="shared" si="15"/>
        <v>5.4175130000000005</v>
      </c>
      <c r="H187" s="77">
        <v>108.62</v>
      </c>
      <c r="I187" s="79" t="s">
        <v>66</v>
      </c>
      <c r="J187" s="76">
        <f t="shared" si="17"/>
        <v>108.62</v>
      </c>
      <c r="K187" s="77">
        <v>3.72</v>
      </c>
      <c r="L187" s="79" t="s">
        <v>66</v>
      </c>
      <c r="M187" s="76">
        <f t="shared" si="18"/>
        <v>3.72</v>
      </c>
      <c r="N187" s="77">
        <v>2.1</v>
      </c>
      <c r="O187" s="79" t="s">
        <v>66</v>
      </c>
      <c r="P187" s="76">
        <f t="shared" si="19"/>
        <v>2.1</v>
      </c>
    </row>
    <row r="188" spans="1:16">
      <c r="B188" s="89">
        <v>1.7</v>
      </c>
      <c r="C188" s="90" t="s">
        <v>67</v>
      </c>
      <c r="D188" s="74">
        <f t="shared" si="20"/>
        <v>30.357142857142858</v>
      </c>
      <c r="E188" s="91">
        <v>5.2309999999999999</v>
      </c>
      <c r="F188" s="92">
        <v>2.3830000000000001E-3</v>
      </c>
      <c r="G188" s="88">
        <f t="shared" si="15"/>
        <v>5.2333829999999999</v>
      </c>
      <c r="H188" s="77">
        <v>118.35</v>
      </c>
      <c r="I188" s="79" t="s">
        <v>66</v>
      </c>
      <c r="J188" s="76">
        <f t="shared" si="17"/>
        <v>118.35</v>
      </c>
      <c r="K188" s="77">
        <v>3.98</v>
      </c>
      <c r="L188" s="79" t="s">
        <v>66</v>
      </c>
      <c r="M188" s="76">
        <f t="shared" si="18"/>
        <v>3.98</v>
      </c>
      <c r="N188" s="77">
        <v>2.23</v>
      </c>
      <c r="O188" s="79" t="s">
        <v>66</v>
      </c>
      <c r="P188" s="76">
        <f t="shared" si="19"/>
        <v>2.23</v>
      </c>
    </row>
    <row r="189" spans="1:16">
      <c r="B189" s="89">
        <v>1.8</v>
      </c>
      <c r="C189" s="90" t="s">
        <v>67</v>
      </c>
      <c r="D189" s="74">
        <f t="shared" si="20"/>
        <v>32.142857142857146</v>
      </c>
      <c r="E189" s="91">
        <v>5.0490000000000004</v>
      </c>
      <c r="F189" s="92">
        <v>2.2659999999999998E-3</v>
      </c>
      <c r="G189" s="88">
        <f t="shared" si="15"/>
        <v>5.051266</v>
      </c>
      <c r="H189" s="77">
        <v>128.41999999999999</v>
      </c>
      <c r="I189" s="79" t="s">
        <v>66</v>
      </c>
      <c r="J189" s="76">
        <f t="shared" si="17"/>
        <v>128.41999999999999</v>
      </c>
      <c r="K189" s="77">
        <v>4.24</v>
      </c>
      <c r="L189" s="79" t="s">
        <v>66</v>
      </c>
      <c r="M189" s="76">
        <f t="shared" si="18"/>
        <v>4.24</v>
      </c>
      <c r="N189" s="77">
        <v>2.36</v>
      </c>
      <c r="O189" s="79" t="s">
        <v>66</v>
      </c>
      <c r="P189" s="76">
        <f t="shared" si="19"/>
        <v>2.36</v>
      </c>
    </row>
    <row r="190" spans="1:16">
      <c r="B190" s="89">
        <v>2</v>
      </c>
      <c r="C190" s="90" t="s">
        <v>67</v>
      </c>
      <c r="D190" s="74">
        <f t="shared" si="20"/>
        <v>35.714285714285715</v>
      </c>
      <c r="E190" s="91">
        <v>4.726</v>
      </c>
      <c r="F190" s="92">
        <v>2.0639999999999999E-3</v>
      </c>
      <c r="G190" s="88">
        <f t="shared" si="15"/>
        <v>4.7280639999999998</v>
      </c>
      <c r="H190" s="77">
        <v>149.61000000000001</v>
      </c>
      <c r="I190" s="79" t="s">
        <v>66</v>
      </c>
      <c r="J190" s="76">
        <f t="shared" si="17"/>
        <v>149.61000000000001</v>
      </c>
      <c r="K190" s="77">
        <v>5.22</v>
      </c>
      <c r="L190" s="79" t="s">
        <v>66</v>
      </c>
      <c r="M190" s="76">
        <f t="shared" si="18"/>
        <v>5.22</v>
      </c>
      <c r="N190" s="77">
        <v>2.63</v>
      </c>
      <c r="O190" s="79" t="s">
        <v>66</v>
      </c>
      <c r="P190" s="76">
        <f t="shared" si="19"/>
        <v>2.63</v>
      </c>
    </row>
    <row r="191" spans="1:16">
      <c r="B191" s="89">
        <v>2.25</v>
      </c>
      <c r="C191" s="90" t="s">
        <v>67</v>
      </c>
      <c r="D191" s="74">
        <f t="shared" si="20"/>
        <v>40.178571428571431</v>
      </c>
      <c r="E191" s="91">
        <v>4.3849999999999998</v>
      </c>
      <c r="F191" s="92">
        <v>1.8600000000000001E-3</v>
      </c>
      <c r="G191" s="88">
        <f t="shared" si="15"/>
        <v>4.3868599999999995</v>
      </c>
      <c r="H191" s="77">
        <v>178.03</v>
      </c>
      <c r="I191" s="79" t="s">
        <v>66</v>
      </c>
      <c r="J191" s="76">
        <f t="shared" si="17"/>
        <v>178.03</v>
      </c>
      <c r="K191" s="77">
        <v>6.63</v>
      </c>
      <c r="L191" s="79" t="s">
        <v>66</v>
      </c>
      <c r="M191" s="76">
        <f t="shared" si="18"/>
        <v>6.63</v>
      </c>
      <c r="N191" s="77">
        <v>3</v>
      </c>
      <c r="O191" s="79" t="s">
        <v>66</v>
      </c>
      <c r="P191" s="76">
        <f t="shared" si="19"/>
        <v>3</v>
      </c>
    </row>
    <row r="192" spans="1:16">
      <c r="B192" s="89">
        <v>2.5</v>
      </c>
      <c r="C192" s="90" t="s">
        <v>67</v>
      </c>
      <c r="D192" s="74">
        <f t="shared" si="20"/>
        <v>44.642857142857146</v>
      </c>
      <c r="E192" s="91">
        <v>4.0970000000000004</v>
      </c>
      <c r="F192" s="92">
        <v>1.6949999999999999E-3</v>
      </c>
      <c r="G192" s="88">
        <f t="shared" si="15"/>
        <v>4.0986950000000002</v>
      </c>
      <c r="H192" s="77">
        <v>208.56</v>
      </c>
      <c r="I192" s="79" t="s">
        <v>66</v>
      </c>
      <c r="J192" s="76">
        <f t="shared" si="17"/>
        <v>208.56</v>
      </c>
      <c r="K192" s="77">
        <v>7.94</v>
      </c>
      <c r="L192" s="79" t="s">
        <v>66</v>
      </c>
      <c r="M192" s="76">
        <f t="shared" si="18"/>
        <v>7.94</v>
      </c>
      <c r="N192" s="77">
        <v>3.39</v>
      </c>
      <c r="O192" s="79" t="s">
        <v>66</v>
      </c>
      <c r="P192" s="76">
        <f t="shared" si="19"/>
        <v>3.39</v>
      </c>
    </row>
    <row r="193" spans="2:16">
      <c r="B193" s="89">
        <v>2.75</v>
      </c>
      <c r="C193" s="90" t="s">
        <v>67</v>
      </c>
      <c r="D193" s="74">
        <f t="shared" si="20"/>
        <v>49.107142857142854</v>
      </c>
      <c r="E193" s="91">
        <v>3.851</v>
      </c>
      <c r="F193" s="92">
        <v>1.557E-3</v>
      </c>
      <c r="G193" s="88">
        <f t="shared" si="15"/>
        <v>3.852557</v>
      </c>
      <c r="H193" s="77">
        <v>241.14</v>
      </c>
      <c r="I193" s="79" t="s">
        <v>66</v>
      </c>
      <c r="J193" s="76">
        <f t="shared" si="17"/>
        <v>241.14</v>
      </c>
      <c r="K193" s="77">
        <v>9.2200000000000006</v>
      </c>
      <c r="L193" s="79" t="s">
        <v>66</v>
      </c>
      <c r="M193" s="76">
        <f t="shared" si="18"/>
        <v>9.2200000000000006</v>
      </c>
      <c r="N193" s="77">
        <v>3.81</v>
      </c>
      <c r="O193" s="79" t="s">
        <v>66</v>
      </c>
      <c r="P193" s="76">
        <f t="shared" si="19"/>
        <v>3.81</v>
      </c>
    </row>
    <row r="194" spans="2:16">
      <c r="B194" s="89">
        <v>3</v>
      </c>
      <c r="C194" s="90" t="s">
        <v>67</v>
      </c>
      <c r="D194" s="74">
        <f t="shared" si="20"/>
        <v>53.571428571428569</v>
      </c>
      <c r="E194" s="91">
        <v>3.6379999999999999</v>
      </c>
      <c r="F194" s="92">
        <v>1.441E-3</v>
      </c>
      <c r="G194" s="88">
        <f t="shared" si="15"/>
        <v>3.6394409999999997</v>
      </c>
      <c r="H194" s="77">
        <v>275.72000000000003</v>
      </c>
      <c r="I194" s="79" t="s">
        <v>66</v>
      </c>
      <c r="J194" s="76">
        <f t="shared" si="17"/>
        <v>275.72000000000003</v>
      </c>
      <c r="K194" s="77">
        <v>10.47</v>
      </c>
      <c r="L194" s="79" t="s">
        <v>66</v>
      </c>
      <c r="M194" s="76">
        <f t="shared" si="18"/>
        <v>10.47</v>
      </c>
      <c r="N194" s="77">
        <v>4.25</v>
      </c>
      <c r="O194" s="79" t="s">
        <v>66</v>
      </c>
      <c r="P194" s="76">
        <f t="shared" si="19"/>
        <v>4.25</v>
      </c>
    </row>
    <row r="195" spans="2:16">
      <c r="B195" s="89">
        <v>3.25</v>
      </c>
      <c r="C195" s="90" t="s">
        <v>67</v>
      </c>
      <c r="D195" s="74">
        <f t="shared" si="20"/>
        <v>58.035714285714285</v>
      </c>
      <c r="E195" s="91">
        <v>3.452</v>
      </c>
      <c r="F195" s="92">
        <v>1.3420000000000001E-3</v>
      </c>
      <c r="G195" s="88">
        <f t="shared" si="15"/>
        <v>3.4533420000000001</v>
      </c>
      <c r="H195" s="77">
        <v>312.23</v>
      </c>
      <c r="I195" s="79" t="s">
        <v>66</v>
      </c>
      <c r="J195" s="76">
        <f t="shared" si="17"/>
        <v>312.23</v>
      </c>
      <c r="K195" s="77">
        <v>11.71</v>
      </c>
      <c r="L195" s="79" t="s">
        <v>66</v>
      </c>
      <c r="M195" s="76">
        <f t="shared" si="18"/>
        <v>11.71</v>
      </c>
      <c r="N195" s="77">
        <v>4.71</v>
      </c>
      <c r="O195" s="79" t="s">
        <v>66</v>
      </c>
      <c r="P195" s="76">
        <f t="shared" si="19"/>
        <v>4.71</v>
      </c>
    </row>
    <row r="196" spans="2:16">
      <c r="B196" s="89">
        <v>3.5</v>
      </c>
      <c r="C196" s="90" t="s">
        <v>67</v>
      </c>
      <c r="D196" s="74">
        <f t="shared" si="20"/>
        <v>62.5</v>
      </c>
      <c r="E196" s="91">
        <v>3.2879999999999998</v>
      </c>
      <c r="F196" s="92">
        <v>1.2570000000000001E-3</v>
      </c>
      <c r="G196" s="88">
        <f t="shared" si="15"/>
        <v>3.2892569999999997</v>
      </c>
      <c r="H196" s="77">
        <v>350.64</v>
      </c>
      <c r="I196" s="79" t="s">
        <v>66</v>
      </c>
      <c r="J196" s="76">
        <f t="shared" si="17"/>
        <v>350.64</v>
      </c>
      <c r="K196" s="77">
        <v>12.95</v>
      </c>
      <c r="L196" s="79" t="s">
        <v>66</v>
      </c>
      <c r="M196" s="76">
        <f t="shared" si="18"/>
        <v>12.95</v>
      </c>
      <c r="N196" s="77">
        <v>5.19</v>
      </c>
      <c r="O196" s="79" t="s">
        <v>66</v>
      </c>
      <c r="P196" s="76">
        <f t="shared" si="19"/>
        <v>5.19</v>
      </c>
    </row>
    <row r="197" spans="2:16">
      <c r="B197" s="89">
        <v>3.75</v>
      </c>
      <c r="C197" s="90" t="s">
        <v>67</v>
      </c>
      <c r="D197" s="74">
        <f t="shared" si="20"/>
        <v>66.964285714285708</v>
      </c>
      <c r="E197" s="91">
        <v>3.1419999999999999</v>
      </c>
      <c r="F197" s="92">
        <v>1.1820000000000001E-3</v>
      </c>
      <c r="G197" s="88">
        <f t="shared" si="15"/>
        <v>3.1431819999999999</v>
      </c>
      <c r="H197" s="77">
        <v>390.9</v>
      </c>
      <c r="I197" s="79" t="s">
        <v>66</v>
      </c>
      <c r="J197" s="76">
        <f t="shared" si="17"/>
        <v>390.9</v>
      </c>
      <c r="K197" s="77">
        <v>14.19</v>
      </c>
      <c r="L197" s="79" t="s">
        <v>66</v>
      </c>
      <c r="M197" s="76">
        <f t="shared" si="18"/>
        <v>14.19</v>
      </c>
      <c r="N197" s="77">
        <v>5.69</v>
      </c>
      <c r="O197" s="79" t="s">
        <v>66</v>
      </c>
      <c r="P197" s="76">
        <f t="shared" si="19"/>
        <v>5.69</v>
      </c>
    </row>
    <row r="198" spans="2:16">
      <c r="B198" s="89">
        <v>4</v>
      </c>
      <c r="C198" s="90" t="s">
        <v>67</v>
      </c>
      <c r="D198" s="74">
        <f t="shared" si="20"/>
        <v>71.428571428571431</v>
      </c>
      <c r="E198" s="91">
        <v>3.0089999999999999</v>
      </c>
      <c r="F198" s="92">
        <v>1.116E-3</v>
      </c>
      <c r="G198" s="88">
        <f t="shared" si="15"/>
        <v>3.010116</v>
      </c>
      <c r="H198" s="77">
        <v>432.98</v>
      </c>
      <c r="I198" s="79" t="s">
        <v>66</v>
      </c>
      <c r="J198" s="76">
        <f t="shared" si="17"/>
        <v>432.98</v>
      </c>
      <c r="K198" s="77">
        <v>15.43</v>
      </c>
      <c r="L198" s="79" t="s">
        <v>66</v>
      </c>
      <c r="M198" s="76">
        <f t="shared" si="18"/>
        <v>15.43</v>
      </c>
      <c r="N198" s="77">
        <v>6.22</v>
      </c>
      <c r="O198" s="79" t="s">
        <v>66</v>
      </c>
      <c r="P198" s="76">
        <f t="shared" si="19"/>
        <v>6.22</v>
      </c>
    </row>
    <row r="199" spans="2:16">
      <c r="B199" s="89">
        <v>4.5</v>
      </c>
      <c r="C199" s="90" t="s">
        <v>67</v>
      </c>
      <c r="D199" s="74">
        <f t="shared" si="20"/>
        <v>80.357142857142861</v>
      </c>
      <c r="E199" s="91">
        <v>2.7749999999999999</v>
      </c>
      <c r="F199" s="92">
        <v>1.0039999999999999E-3</v>
      </c>
      <c r="G199" s="88">
        <f t="shared" si="15"/>
        <v>2.7760039999999999</v>
      </c>
      <c r="H199" s="77">
        <v>522.57000000000005</v>
      </c>
      <c r="I199" s="79" t="s">
        <v>66</v>
      </c>
      <c r="J199" s="76">
        <f t="shared" si="17"/>
        <v>522.57000000000005</v>
      </c>
      <c r="K199" s="77">
        <v>20.04</v>
      </c>
      <c r="L199" s="79" t="s">
        <v>66</v>
      </c>
      <c r="M199" s="76">
        <f t="shared" si="18"/>
        <v>20.04</v>
      </c>
      <c r="N199" s="77">
        <v>7.32</v>
      </c>
      <c r="O199" s="79" t="s">
        <v>66</v>
      </c>
      <c r="P199" s="76">
        <f t="shared" si="19"/>
        <v>7.32</v>
      </c>
    </row>
    <row r="200" spans="2:16">
      <c r="B200" s="89">
        <v>5</v>
      </c>
      <c r="C200" s="90" t="s">
        <v>67</v>
      </c>
      <c r="D200" s="74">
        <f t="shared" si="20"/>
        <v>89.285714285714292</v>
      </c>
      <c r="E200" s="91">
        <v>2.5819999999999999</v>
      </c>
      <c r="F200" s="92">
        <v>9.1399999999999999E-4</v>
      </c>
      <c r="G200" s="88">
        <f t="shared" si="15"/>
        <v>2.5829139999999997</v>
      </c>
      <c r="H200" s="77">
        <v>619.28</v>
      </c>
      <c r="I200" s="79" t="s">
        <v>66</v>
      </c>
      <c r="J200" s="76">
        <f t="shared" si="17"/>
        <v>619.28</v>
      </c>
      <c r="K200" s="77">
        <v>24.34</v>
      </c>
      <c r="L200" s="79" t="s">
        <v>66</v>
      </c>
      <c r="M200" s="76">
        <f t="shared" si="18"/>
        <v>24.34</v>
      </c>
      <c r="N200" s="77">
        <v>8.51</v>
      </c>
      <c r="O200" s="79" t="s">
        <v>66</v>
      </c>
      <c r="P200" s="76">
        <f t="shared" si="19"/>
        <v>8.51</v>
      </c>
    </row>
    <row r="201" spans="2:16">
      <c r="B201" s="89">
        <v>5.5</v>
      </c>
      <c r="C201" s="90" t="s">
        <v>67</v>
      </c>
      <c r="D201" s="74">
        <f t="shared" si="20"/>
        <v>98.214285714285708</v>
      </c>
      <c r="E201" s="91">
        <v>2.42</v>
      </c>
      <c r="F201" s="92">
        <v>8.3929999999999996E-4</v>
      </c>
      <c r="G201" s="88">
        <f t="shared" si="15"/>
        <v>2.4208392999999999</v>
      </c>
      <c r="H201" s="77">
        <v>722.84</v>
      </c>
      <c r="I201" s="79" t="s">
        <v>66</v>
      </c>
      <c r="J201" s="76">
        <f t="shared" si="17"/>
        <v>722.84</v>
      </c>
      <c r="K201" s="77">
        <v>28.49</v>
      </c>
      <c r="L201" s="79" t="s">
        <v>66</v>
      </c>
      <c r="M201" s="76">
        <f t="shared" si="18"/>
        <v>28.49</v>
      </c>
      <c r="N201" s="77">
        <v>9.76</v>
      </c>
      <c r="O201" s="79" t="s">
        <v>66</v>
      </c>
      <c r="P201" s="76">
        <f t="shared" si="19"/>
        <v>9.76</v>
      </c>
    </row>
    <row r="202" spans="2:16">
      <c r="B202" s="89">
        <v>6</v>
      </c>
      <c r="C202" s="90" t="s">
        <v>67</v>
      </c>
      <c r="D202" s="74">
        <f t="shared" si="20"/>
        <v>107.14285714285714</v>
      </c>
      <c r="E202" s="91">
        <v>2.282</v>
      </c>
      <c r="F202" s="92">
        <v>7.7629999999999995E-4</v>
      </c>
      <c r="G202" s="88">
        <f t="shared" si="15"/>
        <v>2.2827763000000001</v>
      </c>
      <c r="H202" s="77">
        <v>833</v>
      </c>
      <c r="I202" s="79" t="s">
        <v>66</v>
      </c>
      <c r="J202" s="80">
        <f t="shared" si="17"/>
        <v>833</v>
      </c>
      <c r="K202" s="77">
        <v>32.56</v>
      </c>
      <c r="L202" s="79" t="s">
        <v>66</v>
      </c>
      <c r="M202" s="76">
        <f t="shared" si="18"/>
        <v>32.56</v>
      </c>
      <c r="N202" s="77">
        <v>11.09</v>
      </c>
      <c r="O202" s="79" t="s">
        <v>66</v>
      </c>
      <c r="P202" s="76">
        <f t="shared" si="19"/>
        <v>11.09</v>
      </c>
    </row>
    <row r="203" spans="2:16">
      <c r="B203" s="89">
        <v>6.5</v>
      </c>
      <c r="C203" s="90" t="s">
        <v>67</v>
      </c>
      <c r="D203" s="74">
        <f t="shared" si="20"/>
        <v>116.07142857142857</v>
      </c>
      <c r="E203" s="91">
        <v>2.1629999999999998</v>
      </c>
      <c r="F203" s="92">
        <v>7.2250000000000005E-4</v>
      </c>
      <c r="G203" s="88">
        <f t="shared" si="15"/>
        <v>2.1637225</v>
      </c>
      <c r="H203" s="77">
        <v>949.51</v>
      </c>
      <c r="I203" s="79" t="s">
        <v>66</v>
      </c>
      <c r="J203" s="80">
        <f t="shared" si="17"/>
        <v>949.51</v>
      </c>
      <c r="K203" s="77">
        <v>36.58</v>
      </c>
      <c r="L203" s="79" t="s">
        <v>66</v>
      </c>
      <c r="M203" s="76">
        <f t="shared" si="18"/>
        <v>36.58</v>
      </c>
      <c r="N203" s="77">
        <v>12.48</v>
      </c>
      <c r="O203" s="79" t="s">
        <v>66</v>
      </c>
      <c r="P203" s="76">
        <f t="shared" si="19"/>
        <v>12.48</v>
      </c>
    </row>
    <row r="204" spans="2:16">
      <c r="B204" s="89">
        <v>7</v>
      </c>
      <c r="C204" s="90" t="s">
        <v>67</v>
      </c>
      <c r="D204" s="74">
        <f t="shared" si="20"/>
        <v>125</v>
      </c>
      <c r="E204" s="91">
        <v>2.0590000000000002</v>
      </c>
      <c r="F204" s="92">
        <v>6.7599999999999995E-4</v>
      </c>
      <c r="G204" s="88">
        <f t="shared" si="15"/>
        <v>2.0596760000000001</v>
      </c>
      <c r="H204" s="77">
        <v>1.07</v>
      </c>
      <c r="I204" s="78" t="s">
        <v>12</v>
      </c>
      <c r="J204" s="80">
        <f t="shared" ref="J204:J228" si="21">H204*1000</f>
        <v>1070</v>
      </c>
      <c r="K204" s="77">
        <v>40.58</v>
      </c>
      <c r="L204" s="79" t="s">
        <v>66</v>
      </c>
      <c r="M204" s="76">
        <f t="shared" si="18"/>
        <v>40.58</v>
      </c>
      <c r="N204" s="77">
        <v>13.93</v>
      </c>
      <c r="O204" s="79" t="s">
        <v>66</v>
      </c>
      <c r="P204" s="76">
        <f t="shared" si="19"/>
        <v>13.93</v>
      </c>
    </row>
    <row r="205" spans="2:16">
      <c r="B205" s="89">
        <v>8</v>
      </c>
      <c r="C205" s="90" t="s">
        <v>67</v>
      </c>
      <c r="D205" s="74">
        <f t="shared" si="20"/>
        <v>142.85714285714286</v>
      </c>
      <c r="E205" s="91">
        <v>1.887</v>
      </c>
      <c r="F205" s="92">
        <v>5.9949999999999999E-4</v>
      </c>
      <c r="G205" s="88">
        <f t="shared" si="15"/>
        <v>1.8875995000000001</v>
      </c>
      <c r="H205" s="77">
        <v>1.33</v>
      </c>
      <c r="I205" s="79" t="s">
        <v>12</v>
      </c>
      <c r="J205" s="80">
        <f t="shared" si="21"/>
        <v>1330</v>
      </c>
      <c r="K205" s="77">
        <v>55.19</v>
      </c>
      <c r="L205" s="79" t="s">
        <v>66</v>
      </c>
      <c r="M205" s="76">
        <f t="shared" si="18"/>
        <v>55.19</v>
      </c>
      <c r="N205" s="77">
        <v>17.010000000000002</v>
      </c>
      <c r="O205" s="79" t="s">
        <v>66</v>
      </c>
      <c r="P205" s="76">
        <f t="shared" si="19"/>
        <v>17.010000000000002</v>
      </c>
    </row>
    <row r="206" spans="2:16">
      <c r="B206" s="89">
        <v>9</v>
      </c>
      <c r="C206" s="90" t="s">
        <v>67</v>
      </c>
      <c r="D206" s="74">
        <f t="shared" si="20"/>
        <v>160.71428571428572</v>
      </c>
      <c r="E206" s="91">
        <v>1.7509999999999999</v>
      </c>
      <c r="F206" s="92">
        <v>5.3919999999999999E-4</v>
      </c>
      <c r="G206" s="88">
        <f t="shared" si="15"/>
        <v>1.7515391999999999</v>
      </c>
      <c r="H206" s="77">
        <v>1.62</v>
      </c>
      <c r="I206" s="79" t="s">
        <v>12</v>
      </c>
      <c r="J206" s="80">
        <f t="shared" si="21"/>
        <v>1620</v>
      </c>
      <c r="K206" s="77">
        <v>68.5</v>
      </c>
      <c r="L206" s="79" t="s">
        <v>66</v>
      </c>
      <c r="M206" s="76">
        <f t="shared" si="18"/>
        <v>68.5</v>
      </c>
      <c r="N206" s="77">
        <v>20.309999999999999</v>
      </c>
      <c r="O206" s="79" t="s">
        <v>66</v>
      </c>
      <c r="P206" s="76">
        <f t="shared" si="19"/>
        <v>20.309999999999999</v>
      </c>
    </row>
    <row r="207" spans="2:16">
      <c r="B207" s="89">
        <v>10</v>
      </c>
      <c r="C207" s="90" t="s">
        <v>67</v>
      </c>
      <c r="D207" s="74">
        <f t="shared" si="20"/>
        <v>178.57142857142858</v>
      </c>
      <c r="E207" s="91">
        <v>1.639</v>
      </c>
      <c r="F207" s="92">
        <v>4.9030000000000005E-4</v>
      </c>
      <c r="G207" s="88">
        <f t="shared" si="15"/>
        <v>1.6394903000000001</v>
      </c>
      <c r="H207" s="77">
        <v>1.93</v>
      </c>
      <c r="I207" s="79" t="s">
        <v>12</v>
      </c>
      <c r="J207" s="80">
        <f t="shared" si="21"/>
        <v>1930</v>
      </c>
      <c r="K207" s="77">
        <v>81.19</v>
      </c>
      <c r="L207" s="79" t="s">
        <v>66</v>
      </c>
      <c r="M207" s="76">
        <f t="shared" si="18"/>
        <v>81.19</v>
      </c>
      <c r="N207" s="77">
        <v>23.81</v>
      </c>
      <c r="O207" s="79" t="s">
        <v>66</v>
      </c>
      <c r="P207" s="76">
        <f t="shared" si="19"/>
        <v>23.81</v>
      </c>
    </row>
    <row r="208" spans="2:16">
      <c r="B208" s="89">
        <v>11</v>
      </c>
      <c r="C208" s="90" t="s">
        <v>67</v>
      </c>
      <c r="D208" s="74">
        <f t="shared" si="20"/>
        <v>196.42857142857142</v>
      </c>
      <c r="E208" s="91">
        <v>1.546</v>
      </c>
      <c r="F208" s="92">
        <v>4.4989999999999999E-4</v>
      </c>
      <c r="G208" s="88">
        <f t="shared" si="15"/>
        <v>1.5464499</v>
      </c>
      <c r="H208" s="77">
        <v>2.25</v>
      </c>
      <c r="I208" s="79" t="s">
        <v>12</v>
      </c>
      <c r="J208" s="80">
        <f t="shared" si="21"/>
        <v>2250</v>
      </c>
      <c r="K208" s="77">
        <v>93.5</v>
      </c>
      <c r="L208" s="79" t="s">
        <v>66</v>
      </c>
      <c r="M208" s="76">
        <f t="shared" si="18"/>
        <v>93.5</v>
      </c>
      <c r="N208" s="77">
        <v>27.49</v>
      </c>
      <c r="O208" s="79" t="s">
        <v>66</v>
      </c>
      <c r="P208" s="76">
        <f t="shared" si="19"/>
        <v>27.49</v>
      </c>
    </row>
    <row r="209" spans="2:16">
      <c r="B209" s="89">
        <v>12</v>
      </c>
      <c r="C209" s="90" t="s">
        <v>67</v>
      </c>
      <c r="D209" s="74">
        <f t="shared" si="20"/>
        <v>214.28571428571428</v>
      </c>
      <c r="E209" s="91">
        <v>1.468</v>
      </c>
      <c r="F209" s="92">
        <v>4.1590000000000003E-4</v>
      </c>
      <c r="G209" s="88">
        <f t="shared" si="15"/>
        <v>1.4684158999999999</v>
      </c>
      <c r="H209" s="77">
        <v>2.59</v>
      </c>
      <c r="I209" s="79" t="s">
        <v>12</v>
      </c>
      <c r="J209" s="80">
        <f t="shared" si="21"/>
        <v>2590</v>
      </c>
      <c r="K209" s="77">
        <v>105.57</v>
      </c>
      <c r="L209" s="79" t="s">
        <v>66</v>
      </c>
      <c r="M209" s="76">
        <f t="shared" si="18"/>
        <v>105.57</v>
      </c>
      <c r="N209" s="77">
        <v>31.33</v>
      </c>
      <c r="O209" s="79" t="s">
        <v>66</v>
      </c>
      <c r="P209" s="76">
        <f t="shared" si="19"/>
        <v>31.33</v>
      </c>
    </row>
    <row r="210" spans="2:16">
      <c r="B210" s="89">
        <v>13</v>
      </c>
      <c r="C210" s="90" t="s">
        <v>67</v>
      </c>
      <c r="D210" s="74">
        <f t="shared" si="20"/>
        <v>232.14285714285714</v>
      </c>
      <c r="E210" s="91">
        <v>1.4019999999999999</v>
      </c>
      <c r="F210" s="92">
        <v>3.8690000000000003E-4</v>
      </c>
      <c r="G210" s="88">
        <f t="shared" si="15"/>
        <v>1.4023869</v>
      </c>
      <c r="H210" s="77">
        <v>2.96</v>
      </c>
      <c r="I210" s="79" t="s">
        <v>12</v>
      </c>
      <c r="J210" s="80">
        <f t="shared" si="21"/>
        <v>2960</v>
      </c>
      <c r="K210" s="77">
        <v>117.47</v>
      </c>
      <c r="L210" s="79" t="s">
        <v>66</v>
      </c>
      <c r="M210" s="76">
        <f t="shared" si="18"/>
        <v>117.47</v>
      </c>
      <c r="N210" s="77">
        <v>35.33</v>
      </c>
      <c r="O210" s="79" t="s">
        <v>66</v>
      </c>
      <c r="P210" s="76">
        <f t="shared" si="19"/>
        <v>35.33</v>
      </c>
    </row>
    <row r="211" spans="2:16">
      <c r="B211" s="89">
        <v>14</v>
      </c>
      <c r="C211" s="90" t="s">
        <v>67</v>
      </c>
      <c r="D211" s="74">
        <f t="shared" si="20"/>
        <v>250</v>
      </c>
      <c r="E211" s="91">
        <v>1.3440000000000001</v>
      </c>
      <c r="F211" s="92">
        <v>3.6180000000000001E-4</v>
      </c>
      <c r="G211" s="88">
        <f t="shared" si="15"/>
        <v>1.3443618000000002</v>
      </c>
      <c r="H211" s="77">
        <v>3.33</v>
      </c>
      <c r="I211" s="79" t="s">
        <v>12</v>
      </c>
      <c r="J211" s="80">
        <f t="shared" si="21"/>
        <v>3330</v>
      </c>
      <c r="K211" s="77">
        <v>129.24</v>
      </c>
      <c r="L211" s="79" t="s">
        <v>66</v>
      </c>
      <c r="M211" s="76">
        <f t="shared" si="18"/>
        <v>129.24</v>
      </c>
      <c r="N211" s="77">
        <v>39.46</v>
      </c>
      <c r="O211" s="79" t="s">
        <v>66</v>
      </c>
      <c r="P211" s="76">
        <f t="shared" si="19"/>
        <v>39.46</v>
      </c>
    </row>
    <row r="212" spans="2:16">
      <c r="B212" s="89">
        <v>15</v>
      </c>
      <c r="C212" s="90" t="s">
        <v>67</v>
      </c>
      <c r="D212" s="74">
        <f t="shared" si="20"/>
        <v>267.85714285714283</v>
      </c>
      <c r="E212" s="91">
        <v>1.294</v>
      </c>
      <c r="F212" s="92">
        <v>3.3990000000000002E-4</v>
      </c>
      <c r="G212" s="88">
        <f t="shared" si="15"/>
        <v>1.2943399</v>
      </c>
      <c r="H212" s="77">
        <v>3.72</v>
      </c>
      <c r="I212" s="79" t="s">
        <v>12</v>
      </c>
      <c r="J212" s="80">
        <f t="shared" si="21"/>
        <v>3720</v>
      </c>
      <c r="K212" s="77">
        <v>140.88999999999999</v>
      </c>
      <c r="L212" s="79" t="s">
        <v>66</v>
      </c>
      <c r="M212" s="76">
        <f t="shared" si="18"/>
        <v>140.88999999999999</v>
      </c>
      <c r="N212" s="77">
        <v>43.72</v>
      </c>
      <c r="O212" s="79" t="s">
        <v>66</v>
      </c>
      <c r="P212" s="76">
        <f t="shared" si="19"/>
        <v>43.72</v>
      </c>
    </row>
    <row r="213" spans="2:16">
      <c r="B213" s="89">
        <v>16</v>
      </c>
      <c r="C213" s="90" t="s">
        <v>67</v>
      </c>
      <c r="D213" s="74">
        <f t="shared" si="20"/>
        <v>285.71428571428572</v>
      </c>
      <c r="E213" s="91">
        <v>1.25</v>
      </c>
      <c r="F213" s="92">
        <v>3.2059999999999999E-4</v>
      </c>
      <c r="G213" s="88">
        <f t="shared" ref="G213:G228" si="22">E213+F213</f>
        <v>1.2503206</v>
      </c>
      <c r="H213" s="77">
        <v>4.13</v>
      </c>
      <c r="I213" s="79" t="s">
        <v>12</v>
      </c>
      <c r="J213" s="80">
        <f t="shared" si="21"/>
        <v>4130</v>
      </c>
      <c r="K213" s="77">
        <v>152.44</v>
      </c>
      <c r="L213" s="79" t="s">
        <v>66</v>
      </c>
      <c r="M213" s="76">
        <f t="shared" si="18"/>
        <v>152.44</v>
      </c>
      <c r="N213" s="77">
        <v>48.09</v>
      </c>
      <c r="O213" s="79" t="s">
        <v>66</v>
      </c>
      <c r="P213" s="76">
        <f t="shared" si="19"/>
        <v>48.09</v>
      </c>
    </row>
    <row r="214" spans="2:16">
      <c r="B214" s="89">
        <v>17</v>
      </c>
      <c r="C214" s="90" t="s">
        <v>67</v>
      </c>
      <c r="D214" s="74">
        <f t="shared" si="20"/>
        <v>303.57142857142856</v>
      </c>
      <c r="E214" s="91">
        <v>1.21</v>
      </c>
      <c r="F214" s="92">
        <v>3.034E-4</v>
      </c>
      <c r="G214" s="88">
        <f t="shared" si="22"/>
        <v>1.2103033999999999</v>
      </c>
      <c r="H214" s="77">
        <v>4.55</v>
      </c>
      <c r="I214" s="79" t="s">
        <v>12</v>
      </c>
      <c r="J214" s="80">
        <f t="shared" si="21"/>
        <v>4550</v>
      </c>
      <c r="K214" s="77">
        <v>163.9</v>
      </c>
      <c r="L214" s="79" t="s">
        <v>66</v>
      </c>
      <c r="M214" s="76">
        <f t="shared" si="18"/>
        <v>163.9</v>
      </c>
      <c r="N214" s="77">
        <v>52.57</v>
      </c>
      <c r="O214" s="79" t="s">
        <v>66</v>
      </c>
      <c r="P214" s="76">
        <f t="shared" si="19"/>
        <v>52.57</v>
      </c>
    </row>
    <row r="215" spans="2:16">
      <c r="B215" s="89">
        <v>18</v>
      </c>
      <c r="C215" s="90" t="s">
        <v>67</v>
      </c>
      <c r="D215" s="74">
        <f t="shared" si="20"/>
        <v>321.42857142857144</v>
      </c>
      <c r="E215" s="91">
        <v>1.1759999999999999</v>
      </c>
      <c r="F215" s="92">
        <v>2.8810000000000001E-4</v>
      </c>
      <c r="G215" s="88">
        <f t="shared" si="22"/>
        <v>1.1762880999999998</v>
      </c>
      <c r="H215" s="77">
        <v>4.99</v>
      </c>
      <c r="I215" s="79" t="s">
        <v>12</v>
      </c>
      <c r="J215" s="80">
        <f t="shared" si="21"/>
        <v>4990</v>
      </c>
      <c r="K215" s="77">
        <v>175.27</v>
      </c>
      <c r="L215" s="79" t="s">
        <v>66</v>
      </c>
      <c r="M215" s="76">
        <f t="shared" si="18"/>
        <v>175.27</v>
      </c>
      <c r="N215" s="77">
        <v>57.14</v>
      </c>
      <c r="O215" s="79" t="s">
        <v>66</v>
      </c>
      <c r="P215" s="76">
        <f t="shared" si="19"/>
        <v>57.14</v>
      </c>
    </row>
    <row r="216" spans="2:16">
      <c r="B216" s="89">
        <v>20</v>
      </c>
      <c r="C216" s="90" t="s">
        <v>67</v>
      </c>
      <c r="D216" s="74">
        <f t="shared" si="20"/>
        <v>357.14285714285717</v>
      </c>
      <c r="E216" s="91">
        <v>1.1160000000000001</v>
      </c>
      <c r="F216" s="92">
        <v>2.6180000000000002E-4</v>
      </c>
      <c r="G216" s="88">
        <f t="shared" si="22"/>
        <v>1.1162618000000002</v>
      </c>
      <c r="H216" s="77">
        <v>5.89</v>
      </c>
      <c r="I216" s="79" t="s">
        <v>12</v>
      </c>
      <c r="J216" s="80">
        <f t="shared" si="21"/>
        <v>5890</v>
      </c>
      <c r="K216" s="77">
        <v>217.41</v>
      </c>
      <c r="L216" s="79" t="s">
        <v>66</v>
      </c>
      <c r="M216" s="76">
        <f t="shared" si="18"/>
        <v>217.41</v>
      </c>
      <c r="N216" s="77">
        <v>66.540000000000006</v>
      </c>
      <c r="O216" s="79" t="s">
        <v>66</v>
      </c>
      <c r="P216" s="76">
        <f t="shared" si="19"/>
        <v>66.540000000000006</v>
      </c>
    </row>
    <row r="217" spans="2:16">
      <c r="B217" s="89">
        <v>22.5</v>
      </c>
      <c r="C217" s="90" t="s">
        <v>67</v>
      </c>
      <c r="D217" s="74">
        <f t="shared" si="20"/>
        <v>401.78571428571428</v>
      </c>
      <c r="E217" s="91">
        <v>1.0569999999999999</v>
      </c>
      <c r="F217" s="92">
        <v>2.352E-4</v>
      </c>
      <c r="G217" s="88">
        <f t="shared" si="22"/>
        <v>1.0572352</v>
      </c>
      <c r="H217" s="77">
        <v>7.08</v>
      </c>
      <c r="I217" s="79" t="s">
        <v>12</v>
      </c>
      <c r="J217" s="80">
        <f t="shared" si="21"/>
        <v>7080</v>
      </c>
      <c r="K217" s="77">
        <v>275.64</v>
      </c>
      <c r="L217" s="79" t="s">
        <v>66</v>
      </c>
      <c r="M217" s="76">
        <f t="shared" si="18"/>
        <v>275.64</v>
      </c>
      <c r="N217" s="77">
        <v>78.7</v>
      </c>
      <c r="O217" s="79" t="s">
        <v>66</v>
      </c>
      <c r="P217" s="76">
        <f t="shared" si="19"/>
        <v>78.7</v>
      </c>
    </row>
    <row r="218" spans="2:16">
      <c r="B218" s="89">
        <v>25</v>
      </c>
      <c r="C218" s="90" t="s">
        <v>67</v>
      </c>
      <c r="D218" s="74">
        <f t="shared" si="20"/>
        <v>446.42857142857144</v>
      </c>
      <c r="E218" s="91">
        <v>1.01</v>
      </c>
      <c r="F218" s="92">
        <v>2.1369999999999999E-4</v>
      </c>
      <c r="G218" s="88">
        <f t="shared" si="22"/>
        <v>1.0102137</v>
      </c>
      <c r="H218" s="77">
        <v>8.34</v>
      </c>
      <c r="I218" s="79" t="s">
        <v>12</v>
      </c>
      <c r="J218" s="80">
        <f t="shared" si="21"/>
        <v>8340</v>
      </c>
      <c r="K218" s="77">
        <v>328.24</v>
      </c>
      <c r="L218" s="79" t="s">
        <v>66</v>
      </c>
      <c r="M218" s="76">
        <f t="shared" si="18"/>
        <v>328.24</v>
      </c>
      <c r="N218" s="77">
        <v>91.22</v>
      </c>
      <c r="O218" s="79" t="s">
        <v>66</v>
      </c>
      <c r="P218" s="76">
        <f t="shared" si="19"/>
        <v>91.22</v>
      </c>
    </row>
    <row r="219" spans="2:16">
      <c r="B219" s="89">
        <v>27.5</v>
      </c>
      <c r="C219" s="90" t="s">
        <v>67</v>
      </c>
      <c r="D219" s="74">
        <f t="shared" si="20"/>
        <v>491.07142857142856</v>
      </c>
      <c r="E219" s="91">
        <v>0.97119999999999995</v>
      </c>
      <c r="F219" s="92">
        <v>1.9599999999999999E-4</v>
      </c>
      <c r="G219" s="88">
        <f t="shared" si="22"/>
        <v>0.97139599999999993</v>
      </c>
      <c r="H219" s="77">
        <v>9.64</v>
      </c>
      <c r="I219" s="79" t="s">
        <v>12</v>
      </c>
      <c r="J219" s="80">
        <f t="shared" si="21"/>
        <v>9640</v>
      </c>
      <c r="K219" s="77">
        <v>377.26</v>
      </c>
      <c r="L219" s="79" t="s">
        <v>66</v>
      </c>
      <c r="M219" s="76">
        <f t="shared" si="18"/>
        <v>377.26</v>
      </c>
      <c r="N219" s="77">
        <v>104.01</v>
      </c>
      <c r="O219" s="79" t="s">
        <v>66</v>
      </c>
      <c r="P219" s="76">
        <f t="shared" si="19"/>
        <v>104.01</v>
      </c>
    </row>
    <row r="220" spans="2:16">
      <c r="B220" s="89">
        <v>30</v>
      </c>
      <c r="C220" s="90" t="s">
        <v>67</v>
      </c>
      <c r="D220" s="74">
        <f t="shared" si="20"/>
        <v>535.71428571428567</v>
      </c>
      <c r="E220" s="91">
        <v>0.93959999999999999</v>
      </c>
      <c r="F220" s="92">
        <v>1.8100000000000001E-4</v>
      </c>
      <c r="G220" s="88">
        <f t="shared" si="22"/>
        <v>0.93978099999999998</v>
      </c>
      <c r="H220" s="77">
        <v>11</v>
      </c>
      <c r="I220" s="79" t="s">
        <v>12</v>
      </c>
      <c r="J220" s="80">
        <f t="shared" si="21"/>
        <v>11000</v>
      </c>
      <c r="K220" s="77">
        <v>423.68</v>
      </c>
      <c r="L220" s="79" t="s">
        <v>66</v>
      </c>
      <c r="M220" s="76">
        <f t="shared" si="18"/>
        <v>423.68</v>
      </c>
      <c r="N220" s="77">
        <v>117.02</v>
      </c>
      <c r="O220" s="79" t="s">
        <v>66</v>
      </c>
      <c r="P220" s="76">
        <f t="shared" si="19"/>
        <v>117.02</v>
      </c>
    </row>
    <row r="221" spans="2:16">
      <c r="B221" s="89">
        <v>32.5</v>
      </c>
      <c r="C221" s="90" t="s">
        <v>67</v>
      </c>
      <c r="D221" s="74">
        <f t="shared" si="20"/>
        <v>580.35714285714289</v>
      </c>
      <c r="E221" s="91">
        <v>0.91320000000000001</v>
      </c>
      <c r="F221" s="92">
        <v>1.683E-4</v>
      </c>
      <c r="G221" s="88">
        <f t="shared" si="22"/>
        <v>0.91336830000000002</v>
      </c>
      <c r="H221" s="77">
        <v>12.4</v>
      </c>
      <c r="I221" s="79" t="s">
        <v>12</v>
      </c>
      <c r="J221" s="80">
        <f t="shared" si="21"/>
        <v>12400</v>
      </c>
      <c r="K221" s="77">
        <v>468.05</v>
      </c>
      <c r="L221" s="79" t="s">
        <v>66</v>
      </c>
      <c r="M221" s="76">
        <f t="shared" si="18"/>
        <v>468.05</v>
      </c>
      <c r="N221" s="77">
        <v>130.18</v>
      </c>
      <c r="O221" s="79" t="s">
        <v>66</v>
      </c>
      <c r="P221" s="76">
        <f t="shared" si="19"/>
        <v>130.18</v>
      </c>
    </row>
    <row r="222" spans="2:16">
      <c r="B222" s="89">
        <v>35</v>
      </c>
      <c r="C222" s="90" t="s">
        <v>67</v>
      </c>
      <c r="D222" s="74">
        <f t="shared" si="20"/>
        <v>625</v>
      </c>
      <c r="E222" s="91">
        <v>0.89090000000000003</v>
      </c>
      <c r="F222" s="92">
        <v>1.573E-4</v>
      </c>
      <c r="G222" s="88">
        <f t="shared" si="22"/>
        <v>0.89105730000000005</v>
      </c>
      <c r="H222" s="77">
        <v>13.83</v>
      </c>
      <c r="I222" s="79" t="s">
        <v>12</v>
      </c>
      <c r="J222" s="80">
        <f t="shared" si="21"/>
        <v>13830</v>
      </c>
      <c r="K222" s="77">
        <v>510.7</v>
      </c>
      <c r="L222" s="79" t="s">
        <v>66</v>
      </c>
      <c r="M222" s="76">
        <f t="shared" si="18"/>
        <v>510.7</v>
      </c>
      <c r="N222" s="77">
        <v>143.44</v>
      </c>
      <c r="O222" s="79" t="s">
        <v>66</v>
      </c>
      <c r="P222" s="76">
        <f t="shared" si="19"/>
        <v>143.44</v>
      </c>
    </row>
    <row r="223" spans="2:16">
      <c r="B223" s="89">
        <v>37.5</v>
      </c>
      <c r="C223" s="90" t="s">
        <v>67</v>
      </c>
      <c r="D223" s="74">
        <f t="shared" si="20"/>
        <v>669.64285714285711</v>
      </c>
      <c r="E223" s="91">
        <v>0.872</v>
      </c>
      <c r="F223" s="92">
        <v>1.4770000000000001E-4</v>
      </c>
      <c r="G223" s="88">
        <f t="shared" si="22"/>
        <v>0.87214769999999997</v>
      </c>
      <c r="H223" s="77">
        <v>15.3</v>
      </c>
      <c r="I223" s="79" t="s">
        <v>12</v>
      </c>
      <c r="J223" s="80">
        <f t="shared" si="21"/>
        <v>15300</v>
      </c>
      <c r="K223" s="77">
        <v>551.87</v>
      </c>
      <c r="L223" s="79" t="s">
        <v>66</v>
      </c>
      <c r="M223" s="76">
        <f t="shared" si="18"/>
        <v>551.87</v>
      </c>
      <c r="N223" s="77">
        <v>156.78</v>
      </c>
      <c r="O223" s="79" t="s">
        <v>66</v>
      </c>
      <c r="P223" s="76">
        <f t="shared" si="19"/>
        <v>156.78</v>
      </c>
    </row>
    <row r="224" spans="2:16">
      <c r="B224" s="89">
        <v>40</v>
      </c>
      <c r="C224" s="90" t="s">
        <v>67</v>
      </c>
      <c r="D224" s="74">
        <f t="shared" si="20"/>
        <v>714.28571428571433</v>
      </c>
      <c r="E224" s="91">
        <v>0.85570000000000002</v>
      </c>
      <c r="F224" s="92">
        <v>1.392E-4</v>
      </c>
      <c r="G224" s="88">
        <f t="shared" si="22"/>
        <v>0.85583920000000002</v>
      </c>
      <c r="H224" s="77">
        <v>16.8</v>
      </c>
      <c r="I224" s="79" t="s">
        <v>12</v>
      </c>
      <c r="J224" s="80">
        <f t="shared" si="21"/>
        <v>16800</v>
      </c>
      <c r="K224" s="77">
        <v>591.72</v>
      </c>
      <c r="L224" s="79" t="s">
        <v>66</v>
      </c>
      <c r="M224" s="76">
        <f t="shared" si="18"/>
        <v>591.72</v>
      </c>
      <c r="N224" s="77">
        <v>170.16</v>
      </c>
      <c r="O224" s="79" t="s">
        <v>66</v>
      </c>
      <c r="P224" s="76">
        <f t="shared" si="19"/>
        <v>170.16</v>
      </c>
    </row>
    <row r="225" spans="1:16">
      <c r="B225" s="89">
        <v>45</v>
      </c>
      <c r="C225" s="90" t="s">
        <v>67</v>
      </c>
      <c r="D225" s="74">
        <f t="shared" si="20"/>
        <v>803.57142857142856</v>
      </c>
      <c r="E225" s="91">
        <v>0.82950000000000002</v>
      </c>
      <c r="F225" s="92">
        <v>1.25E-4</v>
      </c>
      <c r="G225" s="88">
        <f t="shared" si="22"/>
        <v>0.82962500000000006</v>
      </c>
      <c r="H225" s="77">
        <v>19.87</v>
      </c>
      <c r="I225" s="79" t="s">
        <v>12</v>
      </c>
      <c r="J225" s="80">
        <f t="shared" si="21"/>
        <v>19870</v>
      </c>
      <c r="K225" s="77">
        <v>735.13</v>
      </c>
      <c r="L225" s="79" t="s">
        <v>66</v>
      </c>
      <c r="M225" s="80">
        <f t="shared" si="18"/>
        <v>735.13</v>
      </c>
      <c r="N225" s="77">
        <v>196.93</v>
      </c>
      <c r="O225" s="79" t="s">
        <v>66</v>
      </c>
      <c r="P225" s="76">
        <f t="shared" si="19"/>
        <v>196.93</v>
      </c>
    </row>
    <row r="226" spans="1:16">
      <c r="B226" s="89">
        <v>50</v>
      </c>
      <c r="C226" s="90" t="s">
        <v>67</v>
      </c>
      <c r="D226" s="74">
        <f t="shared" si="20"/>
        <v>892.85714285714289</v>
      </c>
      <c r="E226" s="91">
        <v>0.80969999999999998</v>
      </c>
      <c r="F226" s="92">
        <v>1.1349999999999999E-4</v>
      </c>
      <c r="G226" s="88">
        <f t="shared" si="22"/>
        <v>0.80981349999999996</v>
      </c>
      <c r="H226" s="77">
        <v>23.03</v>
      </c>
      <c r="I226" s="79" t="s">
        <v>12</v>
      </c>
      <c r="J226" s="80">
        <f t="shared" si="21"/>
        <v>23030</v>
      </c>
      <c r="K226" s="77">
        <v>861.16</v>
      </c>
      <c r="L226" s="79" t="s">
        <v>66</v>
      </c>
      <c r="M226" s="80">
        <f t="shared" si="18"/>
        <v>861.16</v>
      </c>
      <c r="N226" s="77">
        <v>223.58</v>
      </c>
      <c r="O226" s="79" t="s">
        <v>66</v>
      </c>
      <c r="P226" s="76">
        <f t="shared" si="19"/>
        <v>223.58</v>
      </c>
    </row>
    <row r="227" spans="1:16">
      <c r="B227" s="89">
        <v>55</v>
      </c>
      <c r="C227" s="90" t="s">
        <v>67</v>
      </c>
      <c r="D227" s="74">
        <f t="shared" si="20"/>
        <v>982.14285714285711</v>
      </c>
      <c r="E227" s="91">
        <v>0.79430000000000001</v>
      </c>
      <c r="F227" s="92">
        <v>1.0399999999999999E-4</v>
      </c>
      <c r="G227" s="88">
        <f t="shared" si="22"/>
        <v>0.794404</v>
      </c>
      <c r="H227" s="77">
        <v>26.26</v>
      </c>
      <c r="I227" s="79" t="s">
        <v>12</v>
      </c>
      <c r="J227" s="80">
        <f t="shared" si="21"/>
        <v>26260</v>
      </c>
      <c r="K227" s="77">
        <v>975.58</v>
      </c>
      <c r="L227" s="79" t="s">
        <v>66</v>
      </c>
      <c r="M227" s="80">
        <f t="shared" si="18"/>
        <v>975.58</v>
      </c>
      <c r="N227" s="77">
        <v>250</v>
      </c>
      <c r="O227" s="79" t="s">
        <v>66</v>
      </c>
      <c r="P227" s="76">
        <f t="shared" si="19"/>
        <v>250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0"/>
        <v>1000</v>
      </c>
      <c r="E228" s="91">
        <v>0.79190000000000005</v>
      </c>
      <c r="F228" s="92">
        <v>1.0230000000000001E-4</v>
      </c>
      <c r="G228" s="88">
        <f t="shared" si="22"/>
        <v>0.79200230000000005</v>
      </c>
      <c r="H228" s="77">
        <v>26.91</v>
      </c>
      <c r="I228" s="79" t="s">
        <v>12</v>
      </c>
      <c r="J228" s="80">
        <f t="shared" si="21"/>
        <v>26910</v>
      </c>
      <c r="K228" s="77">
        <v>980.13</v>
      </c>
      <c r="L228" s="79" t="s">
        <v>66</v>
      </c>
      <c r="M228" s="80">
        <f t="shared" si="18"/>
        <v>980.13</v>
      </c>
      <c r="N228" s="77">
        <v>255.25</v>
      </c>
      <c r="O228" s="79" t="s">
        <v>66</v>
      </c>
      <c r="P228" s="76">
        <f t="shared" si="19"/>
        <v>255.25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107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56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srim56Fe_C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108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105</v>
      </c>
      <c r="P6" s="137" t="s">
        <v>110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109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0.56000000000000005</v>
      </c>
      <c r="E12" s="21" t="s">
        <v>102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56000000</v>
      </c>
      <c r="E13" s="21" t="s">
        <v>104</v>
      </c>
      <c r="F13" s="49"/>
      <c r="G13" s="50"/>
      <c r="H13" s="50"/>
      <c r="I13" s="51"/>
      <c r="J13" s="4">
        <v>8</v>
      </c>
      <c r="K13" s="52">
        <v>6.3773999999999997E-2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226</v>
      </c>
      <c r="C14" s="102"/>
      <c r="D14" s="21" t="s">
        <v>227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228</v>
      </c>
      <c r="C15" s="103"/>
      <c r="D15" s="101" t="s">
        <v>229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8" t="s">
        <v>58</v>
      </c>
      <c r="E18" s="189" t="s">
        <v>59</v>
      </c>
      <c r="F18" s="190"/>
      <c r="G18" s="191"/>
      <c r="H18" s="71" t="s">
        <v>60</v>
      </c>
      <c r="I18" s="25"/>
      <c r="J18" s="138" t="s">
        <v>61</v>
      </c>
      <c r="K18" s="71" t="s">
        <v>62</v>
      </c>
      <c r="L18" s="73"/>
      <c r="M18" s="138" t="s">
        <v>61</v>
      </c>
      <c r="N18" s="71" t="s">
        <v>62</v>
      </c>
      <c r="O18" s="25"/>
      <c r="P18" s="138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0.13589999999999999</v>
      </c>
      <c r="F20" s="87">
        <v>2.0129999999999999</v>
      </c>
      <c r="G20" s="88">
        <f>E20+F20</f>
        <v>2.1488999999999998</v>
      </c>
      <c r="H20" s="84">
        <v>21</v>
      </c>
      <c r="I20" s="85" t="s">
        <v>64</v>
      </c>
      <c r="J20" s="97">
        <f>H20/1000/10</f>
        <v>2.1000000000000003E-3</v>
      </c>
      <c r="K20" s="84">
        <v>7</v>
      </c>
      <c r="L20" s="85" t="s">
        <v>64</v>
      </c>
      <c r="M20" s="97">
        <f t="shared" ref="M20:M83" si="0">K20/1000/10</f>
        <v>6.9999999999999999E-4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649.99900000000002</v>
      </c>
      <c r="C21" s="90" t="s">
        <v>101</v>
      </c>
      <c r="D21" s="120">
        <f t="shared" ref="D21:D25" si="2">B21/1000000/$C$5</f>
        <v>1.1607125000000001E-5</v>
      </c>
      <c r="E21" s="91">
        <v>0.1414</v>
      </c>
      <c r="F21" s="92">
        <v>2.0830000000000002</v>
      </c>
      <c r="G21" s="88">
        <f t="shared" ref="G21:G84" si="3">E21+F21</f>
        <v>2.2244000000000002</v>
      </c>
      <c r="H21" s="89">
        <v>22</v>
      </c>
      <c r="I21" s="90" t="s">
        <v>64</v>
      </c>
      <c r="J21" s="74">
        <f t="shared" ref="J21:J84" si="4">H21/1000/10</f>
        <v>2.1999999999999997E-3</v>
      </c>
      <c r="K21" s="89">
        <v>7</v>
      </c>
      <c r="L21" s="90" t="s">
        <v>64</v>
      </c>
      <c r="M21" s="74">
        <f t="shared" si="0"/>
        <v>6.9999999999999999E-4</v>
      </c>
      <c r="N21" s="89">
        <v>5</v>
      </c>
      <c r="O21" s="90" t="s">
        <v>64</v>
      </c>
      <c r="P21" s="74">
        <f t="shared" si="1"/>
        <v>5.0000000000000001E-4</v>
      </c>
    </row>
    <row r="22" spans="1:16">
      <c r="B22" s="89">
        <v>699.99900000000002</v>
      </c>
      <c r="C22" s="90" t="s">
        <v>101</v>
      </c>
      <c r="D22" s="120">
        <f t="shared" si="2"/>
        <v>1.2499982142857143E-5</v>
      </c>
      <c r="E22" s="91">
        <v>0.14680000000000001</v>
      </c>
      <c r="F22" s="92">
        <v>2.1480000000000001</v>
      </c>
      <c r="G22" s="88">
        <f t="shared" si="3"/>
        <v>2.2948</v>
      </c>
      <c r="H22" s="89">
        <v>23</v>
      </c>
      <c r="I22" s="90" t="s">
        <v>64</v>
      </c>
      <c r="J22" s="74">
        <f t="shared" si="4"/>
        <v>2.3E-3</v>
      </c>
      <c r="K22" s="89">
        <v>8</v>
      </c>
      <c r="L22" s="90" t="s">
        <v>64</v>
      </c>
      <c r="M22" s="74">
        <f t="shared" si="0"/>
        <v>8.0000000000000004E-4</v>
      </c>
      <c r="N22" s="89">
        <v>5</v>
      </c>
      <c r="O22" s="90" t="s">
        <v>64</v>
      </c>
      <c r="P22" s="74">
        <f t="shared" si="1"/>
        <v>5.0000000000000001E-4</v>
      </c>
    </row>
    <row r="23" spans="1:16">
      <c r="B23" s="89">
        <v>799.99900000000002</v>
      </c>
      <c r="C23" s="90" t="s">
        <v>101</v>
      </c>
      <c r="D23" s="120">
        <f t="shared" si="2"/>
        <v>1.4285696428571429E-5</v>
      </c>
      <c r="E23" s="91">
        <v>0.15690000000000001</v>
      </c>
      <c r="F23" s="92">
        <v>2.27</v>
      </c>
      <c r="G23" s="88">
        <f t="shared" si="3"/>
        <v>2.4268999999999998</v>
      </c>
      <c r="H23" s="89">
        <v>24</v>
      </c>
      <c r="I23" s="90" t="s">
        <v>64</v>
      </c>
      <c r="J23" s="74">
        <f t="shared" si="4"/>
        <v>2.4000000000000002E-3</v>
      </c>
      <c r="K23" s="89">
        <v>8</v>
      </c>
      <c r="L23" s="90" t="s">
        <v>64</v>
      </c>
      <c r="M23" s="74">
        <f t="shared" si="0"/>
        <v>8.0000000000000004E-4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899.99900000000002</v>
      </c>
      <c r="C24" s="90" t="s">
        <v>101</v>
      </c>
      <c r="D24" s="120">
        <f t="shared" si="2"/>
        <v>1.6071410714285714E-5</v>
      </c>
      <c r="E24" s="91">
        <v>0.16639999999999999</v>
      </c>
      <c r="F24" s="92">
        <v>2.38</v>
      </c>
      <c r="G24" s="88">
        <f t="shared" si="3"/>
        <v>2.5463999999999998</v>
      </c>
      <c r="H24" s="89">
        <v>26</v>
      </c>
      <c r="I24" s="90" t="s">
        <v>64</v>
      </c>
      <c r="J24" s="74">
        <f t="shared" si="4"/>
        <v>2.5999999999999999E-3</v>
      </c>
      <c r="K24" s="89">
        <v>8</v>
      </c>
      <c r="L24" s="90" t="s">
        <v>64</v>
      </c>
      <c r="M24" s="74">
        <f t="shared" si="0"/>
        <v>8.0000000000000004E-4</v>
      </c>
      <c r="N24" s="89">
        <v>6</v>
      </c>
      <c r="O24" s="90" t="s">
        <v>64</v>
      </c>
      <c r="P24" s="74">
        <f t="shared" si="1"/>
        <v>6.0000000000000006E-4</v>
      </c>
    </row>
    <row r="25" spans="1:16">
      <c r="B25" s="89">
        <v>999.99900000000002</v>
      </c>
      <c r="C25" s="90" t="s">
        <v>101</v>
      </c>
      <c r="D25" s="120">
        <f t="shared" si="2"/>
        <v>1.7857125000000001E-5</v>
      </c>
      <c r="E25" s="91">
        <v>0.1754</v>
      </c>
      <c r="F25" s="92">
        <v>2.4809999999999999</v>
      </c>
      <c r="G25" s="88">
        <f t="shared" si="3"/>
        <v>2.6563999999999997</v>
      </c>
      <c r="H25" s="89">
        <v>27</v>
      </c>
      <c r="I25" s="90" t="s">
        <v>64</v>
      </c>
      <c r="J25" s="74">
        <f t="shared" si="4"/>
        <v>2.7000000000000001E-3</v>
      </c>
      <c r="K25" s="89">
        <v>9</v>
      </c>
      <c r="L25" s="90" t="s">
        <v>64</v>
      </c>
      <c r="M25" s="74">
        <f t="shared" si="0"/>
        <v>8.9999999999999998E-4</v>
      </c>
      <c r="N25" s="89">
        <v>6</v>
      </c>
      <c r="O25" s="90" t="s">
        <v>64</v>
      </c>
      <c r="P25" s="74">
        <f t="shared" si="1"/>
        <v>6.0000000000000006E-4</v>
      </c>
    </row>
    <row r="26" spans="1:16">
      <c r="B26" s="89">
        <v>1.1000000000000001</v>
      </c>
      <c r="C26" s="93" t="s">
        <v>63</v>
      </c>
      <c r="D26" s="120">
        <f t="shared" ref="D26:D89" si="5">B26/1000/$C$5</f>
        <v>1.9642857142857145E-5</v>
      </c>
      <c r="E26" s="91">
        <v>0.184</v>
      </c>
      <c r="F26" s="92">
        <v>2.5739999999999998</v>
      </c>
      <c r="G26" s="88">
        <f t="shared" si="3"/>
        <v>2.758</v>
      </c>
      <c r="H26" s="89">
        <v>29</v>
      </c>
      <c r="I26" s="90" t="s">
        <v>64</v>
      </c>
      <c r="J26" s="74">
        <f t="shared" si="4"/>
        <v>2.9000000000000002E-3</v>
      </c>
      <c r="K26" s="89">
        <v>9</v>
      </c>
      <c r="L26" s="90" t="s">
        <v>64</v>
      </c>
      <c r="M26" s="74">
        <f t="shared" si="0"/>
        <v>8.9999999999999998E-4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1.2</v>
      </c>
      <c r="C27" s="90" t="s">
        <v>63</v>
      </c>
      <c r="D27" s="120">
        <f t="shared" si="5"/>
        <v>2.1428571428571428E-5</v>
      </c>
      <c r="E27" s="91">
        <v>0.19209999999999999</v>
      </c>
      <c r="F27" s="92">
        <v>2.66</v>
      </c>
      <c r="G27" s="88">
        <f t="shared" si="3"/>
        <v>2.8521000000000001</v>
      </c>
      <c r="H27" s="89">
        <v>30</v>
      </c>
      <c r="I27" s="90" t="s">
        <v>64</v>
      </c>
      <c r="J27" s="74">
        <f t="shared" si="4"/>
        <v>3.0000000000000001E-3</v>
      </c>
      <c r="K27" s="89">
        <v>10</v>
      </c>
      <c r="L27" s="90" t="s">
        <v>64</v>
      </c>
      <c r="M27" s="74">
        <f t="shared" si="0"/>
        <v>1E-3</v>
      </c>
      <c r="N27" s="89">
        <v>7</v>
      </c>
      <c r="O27" s="90" t="s">
        <v>64</v>
      </c>
      <c r="P27" s="74">
        <f t="shared" si="1"/>
        <v>6.9999999999999999E-4</v>
      </c>
    </row>
    <row r="28" spans="1:16">
      <c r="B28" s="89">
        <v>1.3</v>
      </c>
      <c r="C28" s="90" t="s">
        <v>63</v>
      </c>
      <c r="D28" s="120">
        <f t="shared" si="5"/>
        <v>2.3214285714285715E-5</v>
      </c>
      <c r="E28" s="91">
        <v>0.2</v>
      </c>
      <c r="F28" s="92">
        <v>2.7410000000000001</v>
      </c>
      <c r="G28" s="88">
        <f t="shared" si="3"/>
        <v>2.9410000000000003</v>
      </c>
      <c r="H28" s="89">
        <v>31</v>
      </c>
      <c r="I28" s="90" t="s">
        <v>64</v>
      </c>
      <c r="J28" s="74">
        <f t="shared" si="4"/>
        <v>3.0999999999999999E-3</v>
      </c>
      <c r="K28" s="89">
        <v>10</v>
      </c>
      <c r="L28" s="90" t="s">
        <v>64</v>
      </c>
      <c r="M28" s="74">
        <f t="shared" si="0"/>
        <v>1E-3</v>
      </c>
      <c r="N28" s="89">
        <v>7</v>
      </c>
      <c r="O28" s="90" t="s">
        <v>64</v>
      </c>
      <c r="P28" s="74">
        <f t="shared" si="1"/>
        <v>6.9999999999999999E-4</v>
      </c>
    </row>
    <row r="29" spans="1:16">
      <c r="B29" s="89">
        <v>1.4</v>
      </c>
      <c r="C29" s="90" t="s">
        <v>63</v>
      </c>
      <c r="D29" s="120">
        <f t="shared" si="5"/>
        <v>2.5000000000000001E-5</v>
      </c>
      <c r="E29" s="91">
        <v>0.20749999999999999</v>
      </c>
      <c r="F29" s="92">
        <v>2.8159999999999998</v>
      </c>
      <c r="G29" s="88">
        <f t="shared" si="3"/>
        <v>3.0234999999999999</v>
      </c>
      <c r="H29" s="89">
        <v>32</v>
      </c>
      <c r="I29" s="90" t="s">
        <v>64</v>
      </c>
      <c r="J29" s="74">
        <f t="shared" si="4"/>
        <v>3.2000000000000002E-3</v>
      </c>
      <c r="K29" s="89">
        <v>10</v>
      </c>
      <c r="L29" s="90" t="s">
        <v>64</v>
      </c>
      <c r="M29" s="74">
        <f t="shared" si="0"/>
        <v>1E-3</v>
      </c>
      <c r="N29" s="89">
        <v>8</v>
      </c>
      <c r="O29" s="90" t="s">
        <v>64</v>
      </c>
      <c r="P29" s="74">
        <f t="shared" si="1"/>
        <v>8.0000000000000004E-4</v>
      </c>
    </row>
    <row r="30" spans="1:16">
      <c r="B30" s="89">
        <v>1.5</v>
      </c>
      <c r="C30" s="90" t="s">
        <v>63</v>
      </c>
      <c r="D30" s="118">
        <f t="shared" si="5"/>
        <v>2.6785714285714288E-5</v>
      </c>
      <c r="E30" s="91">
        <v>0.21479999999999999</v>
      </c>
      <c r="F30" s="92">
        <v>2.887</v>
      </c>
      <c r="G30" s="88">
        <f t="shared" si="3"/>
        <v>3.1017999999999999</v>
      </c>
      <c r="H30" s="89">
        <v>34</v>
      </c>
      <c r="I30" s="90" t="s">
        <v>64</v>
      </c>
      <c r="J30" s="74">
        <f t="shared" si="4"/>
        <v>3.4000000000000002E-3</v>
      </c>
      <c r="K30" s="89">
        <v>11</v>
      </c>
      <c r="L30" s="90" t="s">
        <v>64</v>
      </c>
      <c r="M30" s="74">
        <f t="shared" si="0"/>
        <v>1.0999999999999998E-3</v>
      </c>
      <c r="N30" s="89">
        <v>8</v>
      </c>
      <c r="O30" s="90" t="s">
        <v>64</v>
      </c>
      <c r="P30" s="74">
        <f t="shared" si="1"/>
        <v>8.0000000000000004E-4</v>
      </c>
    </row>
    <row r="31" spans="1:16">
      <c r="B31" s="89">
        <v>1.6</v>
      </c>
      <c r="C31" s="90" t="s">
        <v>63</v>
      </c>
      <c r="D31" s="118">
        <f t="shared" si="5"/>
        <v>2.8571428571428574E-5</v>
      </c>
      <c r="E31" s="91">
        <v>0.22189999999999999</v>
      </c>
      <c r="F31" s="92">
        <v>2.9529999999999998</v>
      </c>
      <c r="G31" s="88">
        <f t="shared" si="3"/>
        <v>3.1749000000000001</v>
      </c>
      <c r="H31" s="89">
        <v>35</v>
      </c>
      <c r="I31" s="90" t="s">
        <v>64</v>
      </c>
      <c r="J31" s="74">
        <f t="shared" si="4"/>
        <v>3.5000000000000005E-3</v>
      </c>
      <c r="K31" s="89">
        <v>11</v>
      </c>
      <c r="L31" s="90" t="s">
        <v>64</v>
      </c>
      <c r="M31" s="74">
        <f t="shared" si="0"/>
        <v>1.0999999999999998E-3</v>
      </c>
      <c r="N31" s="89">
        <v>8</v>
      </c>
      <c r="O31" s="90" t="s">
        <v>64</v>
      </c>
      <c r="P31" s="74">
        <f t="shared" si="1"/>
        <v>8.0000000000000004E-4</v>
      </c>
    </row>
    <row r="32" spans="1:16">
      <c r="B32" s="89">
        <v>1.7</v>
      </c>
      <c r="C32" s="90" t="s">
        <v>63</v>
      </c>
      <c r="D32" s="118">
        <f t="shared" si="5"/>
        <v>3.0357142857142854E-5</v>
      </c>
      <c r="E32" s="91">
        <v>0.22869999999999999</v>
      </c>
      <c r="F32" s="92">
        <v>3.016</v>
      </c>
      <c r="G32" s="88">
        <f t="shared" si="3"/>
        <v>3.2446999999999999</v>
      </c>
      <c r="H32" s="89">
        <v>36</v>
      </c>
      <c r="I32" s="90" t="s">
        <v>64</v>
      </c>
      <c r="J32" s="74">
        <f t="shared" si="4"/>
        <v>3.5999999999999999E-3</v>
      </c>
      <c r="K32" s="89">
        <v>11</v>
      </c>
      <c r="L32" s="90" t="s">
        <v>64</v>
      </c>
      <c r="M32" s="74">
        <f t="shared" si="0"/>
        <v>1.0999999999999998E-3</v>
      </c>
      <c r="N32" s="89">
        <v>8</v>
      </c>
      <c r="O32" s="90" t="s">
        <v>64</v>
      </c>
      <c r="P32" s="74">
        <f t="shared" si="1"/>
        <v>8.0000000000000004E-4</v>
      </c>
    </row>
    <row r="33" spans="2:16">
      <c r="B33" s="89">
        <v>1.8</v>
      </c>
      <c r="C33" s="90" t="s">
        <v>63</v>
      </c>
      <c r="D33" s="118">
        <f t="shared" si="5"/>
        <v>3.2142857142857144E-5</v>
      </c>
      <c r="E33" s="91">
        <v>0.23530000000000001</v>
      </c>
      <c r="F33" s="92">
        <v>3.0760000000000001</v>
      </c>
      <c r="G33" s="88">
        <f t="shared" si="3"/>
        <v>3.3113000000000001</v>
      </c>
      <c r="H33" s="89">
        <v>37</v>
      </c>
      <c r="I33" s="90" t="s">
        <v>64</v>
      </c>
      <c r="J33" s="74">
        <f t="shared" si="4"/>
        <v>3.6999999999999997E-3</v>
      </c>
      <c r="K33" s="89">
        <v>11</v>
      </c>
      <c r="L33" s="90" t="s">
        <v>64</v>
      </c>
      <c r="M33" s="74">
        <f t="shared" si="0"/>
        <v>1.0999999999999998E-3</v>
      </c>
      <c r="N33" s="89">
        <v>9</v>
      </c>
      <c r="O33" s="90" t="s">
        <v>64</v>
      </c>
      <c r="P33" s="74">
        <f t="shared" si="1"/>
        <v>8.9999999999999998E-4</v>
      </c>
    </row>
    <row r="34" spans="2:16">
      <c r="B34" s="89">
        <v>2</v>
      </c>
      <c r="C34" s="90" t="s">
        <v>63</v>
      </c>
      <c r="D34" s="118">
        <f t="shared" si="5"/>
        <v>3.5714285714285717E-5</v>
      </c>
      <c r="E34" s="91">
        <v>0.24809999999999999</v>
      </c>
      <c r="F34" s="92">
        <v>3.1869999999999998</v>
      </c>
      <c r="G34" s="88">
        <f t="shared" si="3"/>
        <v>3.4350999999999998</v>
      </c>
      <c r="H34" s="89">
        <v>39</v>
      </c>
      <c r="I34" s="90" t="s">
        <v>64</v>
      </c>
      <c r="J34" s="74">
        <f t="shared" si="4"/>
        <v>3.8999999999999998E-3</v>
      </c>
      <c r="K34" s="89">
        <v>12</v>
      </c>
      <c r="L34" s="90" t="s">
        <v>64</v>
      </c>
      <c r="M34" s="74">
        <f t="shared" si="0"/>
        <v>1.2000000000000001E-3</v>
      </c>
      <c r="N34" s="89">
        <v>9</v>
      </c>
      <c r="O34" s="90" t="s">
        <v>64</v>
      </c>
      <c r="P34" s="74">
        <f t="shared" si="1"/>
        <v>8.9999999999999998E-4</v>
      </c>
    </row>
    <row r="35" spans="2:16">
      <c r="B35" s="89">
        <v>2.25</v>
      </c>
      <c r="C35" s="90" t="s">
        <v>63</v>
      </c>
      <c r="D35" s="118">
        <f t="shared" si="5"/>
        <v>4.0178571428571427E-5</v>
      </c>
      <c r="E35" s="91">
        <v>0.2631</v>
      </c>
      <c r="F35" s="92">
        <v>3.3119999999999998</v>
      </c>
      <c r="G35" s="88">
        <f t="shared" si="3"/>
        <v>3.5750999999999999</v>
      </c>
      <c r="H35" s="89">
        <v>42</v>
      </c>
      <c r="I35" s="90" t="s">
        <v>64</v>
      </c>
      <c r="J35" s="74">
        <f t="shared" si="4"/>
        <v>4.2000000000000006E-3</v>
      </c>
      <c r="K35" s="89">
        <v>13</v>
      </c>
      <c r="L35" s="90" t="s">
        <v>64</v>
      </c>
      <c r="M35" s="74">
        <f t="shared" si="0"/>
        <v>1.2999999999999999E-3</v>
      </c>
      <c r="N35" s="89">
        <v>10</v>
      </c>
      <c r="O35" s="90" t="s">
        <v>64</v>
      </c>
      <c r="P35" s="74">
        <f t="shared" si="1"/>
        <v>1E-3</v>
      </c>
    </row>
    <row r="36" spans="2:16">
      <c r="B36" s="89">
        <v>2.5</v>
      </c>
      <c r="C36" s="90" t="s">
        <v>63</v>
      </c>
      <c r="D36" s="118">
        <f t="shared" si="5"/>
        <v>4.4642857142857143E-5</v>
      </c>
      <c r="E36" s="91">
        <v>0.27729999999999999</v>
      </c>
      <c r="F36" s="92">
        <v>3.4239999999999999</v>
      </c>
      <c r="G36" s="88">
        <f t="shared" si="3"/>
        <v>3.7012999999999998</v>
      </c>
      <c r="H36" s="89">
        <v>45</v>
      </c>
      <c r="I36" s="90" t="s">
        <v>64</v>
      </c>
      <c r="J36" s="74">
        <f t="shared" si="4"/>
        <v>4.4999999999999997E-3</v>
      </c>
      <c r="K36" s="89">
        <v>13</v>
      </c>
      <c r="L36" s="90" t="s">
        <v>64</v>
      </c>
      <c r="M36" s="74">
        <f t="shared" si="0"/>
        <v>1.2999999999999999E-3</v>
      </c>
      <c r="N36" s="89">
        <v>10</v>
      </c>
      <c r="O36" s="90" t="s">
        <v>64</v>
      </c>
      <c r="P36" s="74">
        <f t="shared" si="1"/>
        <v>1E-3</v>
      </c>
    </row>
    <row r="37" spans="2:16">
      <c r="B37" s="89">
        <v>2.75</v>
      </c>
      <c r="C37" s="90" t="s">
        <v>63</v>
      </c>
      <c r="D37" s="118">
        <f t="shared" si="5"/>
        <v>4.9107142857142852E-5</v>
      </c>
      <c r="E37" s="91">
        <v>0.29089999999999999</v>
      </c>
      <c r="F37" s="92">
        <v>3.5259999999999998</v>
      </c>
      <c r="G37" s="88">
        <f t="shared" si="3"/>
        <v>3.8169</v>
      </c>
      <c r="H37" s="89">
        <v>47</v>
      </c>
      <c r="I37" s="90" t="s">
        <v>64</v>
      </c>
      <c r="J37" s="74">
        <f t="shared" si="4"/>
        <v>4.7000000000000002E-3</v>
      </c>
      <c r="K37" s="89">
        <v>14</v>
      </c>
      <c r="L37" s="90" t="s">
        <v>64</v>
      </c>
      <c r="M37" s="74">
        <f t="shared" si="0"/>
        <v>1.4E-3</v>
      </c>
      <c r="N37" s="89">
        <v>11</v>
      </c>
      <c r="O37" s="90" t="s">
        <v>64</v>
      </c>
      <c r="P37" s="74">
        <f t="shared" si="1"/>
        <v>1.0999999999999998E-3</v>
      </c>
    </row>
    <row r="38" spans="2:16">
      <c r="B38" s="89">
        <v>3</v>
      </c>
      <c r="C38" s="90" t="s">
        <v>63</v>
      </c>
      <c r="D38" s="118">
        <f t="shared" si="5"/>
        <v>5.3571428571428575E-5</v>
      </c>
      <c r="E38" s="91">
        <v>0.30380000000000001</v>
      </c>
      <c r="F38" s="92">
        <v>3.6179999999999999</v>
      </c>
      <c r="G38" s="88">
        <f t="shared" si="3"/>
        <v>3.9217999999999997</v>
      </c>
      <c r="H38" s="89">
        <v>50</v>
      </c>
      <c r="I38" s="90" t="s">
        <v>64</v>
      </c>
      <c r="J38" s="74">
        <f t="shared" si="4"/>
        <v>5.0000000000000001E-3</v>
      </c>
      <c r="K38" s="89">
        <v>15</v>
      </c>
      <c r="L38" s="90" t="s">
        <v>64</v>
      </c>
      <c r="M38" s="74">
        <f t="shared" si="0"/>
        <v>1.5E-3</v>
      </c>
      <c r="N38" s="89">
        <v>11</v>
      </c>
      <c r="O38" s="90" t="s">
        <v>64</v>
      </c>
      <c r="P38" s="74">
        <f t="shared" si="1"/>
        <v>1.0999999999999998E-3</v>
      </c>
    </row>
    <row r="39" spans="2:16">
      <c r="B39" s="89">
        <v>3.25</v>
      </c>
      <c r="C39" s="90" t="s">
        <v>63</v>
      </c>
      <c r="D39" s="118">
        <f t="shared" si="5"/>
        <v>5.8035714285714285E-5</v>
      </c>
      <c r="E39" s="91">
        <v>0.31619999999999998</v>
      </c>
      <c r="F39" s="92">
        <v>3.7029999999999998</v>
      </c>
      <c r="G39" s="88">
        <f t="shared" si="3"/>
        <v>4.0191999999999997</v>
      </c>
      <c r="H39" s="89">
        <v>52</v>
      </c>
      <c r="I39" s="90" t="s">
        <v>64</v>
      </c>
      <c r="J39" s="74">
        <f t="shared" si="4"/>
        <v>5.1999999999999998E-3</v>
      </c>
      <c r="K39" s="89">
        <v>15</v>
      </c>
      <c r="L39" s="90" t="s">
        <v>64</v>
      </c>
      <c r="M39" s="74">
        <f t="shared" si="0"/>
        <v>1.5E-3</v>
      </c>
      <c r="N39" s="89">
        <v>12</v>
      </c>
      <c r="O39" s="90" t="s">
        <v>64</v>
      </c>
      <c r="P39" s="74">
        <f t="shared" si="1"/>
        <v>1.2000000000000001E-3</v>
      </c>
    </row>
    <row r="40" spans="2:16">
      <c r="B40" s="89">
        <v>3.5</v>
      </c>
      <c r="C40" s="90" t="s">
        <v>63</v>
      </c>
      <c r="D40" s="118">
        <f t="shared" si="5"/>
        <v>6.2500000000000001E-5</v>
      </c>
      <c r="E40" s="91">
        <v>0.32819999999999999</v>
      </c>
      <c r="F40" s="92">
        <v>3.782</v>
      </c>
      <c r="G40" s="88">
        <f t="shared" si="3"/>
        <v>4.1101999999999999</v>
      </c>
      <c r="H40" s="89">
        <v>54</v>
      </c>
      <c r="I40" s="90" t="s">
        <v>64</v>
      </c>
      <c r="J40" s="74">
        <f t="shared" si="4"/>
        <v>5.4000000000000003E-3</v>
      </c>
      <c r="K40" s="89">
        <v>16</v>
      </c>
      <c r="L40" s="90" t="s">
        <v>64</v>
      </c>
      <c r="M40" s="74">
        <f t="shared" si="0"/>
        <v>1.6000000000000001E-3</v>
      </c>
      <c r="N40" s="89">
        <v>12</v>
      </c>
      <c r="O40" s="90" t="s">
        <v>64</v>
      </c>
      <c r="P40" s="74">
        <f t="shared" si="1"/>
        <v>1.2000000000000001E-3</v>
      </c>
    </row>
    <row r="41" spans="2:16">
      <c r="B41" s="89">
        <v>3.75</v>
      </c>
      <c r="C41" s="90" t="s">
        <v>63</v>
      </c>
      <c r="D41" s="118">
        <f t="shared" si="5"/>
        <v>6.6964285714285718E-5</v>
      </c>
      <c r="E41" s="91">
        <v>0.3397</v>
      </c>
      <c r="F41" s="92">
        <v>3.8540000000000001</v>
      </c>
      <c r="G41" s="88">
        <f t="shared" si="3"/>
        <v>4.1936999999999998</v>
      </c>
      <c r="H41" s="89">
        <v>57</v>
      </c>
      <c r="I41" s="90" t="s">
        <v>64</v>
      </c>
      <c r="J41" s="74">
        <f t="shared" si="4"/>
        <v>5.7000000000000002E-3</v>
      </c>
      <c r="K41" s="89">
        <v>16</v>
      </c>
      <c r="L41" s="90" t="s">
        <v>64</v>
      </c>
      <c r="M41" s="74">
        <f t="shared" si="0"/>
        <v>1.6000000000000001E-3</v>
      </c>
      <c r="N41" s="89">
        <v>13</v>
      </c>
      <c r="O41" s="90" t="s">
        <v>64</v>
      </c>
      <c r="P41" s="74">
        <f t="shared" si="1"/>
        <v>1.2999999999999999E-3</v>
      </c>
    </row>
    <row r="42" spans="2:16">
      <c r="B42" s="89">
        <v>4</v>
      </c>
      <c r="C42" s="90" t="s">
        <v>63</v>
      </c>
      <c r="D42" s="118">
        <f t="shared" si="5"/>
        <v>7.1428571428571434E-5</v>
      </c>
      <c r="E42" s="91">
        <v>0.3508</v>
      </c>
      <c r="F42" s="92">
        <v>3.9220000000000002</v>
      </c>
      <c r="G42" s="88">
        <f t="shared" si="3"/>
        <v>4.2728000000000002</v>
      </c>
      <c r="H42" s="89">
        <v>59</v>
      </c>
      <c r="I42" s="90" t="s">
        <v>64</v>
      </c>
      <c r="J42" s="74">
        <f t="shared" si="4"/>
        <v>5.8999999999999999E-3</v>
      </c>
      <c r="K42" s="89">
        <v>17</v>
      </c>
      <c r="L42" s="90" t="s">
        <v>64</v>
      </c>
      <c r="M42" s="74">
        <f t="shared" si="0"/>
        <v>1.7000000000000001E-3</v>
      </c>
      <c r="N42" s="89">
        <v>13</v>
      </c>
      <c r="O42" s="90" t="s">
        <v>64</v>
      </c>
      <c r="P42" s="74">
        <f t="shared" si="1"/>
        <v>1.2999999999999999E-3</v>
      </c>
    </row>
    <row r="43" spans="2:16">
      <c r="B43" s="89">
        <v>4.5</v>
      </c>
      <c r="C43" s="90" t="s">
        <v>63</v>
      </c>
      <c r="D43" s="118">
        <f t="shared" si="5"/>
        <v>8.0357142857142853E-5</v>
      </c>
      <c r="E43" s="91">
        <v>0.37209999999999999</v>
      </c>
      <c r="F43" s="92">
        <v>4.0439999999999996</v>
      </c>
      <c r="G43" s="88">
        <f t="shared" si="3"/>
        <v>4.4160999999999992</v>
      </c>
      <c r="H43" s="89">
        <v>63</v>
      </c>
      <c r="I43" s="90" t="s">
        <v>64</v>
      </c>
      <c r="J43" s="74">
        <f t="shared" si="4"/>
        <v>6.3E-3</v>
      </c>
      <c r="K43" s="89">
        <v>18</v>
      </c>
      <c r="L43" s="90" t="s">
        <v>64</v>
      </c>
      <c r="M43" s="74">
        <f t="shared" si="0"/>
        <v>1.8E-3</v>
      </c>
      <c r="N43" s="89">
        <v>14</v>
      </c>
      <c r="O43" s="90" t="s">
        <v>64</v>
      </c>
      <c r="P43" s="74">
        <f t="shared" si="1"/>
        <v>1.4E-3</v>
      </c>
    </row>
    <row r="44" spans="2:16">
      <c r="B44" s="89">
        <v>5</v>
      </c>
      <c r="C44" s="90" t="s">
        <v>63</v>
      </c>
      <c r="D44" s="118">
        <f t="shared" si="5"/>
        <v>8.9285714285714286E-5</v>
      </c>
      <c r="E44" s="91">
        <v>0.39219999999999999</v>
      </c>
      <c r="F44" s="92">
        <v>4.1509999999999998</v>
      </c>
      <c r="G44" s="88">
        <f t="shared" si="3"/>
        <v>4.5431999999999997</v>
      </c>
      <c r="H44" s="89">
        <v>68</v>
      </c>
      <c r="I44" s="90" t="s">
        <v>64</v>
      </c>
      <c r="J44" s="74">
        <f t="shared" si="4"/>
        <v>6.8000000000000005E-3</v>
      </c>
      <c r="K44" s="89">
        <v>19</v>
      </c>
      <c r="L44" s="90" t="s">
        <v>64</v>
      </c>
      <c r="M44" s="74">
        <f t="shared" si="0"/>
        <v>1.9E-3</v>
      </c>
      <c r="N44" s="89">
        <v>15</v>
      </c>
      <c r="O44" s="90" t="s">
        <v>64</v>
      </c>
      <c r="P44" s="74">
        <f t="shared" si="1"/>
        <v>1.5E-3</v>
      </c>
    </row>
    <row r="45" spans="2:16">
      <c r="B45" s="89">
        <v>5.5</v>
      </c>
      <c r="C45" s="90" t="s">
        <v>63</v>
      </c>
      <c r="D45" s="118">
        <f t="shared" si="5"/>
        <v>9.8214285714285705E-5</v>
      </c>
      <c r="E45" s="91">
        <v>0.41139999999999999</v>
      </c>
      <c r="F45" s="92">
        <v>4.2460000000000004</v>
      </c>
      <c r="G45" s="88">
        <f t="shared" si="3"/>
        <v>4.6574000000000009</v>
      </c>
      <c r="H45" s="89">
        <v>72</v>
      </c>
      <c r="I45" s="90" t="s">
        <v>64</v>
      </c>
      <c r="J45" s="74">
        <f t="shared" si="4"/>
        <v>7.1999999999999998E-3</v>
      </c>
      <c r="K45" s="89">
        <v>20</v>
      </c>
      <c r="L45" s="90" t="s">
        <v>64</v>
      </c>
      <c r="M45" s="74">
        <f t="shared" si="0"/>
        <v>2E-3</v>
      </c>
      <c r="N45" s="89">
        <v>16</v>
      </c>
      <c r="O45" s="90" t="s">
        <v>64</v>
      </c>
      <c r="P45" s="74">
        <f t="shared" si="1"/>
        <v>1.6000000000000001E-3</v>
      </c>
    </row>
    <row r="46" spans="2:16">
      <c r="B46" s="89">
        <v>6</v>
      </c>
      <c r="C46" s="90" t="s">
        <v>63</v>
      </c>
      <c r="D46" s="118">
        <f t="shared" si="5"/>
        <v>1.0714285714285715E-4</v>
      </c>
      <c r="E46" s="91">
        <v>0.42970000000000003</v>
      </c>
      <c r="F46" s="92">
        <v>4.3319999999999999</v>
      </c>
      <c r="G46" s="88">
        <f t="shared" si="3"/>
        <v>4.7617000000000003</v>
      </c>
      <c r="H46" s="89">
        <v>76</v>
      </c>
      <c r="I46" s="90" t="s">
        <v>64</v>
      </c>
      <c r="J46" s="74">
        <f t="shared" si="4"/>
        <v>7.6E-3</v>
      </c>
      <c r="K46" s="89">
        <v>21</v>
      </c>
      <c r="L46" s="90" t="s">
        <v>64</v>
      </c>
      <c r="M46" s="74">
        <f t="shared" si="0"/>
        <v>2.1000000000000003E-3</v>
      </c>
      <c r="N46" s="89">
        <v>16</v>
      </c>
      <c r="O46" s="90" t="s">
        <v>64</v>
      </c>
      <c r="P46" s="74">
        <f t="shared" si="1"/>
        <v>1.6000000000000001E-3</v>
      </c>
    </row>
    <row r="47" spans="2:16">
      <c r="B47" s="89">
        <v>6.5</v>
      </c>
      <c r="C47" s="90" t="s">
        <v>63</v>
      </c>
      <c r="D47" s="118">
        <f t="shared" si="5"/>
        <v>1.1607142857142857E-4</v>
      </c>
      <c r="E47" s="91">
        <v>0.44719999999999999</v>
      </c>
      <c r="F47" s="92">
        <v>4.4080000000000004</v>
      </c>
      <c r="G47" s="88">
        <f t="shared" si="3"/>
        <v>4.8552</v>
      </c>
      <c r="H47" s="89">
        <v>80</v>
      </c>
      <c r="I47" s="90" t="s">
        <v>64</v>
      </c>
      <c r="J47" s="74">
        <f t="shared" si="4"/>
        <v>8.0000000000000002E-3</v>
      </c>
      <c r="K47" s="89">
        <v>22</v>
      </c>
      <c r="L47" s="90" t="s">
        <v>64</v>
      </c>
      <c r="M47" s="74">
        <f t="shared" si="0"/>
        <v>2.1999999999999997E-3</v>
      </c>
      <c r="N47" s="89">
        <v>17</v>
      </c>
      <c r="O47" s="90" t="s">
        <v>64</v>
      </c>
      <c r="P47" s="74">
        <f t="shared" si="1"/>
        <v>1.7000000000000001E-3</v>
      </c>
    </row>
    <row r="48" spans="2:16">
      <c r="B48" s="89">
        <v>7</v>
      </c>
      <c r="C48" s="90" t="s">
        <v>63</v>
      </c>
      <c r="D48" s="118">
        <f t="shared" si="5"/>
        <v>1.25E-4</v>
      </c>
      <c r="E48" s="91">
        <v>0.46410000000000001</v>
      </c>
      <c r="F48" s="92">
        <v>4.4779999999999998</v>
      </c>
      <c r="G48" s="88">
        <f t="shared" si="3"/>
        <v>4.9420999999999999</v>
      </c>
      <c r="H48" s="89">
        <v>84</v>
      </c>
      <c r="I48" s="90" t="s">
        <v>64</v>
      </c>
      <c r="J48" s="74">
        <f t="shared" si="4"/>
        <v>8.4000000000000012E-3</v>
      </c>
      <c r="K48" s="89">
        <v>23</v>
      </c>
      <c r="L48" s="90" t="s">
        <v>64</v>
      </c>
      <c r="M48" s="74">
        <f t="shared" si="0"/>
        <v>2.3E-3</v>
      </c>
      <c r="N48" s="89">
        <v>18</v>
      </c>
      <c r="O48" s="90" t="s">
        <v>64</v>
      </c>
      <c r="P48" s="74">
        <f t="shared" si="1"/>
        <v>1.8E-3</v>
      </c>
    </row>
    <row r="49" spans="2:16">
      <c r="B49" s="89">
        <v>8</v>
      </c>
      <c r="C49" s="90" t="s">
        <v>63</v>
      </c>
      <c r="D49" s="118">
        <f t="shared" si="5"/>
        <v>1.4285714285714287E-4</v>
      </c>
      <c r="E49" s="91">
        <v>0.49609999999999999</v>
      </c>
      <c r="F49" s="92">
        <v>4.5990000000000002</v>
      </c>
      <c r="G49" s="88">
        <f t="shared" si="3"/>
        <v>5.0951000000000004</v>
      </c>
      <c r="H49" s="89">
        <v>92</v>
      </c>
      <c r="I49" s="90" t="s">
        <v>64</v>
      </c>
      <c r="J49" s="74">
        <f t="shared" si="4"/>
        <v>9.1999999999999998E-3</v>
      </c>
      <c r="K49" s="89">
        <v>24</v>
      </c>
      <c r="L49" s="90" t="s">
        <v>64</v>
      </c>
      <c r="M49" s="74">
        <f t="shared" si="0"/>
        <v>2.4000000000000002E-3</v>
      </c>
      <c r="N49" s="89">
        <v>20</v>
      </c>
      <c r="O49" s="90" t="s">
        <v>64</v>
      </c>
      <c r="P49" s="74">
        <f t="shared" si="1"/>
        <v>2E-3</v>
      </c>
    </row>
    <row r="50" spans="2:16">
      <c r="B50" s="89">
        <v>9</v>
      </c>
      <c r="C50" s="90" t="s">
        <v>63</v>
      </c>
      <c r="D50" s="118">
        <f t="shared" si="5"/>
        <v>1.6071428571428571E-4</v>
      </c>
      <c r="E50" s="91">
        <v>0.5262</v>
      </c>
      <c r="F50" s="92">
        <v>4.7</v>
      </c>
      <c r="G50" s="88">
        <f t="shared" si="3"/>
        <v>5.2262000000000004</v>
      </c>
      <c r="H50" s="89">
        <v>99</v>
      </c>
      <c r="I50" s="90" t="s">
        <v>64</v>
      </c>
      <c r="J50" s="74">
        <f t="shared" si="4"/>
        <v>9.9000000000000008E-3</v>
      </c>
      <c r="K50" s="89">
        <v>26</v>
      </c>
      <c r="L50" s="90" t="s">
        <v>64</v>
      </c>
      <c r="M50" s="74">
        <f t="shared" si="0"/>
        <v>2.5999999999999999E-3</v>
      </c>
      <c r="N50" s="89">
        <v>21</v>
      </c>
      <c r="O50" s="90" t="s">
        <v>64</v>
      </c>
      <c r="P50" s="74">
        <f t="shared" si="1"/>
        <v>2.1000000000000003E-3</v>
      </c>
    </row>
    <row r="51" spans="2:16">
      <c r="B51" s="89">
        <v>10</v>
      </c>
      <c r="C51" s="90" t="s">
        <v>63</v>
      </c>
      <c r="D51" s="118">
        <f t="shared" si="5"/>
        <v>1.7857142857142857E-4</v>
      </c>
      <c r="E51" s="91">
        <v>0.55469999999999997</v>
      </c>
      <c r="F51" s="92">
        <v>4.7859999999999996</v>
      </c>
      <c r="G51" s="88">
        <f t="shared" si="3"/>
        <v>5.3407</v>
      </c>
      <c r="H51" s="89">
        <v>107</v>
      </c>
      <c r="I51" s="90" t="s">
        <v>64</v>
      </c>
      <c r="J51" s="74">
        <f t="shared" si="4"/>
        <v>1.0699999999999999E-2</v>
      </c>
      <c r="K51" s="89">
        <v>28</v>
      </c>
      <c r="L51" s="90" t="s">
        <v>64</v>
      </c>
      <c r="M51" s="74">
        <f t="shared" si="0"/>
        <v>2.8E-3</v>
      </c>
      <c r="N51" s="89">
        <v>22</v>
      </c>
      <c r="O51" s="90" t="s">
        <v>64</v>
      </c>
      <c r="P51" s="74">
        <f t="shared" si="1"/>
        <v>2.1999999999999997E-3</v>
      </c>
    </row>
    <row r="52" spans="2:16">
      <c r="B52" s="89">
        <v>11</v>
      </c>
      <c r="C52" s="90" t="s">
        <v>63</v>
      </c>
      <c r="D52" s="118">
        <f t="shared" si="5"/>
        <v>1.9642857142857141E-4</v>
      </c>
      <c r="E52" s="91">
        <v>0.58179999999999998</v>
      </c>
      <c r="F52" s="92">
        <v>4.8600000000000003</v>
      </c>
      <c r="G52" s="88">
        <f t="shared" si="3"/>
        <v>5.4418000000000006</v>
      </c>
      <c r="H52" s="89">
        <v>114</v>
      </c>
      <c r="I52" s="90" t="s">
        <v>64</v>
      </c>
      <c r="J52" s="74">
        <f t="shared" si="4"/>
        <v>1.14E-2</v>
      </c>
      <c r="K52" s="89">
        <v>29</v>
      </c>
      <c r="L52" s="90" t="s">
        <v>64</v>
      </c>
      <c r="M52" s="74">
        <f t="shared" si="0"/>
        <v>2.9000000000000002E-3</v>
      </c>
      <c r="N52" s="89">
        <v>24</v>
      </c>
      <c r="O52" s="90" t="s">
        <v>64</v>
      </c>
      <c r="P52" s="74">
        <f t="shared" si="1"/>
        <v>2.4000000000000002E-3</v>
      </c>
    </row>
    <row r="53" spans="2:16">
      <c r="B53" s="89">
        <v>12</v>
      </c>
      <c r="C53" s="90" t="s">
        <v>63</v>
      </c>
      <c r="D53" s="118">
        <f t="shared" si="5"/>
        <v>2.142857142857143E-4</v>
      </c>
      <c r="E53" s="91">
        <v>0.60760000000000003</v>
      </c>
      <c r="F53" s="92">
        <v>4.923</v>
      </c>
      <c r="G53" s="88">
        <f t="shared" si="3"/>
        <v>5.5305999999999997</v>
      </c>
      <c r="H53" s="89">
        <v>121</v>
      </c>
      <c r="I53" s="90" t="s">
        <v>64</v>
      </c>
      <c r="J53" s="74">
        <f t="shared" si="4"/>
        <v>1.21E-2</v>
      </c>
      <c r="K53" s="89">
        <v>31</v>
      </c>
      <c r="L53" s="90" t="s">
        <v>64</v>
      </c>
      <c r="M53" s="74">
        <f t="shared" si="0"/>
        <v>3.0999999999999999E-3</v>
      </c>
      <c r="N53" s="89">
        <v>25</v>
      </c>
      <c r="O53" s="90" t="s">
        <v>64</v>
      </c>
      <c r="P53" s="74">
        <f t="shared" si="1"/>
        <v>2.5000000000000001E-3</v>
      </c>
    </row>
    <row r="54" spans="2:16">
      <c r="B54" s="89">
        <v>13</v>
      </c>
      <c r="C54" s="90" t="s">
        <v>63</v>
      </c>
      <c r="D54" s="118">
        <f t="shared" si="5"/>
        <v>2.3214285714285714E-4</v>
      </c>
      <c r="E54" s="91">
        <v>0.63239999999999996</v>
      </c>
      <c r="F54" s="92">
        <v>4.9779999999999998</v>
      </c>
      <c r="G54" s="88">
        <f t="shared" si="3"/>
        <v>5.6103999999999994</v>
      </c>
      <c r="H54" s="89">
        <v>128</v>
      </c>
      <c r="I54" s="90" t="s">
        <v>64</v>
      </c>
      <c r="J54" s="74">
        <f t="shared" si="4"/>
        <v>1.2800000000000001E-2</v>
      </c>
      <c r="K54" s="89">
        <v>32</v>
      </c>
      <c r="L54" s="90" t="s">
        <v>64</v>
      </c>
      <c r="M54" s="74">
        <f t="shared" si="0"/>
        <v>3.2000000000000002E-3</v>
      </c>
      <c r="N54" s="89">
        <v>26</v>
      </c>
      <c r="O54" s="90" t="s">
        <v>64</v>
      </c>
      <c r="P54" s="74">
        <f t="shared" si="1"/>
        <v>2.5999999999999999E-3</v>
      </c>
    </row>
    <row r="55" spans="2:16">
      <c r="B55" s="89">
        <v>14</v>
      </c>
      <c r="C55" s="90" t="s">
        <v>63</v>
      </c>
      <c r="D55" s="118">
        <f t="shared" si="5"/>
        <v>2.5000000000000001E-4</v>
      </c>
      <c r="E55" s="91">
        <v>0.65629999999999999</v>
      </c>
      <c r="F55" s="92">
        <v>5.0250000000000004</v>
      </c>
      <c r="G55" s="88">
        <f t="shared" si="3"/>
        <v>5.6813000000000002</v>
      </c>
      <c r="H55" s="89">
        <v>135</v>
      </c>
      <c r="I55" s="90" t="s">
        <v>64</v>
      </c>
      <c r="J55" s="74">
        <f t="shared" si="4"/>
        <v>1.3500000000000002E-2</v>
      </c>
      <c r="K55" s="89">
        <v>34</v>
      </c>
      <c r="L55" s="90" t="s">
        <v>64</v>
      </c>
      <c r="M55" s="74">
        <f t="shared" si="0"/>
        <v>3.4000000000000002E-3</v>
      </c>
      <c r="N55" s="89">
        <v>28</v>
      </c>
      <c r="O55" s="90" t="s">
        <v>64</v>
      </c>
      <c r="P55" s="74">
        <f t="shared" si="1"/>
        <v>2.8E-3</v>
      </c>
    </row>
    <row r="56" spans="2:16">
      <c r="B56" s="89">
        <v>15</v>
      </c>
      <c r="C56" s="90" t="s">
        <v>63</v>
      </c>
      <c r="D56" s="118">
        <f t="shared" si="5"/>
        <v>2.6785714285714287E-4</v>
      </c>
      <c r="E56" s="91">
        <v>0.67930000000000001</v>
      </c>
      <c r="F56" s="92">
        <v>5.0670000000000002</v>
      </c>
      <c r="G56" s="88">
        <f t="shared" si="3"/>
        <v>5.7462999999999997</v>
      </c>
      <c r="H56" s="89">
        <v>142</v>
      </c>
      <c r="I56" s="90" t="s">
        <v>64</v>
      </c>
      <c r="J56" s="74">
        <f t="shared" si="4"/>
        <v>1.4199999999999999E-2</v>
      </c>
      <c r="K56" s="89">
        <v>35</v>
      </c>
      <c r="L56" s="90" t="s">
        <v>64</v>
      </c>
      <c r="M56" s="74">
        <f t="shared" si="0"/>
        <v>3.5000000000000005E-3</v>
      </c>
      <c r="N56" s="89">
        <v>29</v>
      </c>
      <c r="O56" s="90" t="s">
        <v>64</v>
      </c>
      <c r="P56" s="74">
        <f t="shared" si="1"/>
        <v>2.9000000000000002E-3</v>
      </c>
    </row>
    <row r="57" spans="2:16">
      <c r="B57" s="89">
        <v>16</v>
      </c>
      <c r="C57" s="90" t="s">
        <v>63</v>
      </c>
      <c r="D57" s="118">
        <f t="shared" si="5"/>
        <v>2.8571428571428574E-4</v>
      </c>
      <c r="E57" s="91">
        <v>0.7016</v>
      </c>
      <c r="F57" s="92">
        <v>5.1029999999999998</v>
      </c>
      <c r="G57" s="88">
        <f t="shared" si="3"/>
        <v>5.8045999999999998</v>
      </c>
      <c r="H57" s="89">
        <v>149</v>
      </c>
      <c r="I57" s="90" t="s">
        <v>64</v>
      </c>
      <c r="J57" s="74">
        <f t="shared" si="4"/>
        <v>1.49E-2</v>
      </c>
      <c r="K57" s="89">
        <v>37</v>
      </c>
      <c r="L57" s="90" t="s">
        <v>64</v>
      </c>
      <c r="M57" s="74">
        <f t="shared" si="0"/>
        <v>3.6999999999999997E-3</v>
      </c>
      <c r="N57" s="89">
        <v>30</v>
      </c>
      <c r="O57" s="90" t="s">
        <v>64</v>
      </c>
      <c r="P57" s="74">
        <f t="shared" si="1"/>
        <v>3.0000000000000001E-3</v>
      </c>
    </row>
    <row r="58" spans="2:16">
      <c r="B58" s="89">
        <v>17</v>
      </c>
      <c r="C58" s="90" t="s">
        <v>63</v>
      </c>
      <c r="D58" s="118">
        <f t="shared" si="5"/>
        <v>3.035714285714286E-4</v>
      </c>
      <c r="E58" s="91">
        <v>0.72319999999999995</v>
      </c>
      <c r="F58" s="92">
        <v>5.1340000000000003</v>
      </c>
      <c r="G58" s="88">
        <f t="shared" si="3"/>
        <v>5.8572000000000006</v>
      </c>
      <c r="H58" s="89">
        <v>156</v>
      </c>
      <c r="I58" s="90" t="s">
        <v>64</v>
      </c>
      <c r="J58" s="74">
        <f t="shared" si="4"/>
        <v>1.5599999999999999E-2</v>
      </c>
      <c r="K58" s="89">
        <v>38</v>
      </c>
      <c r="L58" s="90" t="s">
        <v>64</v>
      </c>
      <c r="M58" s="74">
        <f t="shared" si="0"/>
        <v>3.8E-3</v>
      </c>
      <c r="N58" s="89">
        <v>31</v>
      </c>
      <c r="O58" s="90" t="s">
        <v>64</v>
      </c>
      <c r="P58" s="74">
        <f t="shared" si="1"/>
        <v>3.0999999999999999E-3</v>
      </c>
    </row>
    <row r="59" spans="2:16">
      <c r="B59" s="89">
        <v>18</v>
      </c>
      <c r="C59" s="90" t="s">
        <v>63</v>
      </c>
      <c r="D59" s="118">
        <f t="shared" si="5"/>
        <v>3.2142857142857141E-4</v>
      </c>
      <c r="E59" s="91">
        <v>0.74419999999999997</v>
      </c>
      <c r="F59" s="92">
        <v>5.1619999999999999</v>
      </c>
      <c r="G59" s="88">
        <f t="shared" si="3"/>
        <v>5.9062000000000001</v>
      </c>
      <c r="H59" s="89">
        <v>162</v>
      </c>
      <c r="I59" s="90" t="s">
        <v>64</v>
      </c>
      <c r="J59" s="74">
        <f t="shared" si="4"/>
        <v>1.6199999999999999E-2</v>
      </c>
      <c r="K59" s="89">
        <v>40</v>
      </c>
      <c r="L59" s="90" t="s">
        <v>64</v>
      </c>
      <c r="M59" s="74">
        <f t="shared" si="0"/>
        <v>4.0000000000000001E-3</v>
      </c>
      <c r="N59" s="89">
        <v>32</v>
      </c>
      <c r="O59" s="90" t="s">
        <v>64</v>
      </c>
      <c r="P59" s="74">
        <f t="shared" si="1"/>
        <v>3.2000000000000002E-3</v>
      </c>
    </row>
    <row r="60" spans="2:16">
      <c r="B60" s="89">
        <v>20</v>
      </c>
      <c r="C60" s="90" t="s">
        <v>63</v>
      </c>
      <c r="D60" s="118">
        <f t="shared" si="5"/>
        <v>3.5714285714285714E-4</v>
      </c>
      <c r="E60" s="91">
        <v>0.78439999999999999</v>
      </c>
      <c r="F60" s="92">
        <v>5.2069999999999999</v>
      </c>
      <c r="G60" s="88">
        <f t="shared" si="3"/>
        <v>5.9913999999999996</v>
      </c>
      <c r="H60" s="89">
        <v>176</v>
      </c>
      <c r="I60" s="90" t="s">
        <v>64</v>
      </c>
      <c r="J60" s="74">
        <f t="shared" si="4"/>
        <v>1.7599999999999998E-2</v>
      </c>
      <c r="K60" s="89">
        <v>42</v>
      </c>
      <c r="L60" s="90" t="s">
        <v>64</v>
      </c>
      <c r="M60" s="74">
        <f t="shared" si="0"/>
        <v>4.2000000000000006E-3</v>
      </c>
      <c r="N60" s="89">
        <v>35</v>
      </c>
      <c r="O60" s="90" t="s">
        <v>64</v>
      </c>
      <c r="P60" s="74">
        <f t="shared" si="1"/>
        <v>3.5000000000000005E-3</v>
      </c>
    </row>
    <row r="61" spans="2:16">
      <c r="B61" s="89">
        <v>22.5</v>
      </c>
      <c r="C61" s="90" t="s">
        <v>63</v>
      </c>
      <c r="D61" s="118">
        <f t="shared" si="5"/>
        <v>4.0178571428571428E-4</v>
      </c>
      <c r="E61" s="91">
        <v>0.83199999999999996</v>
      </c>
      <c r="F61" s="92">
        <v>5.2469999999999999</v>
      </c>
      <c r="G61" s="88">
        <f t="shared" si="3"/>
        <v>6.0789999999999997</v>
      </c>
      <c r="H61" s="89">
        <v>192</v>
      </c>
      <c r="I61" s="90" t="s">
        <v>64</v>
      </c>
      <c r="J61" s="74">
        <f t="shared" si="4"/>
        <v>1.9200000000000002E-2</v>
      </c>
      <c r="K61" s="89">
        <v>46</v>
      </c>
      <c r="L61" s="90" t="s">
        <v>64</v>
      </c>
      <c r="M61" s="74">
        <f t="shared" si="0"/>
        <v>4.5999999999999999E-3</v>
      </c>
      <c r="N61" s="89">
        <v>38</v>
      </c>
      <c r="O61" s="90" t="s">
        <v>64</v>
      </c>
      <c r="P61" s="74">
        <f t="shared" si="1"/>
        <v>3.8E-3</v>
      </c>
    </row>
    <row r="62" spans="2:16">
      <c r="B62" s="89">
        <v>25</v>
      </c>
      <c r="C62" s="90" t="s">
        <v>63</v>
      </c>
      <c r="D62" s="118">
        <f t="shared" si="5"/>
        <v>4.4642857142857147E-4</v>
      </c>
      <c r="E62" s="91">
        <v>0.877</v>
      </c>
      <c r="F62" s="92">
        <v>5.274</v>
      </c>
      <c r="G62" s="88">
        <f t="shared" si="3"/>
        <v>6.1509999999999998</v>
      </c>
      <c r="H62" s="89">
        <v>209</v>
      </c>
      <c r="I62" s="90" t="s">
        <v>64</v>
      </c>
      <c r="J62" s="74">
        <f t="shared" si="4"/>
        <v>2.0899999999999998E-2</v>
      </c>
      <c r="K62" s="89">
        <v>49</v>
      </c>
      <c r="L62" s="90" t="s">
        <v>64</v>
      </c>
      <c r="M62" s="74">
        <f t="shared" si="0"/>
        <v>4.8999999999999998E-3</v>
      </c>
      <c r="N62" s="89">
        <v>40</v>
      </c>
      <c r="O62" s="90" t="s">
        <v>64</v>
      </c>
      <c r="P62" s="74">
        <f t="shared" si="1"/>
        <v>4.0000000000000001E-3</v>
      </c>
    </row>
    <row r="63" spans="2:16">
      <c r="B63" s="89">
        <v>27.5</v>
      </c>
      <c r="C63" s="90" t="s">
        <v>63</v>
      </c>
      <c r="D63" s="118">
        <f t="shared" si="5"/>
        <v>4.910714285714286E-4</v>
      </c>
      <c r="E63" s="91">
        <v>0.91979999999999995</v>
      </c>
      <c r="F63" s="92">
        <v>5.2910000000000004</v>
      </c>
      <c r="G63" s="88">
        <f t="shared" si="3"/>
        <v>6.2108000000000008</v>
      </c>
      <c r="H63" s="89">
        <v>225</v>
      </c>
      <c r="I63" s="90" t="s">
        <v>64</v>
      </c>
      <c r="J63" s="74">
        <f t="shared" si="4"/>
        <v>2.2499999999999999E-2</v>
      </c>
      <c r="K63" s="89">
        <v>52</v>
      </c>
      <c r="L63" s="90" t="s">
        <v>64</v>
      </c>
      <c r="M63" s="74">
        <f t="shared" si="0"/>
        <v>5.1999999999999998E-3</v>
      </c>
      <c r="N63" s="89">
        <v>43</v>
      </c>
      <c r="O63" s="90" t="s">
        <v>64</v>
      </c>
      <c r="P63" s="74">
        <f t="shared" si="1"/>
        <v>4.3E-3</v>
      </c>
    </row>
    <row r="64" spans="2:16">
      <c r="B64" s="89">
        <v>30</v>
      </c>
      <c r="C64" s="90" t="s">
        <v>63</v>
      </c>
      <c r="D64" s="118">
        <f t="shared" si="5"/>
        <v>5.3571428571428574E-4</v>
      </c>
      <c r="E64" s="91">
        <v>0.9607</v>
      </c>
      <c r="F64" s="92">
        <v>5.2990000000000004</v>
      </c>
      <c r="G64" s="88">
        <f t="shared" si="3"/>
        <v>6.2597000000000005</v>
      </c>
      <c r="H64" s="89">
        <v>241</v>
      </c>
      <c r="I64" s="90" t="s">
        <v>64</v>
      </c>
      <c r="J64" s="74">
        <f t="shared" si="4"/>
        <v>2.41E-2</v>
      </c>
      <c r="K64" s="89">
        <v>55</v>
      </c>
      <c r="L64" s="90" t="s">
        <v>64</v>
      </c>
      <c r="M64" s="74">
        <f t="shared" si="0"/>
        <v>5.4999999999999997E-3</v>
      </c>
      <c r="N64" s="89">
        <v>46</v>
      </c>
      <c r="O64" s="90" t="s">
        <v>64</v>
      </c>
      <c r="P64" s="74">
        <f t="shared" si="1"/>
        <v>4.5999999999999999E-3</v>
      </c>
    </row>
    <row r="65" spans="2:16">
      <c r="B65" s="89">
        <v>32.5</v>
      </c>
      <c r="C65" s="90" t="s">
        <v>63</v>
      </c>
      <c r="D65" s="118">
        <f t="shared" si="5"/>
        <v>5.8035714285714288E-4</v>
      </c>
      <c r="E65" s="91">
        <v>1</v>
      </c>
      <c r="F65" s="92">
        <v>5.3019999999999996</v>
      </c>
      <c r="G65" s="88">
        <f t="shared" si="3"/>
        <v>6.3019999999999996</v>
      </c>
      <c r="H65" s="89">
        <v>257</v>
      </c>
      <c r="I65" s="90" t="s">
        <v>64</v>
      </c>
      <c r="J65" s="74">
        <f t="shared" si="4"/>
        <v>2.5700000000000001E-2</v>
      </c>
      <c r="K65" s="89">
        <v>58</v>
      </c>
      <c r="L65" s="90" t="s">
        <v>64</v>
      </c>
      <c r="M65" s="74">
        <f t="shared" si="0"/>
        <v>5.8000000000000005E-3</v>
      </c>
      <c r="N65" s="89">
        <v>48</v>
      </c>
      <c r="O65" s="90" t="s">
        <v>64</v>
      </c>
      <c r="P65" s="74">
        <f t="shared" si="1"/>
        <v>4.8000000000000004E-3</v>
      </c>
    </row>
    <row r="66" spans="2:16">
      <c r="B66" s="89">
        <v>35</v>
      </c>
      <c r="C66" s="90" t="s">
        <v>63</v>
      </c>
      <c r="D66" s="118">
        <f t="shared" si="5"/>
        <v>6.2500000000000001E-4</v>
      </c>
      <c r="E66" s="91">
        <v>1.038</v>
      </c>
      <c r="F66" s="92">
        <v>5.2990000000000004</v>
      </c>
      <c r="G66" s="88">
        <f t="shared" si="3"/>
        <v>6.3370000000000006</v>
      </c>
      <c r="H66" s="89">
        <v>273</v>
      </c>
      <c r="I66" s="90" t="s">
        <v>64</v>
      </c>
      <c r="J66" s="74">
        <f t="shared" si="4"/>
        <v>2.7300000000000001E-2</v>
      </c>
      <c r="K66" s="89">
        <v>62</v>
      </c>
      <c r="L66" s="90" t="s">
        <v>64</v>
      </c>
      <c r="M66" s="74">
        <f t="shared" si="0"/>
        <v>6.1999999999999998E-3</v>
      </c>
      <c r="N66" s="89">
        <v>51</v>
      </c>
      <c r="O66" s="90" t="s">
        <v>64</v>
      </c>
      <c r="P66" s="74">
        <f t="shared" si="1"/>
        <v>5.0999999999999995E-3</v>
      </c>
    </row>
    <row r="67" spans="2:16">
      <c r="B67" s="89">
        <v>37.5</v>
      </c>
      <c r="C67" s="90" t="s">
        <v>63</v>
      </c>
      <c r="D67" s="118">
        <f t="shared" si="5"/>
        <v>6.6964285714285715E-4</v>
      </c>
      <c r="E67" s="91">
        <v>1.0740000000000001</v>
      </c>
      <c r="F67" s="92">
        <v>5.2910000000000004</v>
      </c>
      <c r="G67" s="88">
        <f t="shared" si="3"/>
        <v>6.3650000000000002</v>
      </c>
      <c r="H67" s="89">
        <v>288</v>
      </c>
      <c r="I67" s="90" t="s">
        <v>64</v>
      </c>
      <c r="J67" s="74">
        <f t="shared" si="4"/>
        <v>2.8799999999999999E-2</v>
      </c>
      <c r="K67" s="89">
        <v>65</v>
      </c>
      <c r="L67" s="90" t="s">
        <v>64</v>
      </c>
      <c r="M67" s="74">
        <f t="shared" si="0"/>
        <v>6.5000000000000006E-3</v>
      </c>
      <c r="N67" s="89">
        <v>54</v>
      </c>
      <c r="O67" s="90" t="s">
        <v>64</v>
      </c>
      <c r="P67" s="74">
        <f t="shared" si="1"/>
        <v>5.4000000000000003E-3</v>
      </c>
    </row>
    <row r="68" spans="2:16">
      <c r="B68" s="89">
        <v>40</v>
      </c>
      <c r="C68" s="90" t="s">
        <v>63</v>
      </c>
      <c r="D68" s="118">
        <f t="shared" si="5"/>
        <v>7.1428571428571429E-4</v>
      </c>
      <c r="E68" s="91">
        <v>1.109</v>
      </c>
      <c r="F68" s="92">
        <v>5.2809999999999997</v>
      </c>
      <c r="G68" s="88">
        <f t="shared" si="3"/>
        <v>6.39</v>
      </c>
      <c r="H68" s="89">
        <v>304</v>
      </c>
      <c r="I68" s="90" t="s">
        <v>64</v>
      </c>
      <c r="J68" s="74">
        <f t="shared" si="4"/>
        <v>3.04E-2</v>
      </c>
      <c r="K68" s="89">
        <v>68</v>
      </c>
      <c r="L68" s="90" t="s">
        <v>64</v>
      </c>
      <c r="M68" s="74">
        <f t="shared" si="0"/>
        <v>6.8000000000000005E-3</v>
      </c>
      <c r="N68" s="89">
        <v>56</v>
      </c>
      <c r="O68" s="90" t="s">
        <v>64</v>
      </c>
      <c r="P68" s="74">
        <f t="shared" si="1"/>
        <v>5.5999999999999999E-3</v>
      </c>
    </row>
    <row r="69" spans="2:16">
      <c r="B69" s="89">
        <v>45</v>
      </c>
      <c r="C69" s="90" t="s">
        <v>63</v>
      </c>
      <c r="D69" s="118">
        <f t="shared" si="5"/>
        <v>8.0357142857142856E-4</v>
      </c>
      <c r="E69" s="91">
        <v>1.177</v>
      </c>
      <c r="F69" s="92">
        <v>5.2510000000000003</v>
      </c>
      <c r="G69" s="88">
        <f t="shared" si="3"/>
        <v>6.4280000000000008</v>
      </c>
      <c r="H69" s="89">
        <v>336</v>
      </c>
      <c r="I69" s="90" t="s">
        <v>64</v>
      </c>
      <c r="J69" s="74">
        <f t="shared" si="4"/>
        <v>3.3600000000000005E-2</v>
      </c>
      <c r="K69" s="89">
        <v>74</v>
      </c>
      <c r="L69" s="90" t="s">
        <v>64</v>
      </c>
      <c r="M69" s="74">
        <f t="shared" si="0"/>
        <v>7.3999999999999995E-3</v>
      </c>
      <c r="N69" s="89">
        <v>61</v>
      </c>
      <c r="O69" s="90" t="s">
        <v>64</v>
      </c>
      <c r="P69" s="74">
        <f t="shared" si="1"/>
        <v>6.0999999999999995E-3</v>
      </c>
    </row>
    <row r="70" spans="2:16">
      <c r="B70" s="89">
        <v>50</v>
      </c>
      <c r="C70" s="90" t="s">
        <v>63</v>
      </c>
      <c r="D70" s="118">
        <f t="shared" si="5"/>
        <v>8.9285714285714294E-4</v>
      </c>
      <c r="E70" s="91">
        <v>1.24</v>
      </c>
      <c r="F70" s="92">
        <v>5.2140000000000004</v>
      </c>
      <c r="G70" s="88">
        <f t="shared" si="3"/>
        <v>6.4540000000000006</v>
      </c>
      <c r="H70" s="89">
        <v>367</v>
      </c>
      <c r="I70" s="90" t="s">
        <v>64</v>
      </c>
      <c r="J70" s="74">
        <f t="shared" si="4"/>
        <v>3.6699999999999997E-2</v>
      </c>
      <c r="K70" s="89">
        <v>79</v>
      </c>
      <c r="L70" s="90" t="s">
        <v>64</v>
      </c>
      <c r="M70" s="74">
        <f t="shared" si="0"/>
        <v>7.9000000000000008E-3</v>
      </c>
      <c r="N70" s="89">
        <v>66</v>
      </c>
      <c r="O70" s="90" t="s">
        <v>64</v>
      </c>
      <c r="P70" s="74">
        <f t="shared" si="1"/>
        <v>6.6E-3</v>
      </c>
    </row>
    <row r="71" spans="2:16">
      <c r="B71" s="89">
        <v>55</v>
      </c>
      <c r="C71" s="90" t="s">
        <v>63</v>
      </c>
      <c r="D71" s="118">
        <f t="shared" si="5"/>
        <v>9.8214285714285721E-4</v>
      </c>
      <c r="E71" s="91">
        <v>1.3009999999999999</v>
      </c>
      <c r="F71" s="92">
        <v>5.1710000000000003</v>
      </c>
      <c r="G71" s="88">
        <f t="shared" si="3"/>
        <v>6.4720000000000004</v>
      </c>
      <c r="H71" s="89">
        <v>399</v>
      </c>
      <c r="I71" s="90" t="s">
        <v>64</v>
      </c>
      <c r="J71" s="74">
        <f t="shared" si="4"/>
        <v>3.9900000000000005E-2</v>
      </c>
      <c r="K71" s="89">
        <v>85</v>
      </c>
      <c r="L71" s="90" t="s">
        <v>64</v>
      </c>
      <c r="M71" s="74">
        <f t="shared" si="0"/>
        <v>8.5000000000000006E-3</v>
      </c>
      <c r="N71" s="89">
        <v>71</v>
      </c>
      <c r="O71" s="90" t="s">
        <v>64</v>
      </c>
      <c r="P71" s="74">
        <f t="shared" si="1"/>
        <v>7.0999999999999995E-3</v>
      </c>
    </row>
    <row r="72" spans="2:16">
      <c r="B72" s="89">
        <v>60</v>
      </c>
      <c r="C72" s="90" t="s">
        <v>63</v>
      </c>
      <c r="D72" s="118">
        <f t="shared" si="5"/>
        <v>1.0714285714285715E-3</v>
      </c>
      <c r="E72" s="91">
        <v>1.359</v>
      </c>
      <c r="F72" s="92">
        <v>5.125</v>
      </c>
      <c r="G72" s="88">
        <f t="shared" si="3"/>
        <v>6.484</v>
      </c>
      <c r="H72" s="89">
        <v>430</v>
      </c>
      <c r="I72" s="90" t="s">
        <v>64</v>
      </c>
      <c r="J72" s="74">
        <f t="shared" si="4"/>
        <v>4.2999999999999997E-2</v>
      </c>
      <c r="K72" s="89">
        <v>91</v>
      </c>
      <c r="L72" s="90" t="s">
        <v>64</v>
      </c>
      <c r="M72" s="74">
        <f t="shared" si="0"/>
        <v>9.1000000000000004E-3</v>
      </c>
      <c r="N72" s="89">
        <v>76</v>
      </c>
      <c r="O72" s="90" t="s">
        <v>64</v>
      </c>
      <c r="P72" s="74">
        <f t="shared" si="1"/>
        <v>7.6E-3</v>
      </c>
    </row>
    <row r="73" spans="2:16">
      <c r="B73" s="89">
        <v>65</v>
      </c>
      <c r="C73" s="90" t="s">
        <v>63</v>
      </c>
      <c r="D73" s="118">
        <f t="shared" si="5"/>
        <v>1.1607142857142858E-3</v>
      </c>
      <c r="E73" s="91">
        <v>1.4139999999999999</v>
      </c>
      <c r="F73" s="92">
        <v>5.0759999999999996</v>
      </c>
      <c r="G73" s="88">
        <f t="shared" si="3"/>
        <v>6.4899999999999993</v>
      </c>
      <c r="H73" s="89">
        <v>461</v>
      </c>
      <c r="I73" s="90" t="s">
        <v>64</v>
      </c>
      <c r="J73" s="74">
        <f t="shared" si="4"/>
        <v>4.6100000000000002E-2</v>
      </c>
      <c r="K73" s="89">
        <v>96</v>
      </c>
      <c r="L73" s="90" t="s">
        <v>64</v>
      </c>
      <c r="M73" s="74">
        <f t="shared" si="0"/>
        <v>9.6000000000000009E-3</v>
      </c>
      <c r="N73" s="89">
        <v>80</v>
      </c>
      <c r="O73" s="90" t="s">
        <v>64</v>
      </c>
      <c r="P73" s="74">
        <f t="shared" si="1"/>
        <v>8.0000000000000002E-3</v>
      </c>
    </row>
    <row r="74" spans="2:16">
      <c r="B74" s="89">
        <v>70</v>
      </c>
      <c r="C74" s="90" t="s">
        <v>63</v>
      </c>
      <c r="D74" s="118">
        <f t="shared" si="5"/>
        <v>1.25E-3</v>
      </c>
      <c r="E74" s="91">
        <v>1.468</v>
      </c>
      <c r="F74" s="92">
        <v>5.0259999999999998</v>
      </c>
      <c r="G74" s="88">
        <f t="shared" si="3"/>
        <v>6.4939999999999998</v>
      </c>
      <c r="H74" s="89">
        <v>493</v>
      </c>
      <c r="I74" s="90" t="s">
        <v>64</v>
      </c>
      <c r="J74" s="74">
        <f t="shared" si="4"/>
        <v>4.9299999999999997E-2</v>
      </c>
      <c r="K74" s="89">
        <v>102</v>
      </c>
      <c r="L74" s="90" t="s">
        <v>64</v>
      </c>
      <c r="M74" s="74">
        <f t="shared" si="0"/>
        <v>1.0199999999999999E-2</v>
      </c>
      <c r="N74" s="89">
        <v>85</v>
      </c>
      <c r="O74" s="90" t="s">
        <v>64</v>
      </c>
      <c r="P74" s="74">
        <f t="shared" si="1"/>
        <v>8.5000000000000006E-3</v>
      </c>
    </row>
    <row r="75" spans="2:16">
      <c r="B75" s="89">
        <v>80</v>
      </c>
      <c r="C75" s="90" t="s">
        <v>63</v>
      </c>
      <c r="D75" s="118">
        <f t="shared" si="5"/>
        <v>1.4285714285714286E-3</v>
      </c>
      <c r="E75" s="91">
        <v>1.569</v>
      </c>
      <c r="F75" s="92">
        <v>4.923</v>
      </c>
      <c r="G75" s="88">
        <f t="shared" si="3"/>
        <v>6.492</v>
      </c>
      <c r="H75" s="89">
        <v>556</v>
      </c>
      <c r="I75" s="90" t="s">
        <v>64</v>
      </c>
      <c r="J75" s="74">
        <f t="shared" si="4"/>
        <v>5.5600000000000004E-2</v>
      </c>
      <c r="K75" s="89">
        <v>113</v>
      </c>
      <c r="L75" s="90" t="s">
        <v>64</v>
      </c>
      <c r="M75" s="74">
        <f t="shared" si="0"/>
        <v>1.1300000000000001E-2</v>
      </c>
      <c r="N75" s="89">
        <v>94</v>
      </c>
      <c r="O75" s="90" t="s">
        <v>64</v>
      </c>
      <c r="P75" s="74">
        <f t="shared" si="1"/>
        <v>9.4000000000000004E-3</v>
      </c>
    </row>
    <row r="76" spans="2:16">
      <c r="B76" s="89">
        <v>90</v>
      </c>
      <c r="C76" s="90" t="s">
        <v>63</v>
      </c>
      <c r="D76" s="118">
        <f t="shared" si="5"/>
        <v>1.6071428571428571E-3</v>
      </c>
      <c r="E76" s="91">
        <v>1.6639999999999999</v>
      </c>
      <c r="F76" s="92">
        <v>4.819</v>
      </c>
      <c r="G76" s="88">
        <f t="shared" si="3"/>
        <v>6.4829999999999997</v>
      </c>
      <c r="H76" s="89">
        <v>619</v>
      </c>
      <c r="I76" s="90" t="s">
        <v>64</v>
      </c>
      <c r="J76" s="74">
        <f t="shared" si="4"/>
        <v>6.1899999999999997E-2</v>
      </c>
      <c r="K76" s="89">
        <v>124</v>
      </c>
      <c r="L76" s="90" t="s">
        <v>64</v>
      </c>
      <c r="M76" s="74">
        <f t="shared" si="0"/>
        <v>1.24E-2</v>
      </c>
      <c r="N76" s="89">
        <v>103</v>
      </c>
      <c r="O76" s="90" t="s">
        <v>64</v>
      </c>
      <c r="P76" s="74">
        <f t="shared" si="1"/>
        <v>1.03E-2</v>
      </c>
    </row>
    <row r="77" spans="2:16">
      <c r="B77" s="89">
        <v>100</v>
      </c>
      <c r="C77" s="90" t="s">
        <v>63</v>
      </c>
      <c r="D77" s="118">
        <f t="shared" si="5"/>
        <v>1.7857142857142859E-3</v>
      </c>
      <c r="E77" s="91">
        <v>1.754</v>
      </c>
      <c r="F77" s="92">
        <v>4.718</v>
      </c>
      <c r="G77" s="88">
        <f t="shared" si="3"/>
        <v>6.4719999999999995</v>
      </c>
      <c r="H77" s="89">
        <v>683</v>
      </c>
      <c r="I77" s="90" t="s">
        <v>64</v>
      </c>
      <c r="J77" s="74">
        <f t="shared" si="4"/>
        <v>6.83E-2</v>
      </c>
      <c r="K77" s="89">
        <v>134</v>
      </c>
      <c r="L77" s="90" t="s">
        <v>64</v>
      </c>
      <c r="M77" s="74">
        <f t="shared" si="0"/>
        <v>1.34E-2</v>
      </c>
      <c r="N77" s="89">
        <v>112</v>
      </c>
      <c r="O77" s="90" t="s">
        <v>64</v>
      </c>
      <c r="P77" s="74">
        <f t="shared" si="1"/>
        <v>1.12E-2</v>
      </c>
    </row>
    <row r="78" spans="2:16">
      <c r="B78" s="89">
        <v>110</v>
      </c>
      <c r="C78" s="90" t="s">
        <v>63</v>
      </c>
      <c r="D78" s="118">
        <f t="shared" si="5"/>
        <v>1.9642857142857144E-3</v>
      </c>
      <c r="E78" s="91">
        <v>1.84</v>
      </c>
      <c r="F78" s="92">
        <v>4.6180000000000003</v>
      </c>
      <c r="G78" s="88">
        <f t="shared" si="3"/>
        <v>6.4580000000000002</v>
      </c>
      <c r="H78" s="89">
        <v>746</v>
      </c>
      <c r="I78" s="90" t="s">
        <v>64</v>
      </c>
      <c r="J78" s="74">
        <f t="shared" si="4"/>
        <v>7.46E-2</v>
      </c>
      <c r="K78" s="89">
        <v>144</v>
      </c>
      <c r="L78" s="90" t="s">
        <v>64</v>
      </c>
      <c r="M78" s="74">
        <f t="shared" si="0"/>
        <v>1.44E-2</v>
      </c>
      <c r="N78" s="89">
        <v>121</v>
      </c>
      <c r="O78" s="90" t="s">
        <v>64</v>
      </c>
      <c r="P78" s="74">
        <f t="shared" si="1"/>
        <v>1.21E-2</v>
      </c>
    </row>
    <row r="79" spans="2:16">
      <c r="B79" s="89">
        <v>120</v>
      </c>
      <c r="C79" s="90" t="s">
        <v>63</v>
      </c>
      <c r="D79" s="118">
        <f t="shared" si="5"/>
        <v>2.142857142857143E-3</v>
      </c>
      <c r="E79" s="91">
        <v>1.986</v>
      </c>
      <c r="F79" s="92">
        <v>4.5229999999999997</v>
      </c>
      <c r="G79" s="88">
        <f t="shared" si="3"/>
        <v>6.5089999999999995</v>
      </c>
      <c r="H79" s="89">
        <v>810</v>
      </c>
      <c r="I79" s="90" t="s">
        <v>64</v>
      </c>
      <c r="J79" s="74">
        <f t="shared" si="4"/>
        <v>8.1000000000000003E-2</v>
      </c>
      <c r="K79" s="89">
        <v>154</v>
      </c>
      <c r="L79" s="90" t="s">
        <v>64</v>
      </c>
      <c r="M79" s="74">
        <f t="shared" si="0"/>
        <v>1.54E-2</v>
      </c>
      <c r="N79" s="89">
        <v>130</v>
      </c>
      <c r="O79" s="90" t="s">
        <v>64</v>
      </c>
      <c r="P79" s="74">
        <f t="shared" si="1"/>
        <v>1.3000000000000001E-2</v>
      </c>
    </row>
    <row r="80" spans="2:16">
      <c r="B80" s="89">
        <v>130</v>
      </c>
      <c r="C80" s="90" t="s">
        <v>63</v>
      </c>
      <c r="D80" s="118">
        <f t="shared" si="5"/>
        <v>2.3214285714285715E-3</v>
      </c>
      <c r="E80" s="91">
        <v>2.105</v>
      </c>
      <c r="F80" s="92">
        <v>4.43</v>
      </c>
      <c r="G80" s="88">
        <f t="shared" si="3"/>
        <v>6.5350000000000001</v>
      </c>
      <c r="H80" s="89">
        <v>874</v>
      </c>
      <c r="I80" s="90" t="s">
        <v>64</v>
      </c>
      <c r="J80" s="74">
        <f t="shared" si="4"/>
        <v>8.7400000000000005E-2</v>
      </c>
      <c r="K80" s="89">
        <v>164</v>
      </c>
      <c r="L80" s="90" t="s">
        <v>64</v>
      </c>
      <c r="M80" s="74">
        <f t="shared" si="0"/>
        <v>1.6400000000000001E-2</v>
      </c>
      <c r="N80" s="89">
        <v>139</v>
      </c>
      <c r="O80" s="90" t="s">
        <v>64</v>
      </c>
      <c r="P80" s="74">
        <f t="shared" si="1"/>
        <v>1.3900000000000001E-2</v>
      </c>
    </row>
    <row r="81" spans="2:16">
      <c r="B81" s="89">
        <v>140</v>
      </c>
      <c r="C81" s="90" t="s">
        <v>63</v>
      </c>
      <c r="D81" s="118">
        <f t="shared" si="5"/>
        <v>2.5000000000000001E-3</v>
      </c>
      <c r="E81" s="91">
        <v>2.194</v>
      </c>
      <c r="F81" s="92">
        <v>4.3410000000000002</v>
      </c>
      <c r="G81" s="88">
        <f t="shared" si="3"/>
        <v>6.5350000000000001</v>
      </c>
      <c r="H81" s="89">
        <v>937</v>
      </c>
      <c r="I81" s="90" t="s">
        <v>64</v>
      </c>
      <c r="J81" s="74">
        <f t="shared" si="4"/>
        <v>9.3700000000000006E-2</v>
      </c>
      <c r="K81" s="89">
        <v>174</v>
      </c>
      <c r="L81" s="90" t="s">
        <v>64</v>
      </c>
      <c r="M81" s="74">
        <f t="shared" si="0"/>
        <v>1.7399999999999999E-2</v>
      </c>
      <c r="N81" s="89">
        <v>147</v>
      </c>
      <c r="O81" s="90" t="s">
        <v>64</v>
      </c>
      <c r="P81" s="74">
        <f t="shared" si="1"/>
        <v>1.47E-2</v>
      </c>
    </row>
    <row r="82" spans="2:16">
      <c r="B82" s="89">
        <v>150</v>
      </c>
      <c r="C82" s="90" t="s">
        <v>63</v>
      </c>
      <c r="D82" s="118">
        <f t="shared" si="5"/>
        <v>2.6785714285714286E-3</v>
      </c>
      <c r="E82" s="91">
        <v>2.2629999999999999</v>
      </c>
      <c r="F82" s="92">
        <v>4.2560000000000002</v>
      </c>
      <c r="G82" s="88">
        <f t="shared" si="3"/>
        <v>6.5190000000000001</v>
      </c>
      <c r="H82" s="89">
        <v>1001</v>
      </c>
      <c r="I82" s="90" t="s">
        <v>64</v>
      </c>
      <c r="J82" s="74">
        <f t="shared" si="4"/>
        <v>0.10009999999999999</v>
      </c>
      <c r="K82" s="89">
        <v>183</v>
      </c>
      <c r="L82" s="90" t="s">
        <v>64</v>
      </c>
      <c r="M82" s="74">
        <f t="shared" si="0"/>
        <v>1.83E-2</v>
      </c>
      <c r="N82" s="89">
        <v>156</v>
      </c>
      <c r="O82" s="90" t="s">
        <v>64</v>
      </c>
      <c r="P82" s="74">
        <f t="shared" si="1"/>
        <v>1.5599999999999999E-2</v>
      </c>
    </row>
    <row r="83" spans="2:16">
      <c r="B83" s="89">
        <v>160</v>
      </c>
      <c r="C83" s="90" t="s">
        <v>63</v>
      </c>
      <c r="D83" s="118">
        <f t="shared" si="5"/>
        <v>2.8571428571428571E-3</v>
      </c>
      <c r="E83" s="91">
        <v>2.3199999999999998</v>
      </c>
      <c r="F83" s="92">
        <v>4.1740000000000004</v>
      </c>
      <c r="G83" s="88">
        <f t="shared" si="3"/>
        <v>6.4939999999999998</v>
      </c>
      <c r="H83" s="89">
        <v>1065</v>
      </c>
      <c r="I83" s="90" t="s">
        <v>64</v>
      </c>
      <c r="J83" s="74">
        <f t="shared" si="4"/>
        <v>0.1065</v>
      </c>
      <c r="K83" s="89">
        <v>192</v>
      </c>
      <c r="L83" s="90" t="s">
        <v>64</v>
      </c>
      <c r="M83" s="74">
        <f t="shared" si="0"/>
        <v>1.9200000000000002E-2</v>
      </c>
      <c r="N83" s="89">
        <v>164</v>
      </c>
      <c r="O83" s="90" t="s">
        <v>64</v>
      </c>
      <c r="P83" s="74">
        <f t="shared" si="1"/>
        <v>1.6400000000000001E-2</v>
      </c>
    </row>
    <row r="84" spans="2:16">
      <c r="B84" s="89">
        <v>170</v>
      </c>
      <c r="C84" s="90" t="s">
        <v>63</v>
      </c>
      <c r="D84" s="118">
        <f t="shared" si="5"/>
        <v>3.0357142857142861E-3</v>
      </c>
      <c r="E84" s="91">
        <v>2.367</v>
      </c>
      <c r="F84" s="92">
        <v>4.0949999999999998</v>
      </c>
      <c r="G84" s="88">
        <f t="shared" si="3"/>
        <v>6.4619999999999997</v>
      </c>
      <c r="H84" s="89">
        <v>1129</v>
      </c>
      <c r="I84" s="90" t="s">
        <v>64</v>
      </c>
      <c r="J84" s="74">
        <f t="shared" si="4"/>
        <v>0.1129</v>
      </c>
      <c r="K84" s="89">
        <v>202</v>
      </c>
      <c r="L84" s="90" t="s">
        <v>64</v>
      </c>
      <c r="M84" s="74">
        <f t="shared" ref="M84:M147" si="6">K84/1000/10</f>
        <v>2.0200000000000003E-2</v>
      </c>
      <c r="N84" s="89">
        <v>173</v>
      </c>
      <c r="O84" s="90" t="s">
        <v>64</v>
      </c>
      <c r="P84" s="74">
        <f t="shared" ref="P84:P147" si="7">N84/1000/10</f>
        <v>1.7299999999999999E-2</v>
      </c>
    </row>
    <row r="85" spans="2:16">
      <c r="B85" s="89">
        <v>180</v>
      </c>
      <c r="C85" s="90" t="s">
        <v>63</v>
      </c>
      <c r="D85" s="118">
        <f t="shared" si="5"/>
        <v>3.2142857142857142E-3</v>
      </c>
      <c r="E85" s="91">
        <v>2.4079999999999999</v>
      </c>
      <c r="F85" s="92">
        <v>4.0190000000000001</v>
      </c>
      <c r="G85" s="88">
        <f t="shared" ref="G85:G148" si="8">E85+F85</f>
        <v>6.4269999999999996</v>
      </c>
      <c r="H85" s="89">
        <v>1194</v>
      </c>
      <c r="I85" s="90" t="s">
        <v>64</v>
      </c>
      <c r="J85" s="74">
        <f t="shared" ref="J85:J108" si="9">H85/1000/10</f>
        <v>0.11939999999999999</v>
      </c>
      <c r="K85" s="89">
        <v>211</v>
      </c>
      <c r="L85" s="90" t="s">
        <v>64</v>
      </c>
      <c r="M85" s="74">
        <f t="shared" si="6"/>
        <v>2.1100000000000001E-2</v>
      </c>
      <c r="N85" s="89">
        <v>181</v>
      </c>
      <c r="O85" s="90" t="s">
        <v>64</v>
      </c>
      <c r="P85" s="74">
        <f t="shared" si="7"/>
        <v>1.8099999999999998E-2</v>
      </c>
    </row>
    <row r="86" spans="2:16">
      <c r="B86" s="89">
        <v>200</v>
      </c>
      <c r="C86" s="90" t="s">
        <v>63</v>
      </c>
      <c r="D86" s="118">
        <f t="shared" si="5"/>
        <v>3.5714285714285718E-3</v>
      </c>
      <c r="E86" s="91">
        <v>2.4790000000000001</v>
      </c>
      <c r="F86" s="92">
        <v>3.8769999999999998</v>
      </c>
      <c r="G86" s="88">
        <f t="shared" si="8"/>
        <v>6.3559999999999999</v>
      </c>
      <c r="H86" s="89">
        <v>1325</v>
      </c>
      <c r="I86" s="90" t="s">
        <v>64</v>
      </c>
      <c r="J86" s="74">
        <f t="shared" si="9"/>
        <v>0.13250000000000001</v>
      </c>
      <c r="K86" s="89">
        <v>229</v>
      </c>
      <c r="L86" s="90" t="s">
        <v>64</v>
      </c>
      <c r="M86" s="74">
        <f t="shared" si="6"/>
        <v>2.29E-2</v>
      </c>
      <c r="N86" s="89">
        <v>198</v>
      </c>
      <c r="O86" s="90" t="s">
        <v>64</v>
      </c>
      <c r="P86" s="74">
        <f t="shared" si="7"/>
        <v>1.9800000000000002E-2</v>
      </c>
    </row>
    <row r="87" spans="2:16">
      <c r="B87" s="89">
        <v>225</v>
      </c>
      <c r="C87" s="90" t="s">
        <v>63</v>
      </c>
      <c r="D87" s="118">
        <f t="shared" si="5"/>
        <v>4.0178571428571433E-3</v>
      </c>
      <c r="E87" s="91">
        <v>2.5579999999999998</v>
      </c>
      <c r="F87" s="92">
        <v>3.7149999999999999</v>
      </c>
      <c r="G87" s="88">
        <f t="shared" si="8"/>
        <v>6.2729999999999997</v>
      </c>
      <c r="H87" s="89">
        <v>1491</v>
      </c>
      <c r="I87" s="90" t="s">
        <v>64</v>
      </c>
      <c r="J87" s="74">
        <f t="shared" si="9"/>
        <v>0.14910000000000001</v>
      </c>
      <c r="K87" s="89">
        <v>252</v>
      </c>
      <c r="L87" s="90" t="s">
        <v>64</v>
      </c>
      <c r="M87" s="74">
        <f t="shared" si="6"/>
        <v>2.52E-2</v>
      </c>
      <c r="N87" s="89">
        <v>219</v>
      </c>
      <c r="O87" s="90" t="s">
        <v>64</v>
      </c>
      <c r="P87" s="74">
        <f t="shared" si="7"/>
        <v>2.1899999999999999E-2</v>
      </c>
    </row>
    <row r="88" spans="2:16">
      <c r="B88" s="89">
        <v>250</v>
      </c>
      <c r="C88" s="90" t="s">
        <v>63</v>
      </c>
      <c r="D88" s="118">
        <f t="shared" si="5"/>
        <v>4.464285714285714E-3</v>
      </c>
      <c r="E88" s="91">
        <v>2.6339999999999999</v>
      </c>
      <c r="F88" s="92">
        <v>3.5670000000000002</v>
      </c>
      <c r="G88" s="88">
        <f t="shared" si="8"/>
        <v>6.2010000000000005</v>
      </c>
      <c r="H88" s="89">
        <v>1659</v>
      </c>
      <c r="I88" s="90" t="s">
        <v>64</v>
      </c>
      <c r="J88" s="74">
        <f t="shared" si="9"/>
        <v>0.16589999999999999</v>
      </c>
      <c r="K88" s="89">
        <v>274</v>
      </c>
      <c r="L88" s="90" t="s">
        <v>64</v>
      </c>
      <c r="M88" s="74">
        <f t="shared" si="6"/>
        <v>2.7400000000000001E-2</v>
      </c>
      <c r="N88" s="89">
        <v>240</v>
      </c>
      <c r="O88" s="90" t="s">
        <v>64</v>
      </c>
      <c r="P88" s="74">
        <f t="shared" si="7"/>
        <v>2.4E-2</v>
      </c>
    </row>
    <row r="89" spans="2:16">
      <c r="B89" s="89">
        <v>275</v>
      </c>
      <c r="C89" s="90" t="s">
        <v>63</v>
      </c>
      <c r="D89" s="118">
        <f t="shared" si="5"/>
        <v>4.9107142857142865E-3</v>
      </c>
      <c r="E89" s="91">
        <v>2.71</v>
      </c>
      <c r="F89" s="92">
        <v>3.4329999999999998</v>
      </c>
      <c r="G89" s="88">
        <f t="shared" si="8"/>
        <v>6.1429999999999998</v>
      </c>
      <c r="H89" s="89">
        <v>1830</v>
      </c>
      <c r="I89" s="90" t="s">
        <v>64</v>
      </c>
      <c r="J89" s="74">
        <f t="shared" si="9"/>
        <v>0.183</v>
      </c>
      <c r="K89" s="89">
        <v>296</v>
      </c>
      <c r="L89" s="90" t="s">
        <v>64</v>
      </c>
      <c r="M89" s="74">
        <f t="shared" si="6"/>
        <v>2.9599999999999998E-2</v>
      </c>
      <c r="N89" s="89">
        <v>260</v>
      </c>
      <c r="O89" s="90" t="s">
        <v>64</v>
      </c>
      <c r="P89" s="74">
        <f t="shared" si="7"/>
        <v>2.6000000000000002E-2</v>
      </c>
    </row>
    <row r="90" spans="2:16">
      <c r="B90" s="89">
        <v>300</v>
      </c>
      <c r="C90" s="90" t="s">
        <v>63</v>
      </c>
      <c r="D90" s="118">
        <f t="shared" ref="D90:D102" si="10">B90/1000/$C$5</f>
        <v>5.3571428571428572E-3</v>
      </c>
      <c r="E90" s="91">
        <v>2.7879999999999998</v>
      </c>
      <c r="F90" s="92">
        <v>3.31</v>
      </c>
      <c r="G90" s="88">
        <f t="shared" si="8"/>
        <v>6.0979999999999999</v>
      </c>
      <c r="H90" s="89">
        <v>2002</v>
      </c>
      <c r="I90" s="90" t="s">
        <v>64</v>
      </c>
      <c r="J90" s="74">
        <f t="shared" si="9"/>
        <v>0.20019999999999999</v>
      </c>
      <c r="K90" s="89">
        <v>317</v>
      </c>
      <c r="L90" s="90" t="s">
        <v>64</v>
      </c>
      <c r="M90" s="74">
        <f t="shared" si="6"/>
        <v>3.1699999999999999E-2</v>
      </c>
      <c r="N90" s="89">
        <v>281</v>
      </c>
      <c r="O90" s="90" t="s">
        <v>64</v>
      </c>
      <c r="P90" s="74">
        <f t="shared" si="7"/>
        <v>2.8100000000000003E-2</v>
      </c>
    </row>
    <row r="91" spans="2:16">
      <c r="B91" s="89">
        <v>325</v>
      </c>
      <c r="C91" s="90" t="s">
        <v>63</v>
      </c>
      <c r="D91" s="118">
        <f t="shared" si="10"/>
        <v>5.8035714285714288E-3</v>
      </c>
      <c r="E91" s="91">
        <v>2.8679999999999999</v>
      </c>
      <c r="F91" s="92">
        <v>3.1970000000000001</v>
      </c>
      <c r="G91" s="88">
        <f t="shared" si="8"/>
        <v>6.0649999999999995</v>
      </c>
      <c r="H91" s="89">
        <v>2175</v>
      </c>
      <c r="I91" s="90" t="s">
        <v>64</v>
      </c>
      <c r="J91" s="74">
        <f t="shared" si="9"/>
        <v>0.21749999999999997</v>
      </c>
      <c r="K91" s="89">
        <v>338</v>
      </c>
      <c r="L91" s="90" t="s">
        <v>64</v>
      </c>
      <c r="M91" s="74">
        <f t="shared" si="6"/>
        <v>3.3800000000000004E-2</v>
      </c>
      <c r="N91" s="89">
        <v>301</v>
      </c>
      <c r="O91" s="90" t="s">
        <v>64</v>
      </c>
      <c r="P91" s="74">
        <f t="shared" si="7"/>
        <v>3.0099999999999998E-2</v>
      </c>
    </row>
    <row r="92" spans="2:16">
      <c r="B92" s="89">
        <v>350</v>
      </c>
      <c r="C92" s="90" t="s">
        <v>63</v>
      </c>
      <c r="D92" s="118">
        <f t="shared" si="10"/>
        <v>6.2499999999999995E-3</v>
      </c>
      <c r="E92" s="91">
        <v>2.9510000000000001</v>
      </c>
      <c r="F92" s="92">
        <v>3.0920000000000001</v>
      </c>
      <c r="G92" s="88">
        <f t="shared" si="8"/>
        <v>6.0430000000000001</v>
      </c>
      <c r="H92" s="89">
        <v>2350</v>
      </c>
      <c r="I92" s="90" t="s">
        <v>64</v>
      </c>
      <c r="J92" s="74">
        <f t="shared" si="9"/>
        <v>0.23500000000000001</v>
      </c>
      <c r="K92" s="89">
        <v>358</v>
      </c>
      <c r="L92" s="90" t="s">
        <v>64</v>
      </c>
      <c r="M92" s="74">
        <f t="shared" si="6"/>
        <v>3.5799999999999998E-2</v>
      </c>
      <c r="N92" s="89">
        <v>322</v>
      </c>
      <c r="O92" s="90" t="s">
        <v>64</v>
      </c>
      <c r="P92" s="74">
        <f t="shared" si="7"/>
        <v>3.2199999999999999E-2</v>
      </c>
    </row>
    <row r="93" spans="2:16">
      <c r="B93" s="89">
        <v>375</v>
      </c>
      <c r="C93" s="90" t="s">
        <v>63</v>
      </c>
      <c r="D93" s="118">
        <f t="shared" si="10"/>
        <v>6.6964285714285711E-3</v>
      </c>
      <c r="E93" s="91">
        <v>3.0339999999999998</v>
      </c>
      <c r="F93" s="92">
        <v>2.996</v>
      </c>
      <c r="G93" s="88">
        <f t="shared" si="8"/>
        <v>6.0299999999999994</v>
      </c>
      <c r="H93" s="89">
        <v>2526</v>
      </c>
      <c r="I93" s="90" t="s">
        <v>64</v>
      </c>
      <c r="J93" s="74">
        <f t="shared" si="9"/>
        <v>0.25259999999999999</v>
      </c>
      <c r="K93" s="89">
        <v>378</v>
      </c>
      <c r="L93" s="90" t="s">
        <v>64</v>
      </c>
      <c r="M93" s="74">
        <f t="shared" si="6"/>
        <v>3.78E-2</v>
      </c>
      <c r="N93" s="89">
        <v>342</v>
      </c>
      <c r="O93" s="90" t="s">
        <v>64</v>
      </c>
      <c r="P93" s="74">
        <f t="shared" si="7"/>
        <v>3.4200000000000001E-2</v>
      </c>
    </row>
    <row r="94" spans="2:16">
      <c r="B94" s="89">
        <v>400</v>
      </c>
      <c r="C94" s="90" t="s">
        <v>63</v>
      </c>
      <c r="D94" s="118">
        <f t="shared" si="10"/>
        <v>7.1428571428571435E-3</v>
      </c>
      <c r="E94" s="91">
        <v>3.1179999999999999</v>
      </c>
      <c r="F94" s="92">
        <v>2.9060000000000001</v>
      </c>
      <c r="G94" s="88">
        <f t="shared" si="8"/>
        <v>6.024</v>
      </c>
      <c r="H94" s="89">
        <v>2702</v>
      </c>
      <c r="I94" s="90" t="s">
        <v>64</v>
      </c>
      <c r="J94" s="74">
        <f t="shared" si="9"/>
        <v>0.2702</v>
      </c>
      <c r="K94" s="89">
        <v>397</v>
      </c>
      <c r="L94" s="90" t="s">
        <v>64</v>
      </c>
      <c r="M94" s="74">
        <f t="shared" si="6"/>
        <v>3.9699999999999999E-2</v>
      </c>
      <c r="N94" s="89">
        <v>362</v>
      </c>
      <c r="O94" s="90" t="s">
        <v>64</v>
      </c>
      <c r="P94" s="74">
        <f t="shared" si="7"/>
        <v>3.6199999999999996E-2</v>
      </c>
    </row>
    <row r="95" spans="2:16">
      <c r="B95" s="89">
        <v>450</v>
      </c>
      <c r="C95" s="90" t="s">
        <v>63</v>
      </c>
      <c r="D95" s="118">
        <f t="shared" si="10"/>
        <v>8.0357142857142867E-3</v>
      </c>
      <c r="E95" s="91">
        <v>3.2869999999999999</v>
      </c>
      <c r="F95" s="92">
        <v>2.7440000000000002</v>
      </c>
      <c r="G95" s="88">
        <f t="shared" si="8"/>
        <v>6.0310000000000006</v>
      </c>
      <c r="H95" s="89">
        <v>3054</v>
      </c>
      <c r="I95" s="90" t="s">
        <v>64</v>
      </c>
      <c r="J95" s="74">
        <f t="shared" si="9"/>
        <v>0.3054</v>
      </c>
      <c r="K95" s="89">
        <v>436</v>
      </c>
      <c r="L95" s="90" t="s">
        <v>64</v>
      </c>
      <c r="M95" s="74">
        <f t="shared" si="6"/>
        <v>4.36E-2</v>
      </c>
      <c r="N95" s="89">
        <v>402</v>
      </c>
      <c r="O95" s="90" t="s">
        <v>64</v>
      </c>
      <c r="P95" s="74">
        <f t="shared" si="7"/>
        <v>4.02E-2</v>
      </c>
    </row>
    <row r="96" spans="2:16">
      <c r="B96" s="89">
        <v>500</v>
      </c>
      <c r="C96" s="90" t="s">
        <v>63</v>
      </c>
      <c r="D96" s="118">
        <f t="shared" si="10"/>
        <v>8.9285714285714281E-3</v>
      </c>
      <c r="E96" s="91">
        <v>3.4529999999999998</v>
      </c>
      <c r="F96" s="92">
        <v>2.6019999999999999</v>
      </c>
      <c r="G96" s="88">
        <f t="shared" si="8"/>
        <v>6.0549999999999997</v>
      </c>
      <c r="H96" s="89">
        <v>3406</v>
      </c>
      <c r="I96" s="90" t="s">
        <v>64</v>
      </c>
      <c r="J96" s="74">
        <f t="shared" si="9"/>
        <v>0.34060000000000001</v>
      </c>
      <c r="K96" s="89">
        <v>473</v>
      </c>
      <c r="L96" s="90" t="s">
        <v>64</v>
      </c>
      <c r="M96" s="74">
        <f t="shared" si="6"/>
        <v>4.7299999999999995E-2</v>
      </c>
      <c r="N96" s="89">
        <v>441</v>
      </c>
      <c r="O96" s="90" t="s">
        <v>64</v>
      </c>
      <c r="P96" s="74">
        <f t="shared" si="7"/>
        <v>4.41E-2</v>
      </c>
    </row>
    <row r="97" spans="2:16">
      <c r="B97" s="89">
        <v>550</v>
      </c>
      <c r="C97" s="90" t="s">
        <v>63</v>
      </c>
      <c r="D97" s="118">
        <f t="shared" si="10"/>
        <v>9.821428571428573E-3</v>
      </c>
      <c r="E97" s="91">
        <v>3.613</v>
      </c>
      <c r="F97" s="92">
        <v>2.4769999999999999</v>
      </c>
      <c r="G97" s="88">
        <f t="shared" si="8"/>
        <v>6.09</v>
      </c>
      <c r="H97" s="89">
        <v>3758</v>
      </c>
      <c r="I97" s="90" t="s">
        <v>64</v>
      </c>
      <c r="J97" s="74">
        <f t="shared" si="9"/>
        <v>0.37580000000000002</v>
      </c>
      <c r="K97" s="89">
        <v>507</v>
      </c>
      <c r="L97" s="90" t="s">
        <v>64</v>
      </c>
      <c r="M97" s="74">
        <f t="shared" si="6"/>
        <v>5.0700000000000002E-2</v>
      </c>
      <c r="N97" s="89">
        <v>480</v>
      </c>
      <c r="O97" s="90" t="s">
        <v>64</v>
      </c>
      <c r="P97" s="74">
        <f t="shared" si="7"/>
        <v>4.8000000000000001E-2</v>
      </c>
    </row>
    <row r="98" spans="2:16">
      <c r="B98" s="89">
        <v>600</v>
      </c>
      <c r="C98" s="90" t="s">
        <v>63</v>
      </c>
      <c r="D98" s="118">
        <f t="shared" si="10"/>
        <v>1.0714285714285714E-2</v>
      </c>
      <c r="E98" s="91">
        <v>3.766</v>
      </c>
      <c r="F98" s="92">
        <v>2.3639999999999999</v>
      </c>
      <c r="G98" s="88">
        <f t="shared" si="8"/>
        <v>6.13</v>
      </c>
      <c r="H98" s="89">
        <v>4107</v>
      </c>
      <c r="I98" s="90" t="s">
        <v>64</v>
      </c>
      <c r="J98" s="74">
        <f t="shared" si="9"/>
        <v>0.41070000000000001</v>
      </c>
      <c r="K98" s="89">
        <v>540</v>
      </c>
      <c r="L98" s="90" t="s">
        <v>64</v>
      </c>
      <c r="M98" s="74">
        <f t="shared" si="6"/>
        <v>5.4000000000000006E-2</v>
      </c>
      <c r="N98" s="89">
        <v>517</v>
      </c>
      <c r="O98" s="90" t="s">
        <v>64</v>
      </c>
      <c r="P98" s="74">
        <f t="shared" si="7"/>
        <v>5.1700000000000003E-2</v>
      </c>
    </row>
    <row r="99" spans="2:16">
      <c r="B99" s="89">
        <v>650</v>
      </c>
      <c r="C99" s="90" t="s">
        <v>63</v>
      </c>
      <c r="D99" s="118">
        <f t="shared" si="10"/>
        <v>1.1607142857142858E-2</v>
      </c>
      <c r="E99" s="91">
        <v>3.9129999999999998</v>
      </c>
      <c r="F99" s="92">
        <v>2.2629999999999999</v>
      </c>
      <c r="G99" s="88">
        <f t="shared" si="8"/>
        <v>6.1760000000000002</v>
      </c>
      <c r="H99" s="89">
        <v>4455</v>
      </c>
      <c r="I99" s="90" t="s">
        <v>64</v>
      </c>
      <c r="J99" s="74">
        <f t="shared" si="9"/>
        <v>0.44550000000000001</v>
      </c>
      <c r="K99" s="89">
        <v>572</v>
      </c>
      <c r="L99" s="90" t="s">
        <v>64</v>
      </c>
      <c r="M99" s="74">
        <f t="shared" si="6"/>
        <v>5.7199999999999994E-2</v>
      </c>
      <c r="N99" s="89">
        <v>553</v>
      </c>
      <c r="O99" s="90" t="s">
        <v>64</v>
      </c>
      <c r="P99" s="74">
        <f t="shared" si="7"/>
        <v>5.5300000000000002E-2</v>
      </c>
    </row>
    <row r="100" spans="2:16">
      <c r="B100" s="89">
        <v>700</v>
      </c>
      <c r="C100" s="90" t="s">
        <v>63</v>
      </c>
      <c r="D100" s="118">
        <f t="shared" si="10"/>
        <v>1.2499999999999999E-2</v>
      </c>
      <c r="E100" s="91">
        <v>4.0529999999999999</v>
      </c>
      <c r="F100" s="92">
        <v>2.1720000000000002</v>
      </c>
      <c r="G100" s="88">
        <f t="shared" si="8"/>
        <v>6.2249999999999996</v>
      </c>
      <c r="H100" s="89">
        <v>4801</v>
      </c>
      <c r="I100" s="90" t="s">
        <v>64</v>
      </c>
      <c r="J100" s="74">
        <f t="shared" si="9"/>
        <v>0.48010000000000003</v>
      </c>
      <c r="K100" s="89">
        <v>602</v>
      </c>
      <c r="L100" s="90" t="s">
        <v>64</v>
      </c>
      <c r="M100" s="74">
        <f t="shared" si="6"/>
        <v>6.0199999999999997E-2</v>
      </c>
      <c r="N100" s="89">
        <v>589</v>
      </c>
      <c r="O100" s="90" t="s">
        <v>64</v>
      </c>
      <c r="P100" s="74">
        <f t="shared" si="7"/>
        <v>5.8899999999999994E-2</v>
      </c>
    </row>
    <row r="101" spans="2:16">
      <c r="B101" s="89">
        <v>800</v>
      </c>
      <c r="C101" s="90" t="s">
        <v>63</v>
      </c>
      <c r="D101" s="118">
        <f t="shared" si="10"/>
        <v>1.4285714285714287E-2</v>
      </c>
      <c r="E101" s="91">
        <v>4.32</v>
      </c>
      <c r="F101" s="92">
        <v>2.0129999999999999</v>
      </c>
      <c r="G101" s="88">
        <f t="shared" si="8"/>
        <v>6.3330000000000002</v>
      </c>
      <c r="H101" s="89">
        <v>5485</v>
      </c>
      <c r="I101" s="90" t="s">
        <v>64</v>
      </c>
      <c r="J101" s="74">
        <f t="shared" si="9"/>
        <v>0.54849999999999999</v>
      </c>
      <c r="K101" s="89">
        <v>661</v>
      </c>
      <c r="L101" s="90" t="s">
        <v>64</v>
      </c>
      <c r="M101" s="74">
        <f t="shared" si="6"/>
        <v>6.6100000000000006E-2</v>
      </c>
      <c r="N101" s="89">
        <v>658</v>
      </c>
      <c r="O101" s="90" t="s">
        <v>64</v>
      </c>
      <c r="P101" s="74">
        <f t="shared" si="7"/>
        <v>6.5799999999999997E-2</v>
      </c>
    </row>
    <row r="102" spans="2:16">
      <c r="B102" s="89">
        <v>900</v>
      </c>
      <c r="C102" s="90" t="s">
        <v>63</v>
      </c>
      <c r="D102" s="118">
        <f t="shared" si="10"/>
        <v>1.6071428571428573E-2</v>
      </c>
      <c r="E102" s="91">
        <v>4.5739999999999998</v>
      </c>
      <c r="F102" s="92">
        <v>1.879</v>
      </c>
      <c r="G102" s="88">
        <f t="shared" si="8"/>
        <v>6.4529999999999994</v>
      </c>
      <c r="H102" s="89">
        <v>6158</v>
      </c>
      <c r="I102" s="90" t="s">
        <v>64</v>
      </c>
      <c r="J102" s="74">
        <f t="shared" si="9"/>
        <v>0.61580000000000001</v>
      </c>
      <c r="K102" s="89">
        <v>715</v>
      </c>
      <c r="L102" s="90" t="s">
        <v>64</v>
      </c>
      <c r="M102" s="74">
        <f t="shared" si="6"/>
        <v>7.1499999999999994E-2</v>
      </c>
      <c r="N102" s="89">
        <v>723</v>
      </c>
      <c r="O102" s="90" t="s">
        <v>64</v>
      </c>
      <c r="P102" s="74">
        <f t="shared" si="7"/>
        <v>7.2300000000000003E-2</v>
      </c>
    </row>
    <row r="103" spans="2:16">
      <c r="B103" s="89">
        <v>1</v>
      </c>
      <c r="C103" s="93" t="s">
        <v>65</v>
      </c>
      <c r="D103" s="118">
        <f t="shared" ref="D103:D166" si="11">B103/$C$5</f>
        <v>1.7857142857142856E-2</v>
      </c>
      <c r="E103" s="91">
        <v>4.8220000000000001</v>
      </c>
      <c r="F103" s="92">
        <v>1.764</v>
      </c>
      <c r="G103" s="88">
        <f t="shared" si="8"/>
        <v>6.5860000000000003</v>
      </c>
      <c r="H103" s="89">
        <v>6819</v>
      </c>
      <c r="I103" s="90" t="s">
        <v>64</v>
      </c>
      <c r="J103" s="74">
        <f t="shared" si="9"/>
        <v>0.68189999999999995</v>
      </c>
      <c r="K103" s="89">
        <v>765</v>
      </c>
      <c r="L103" s="90" t="s">
        <v>64</v>
      </c>
      <c r="M103" s="74">
        <f t="shared" si="6"/>
        <v>7.6499999999999999E-2</v>
      </c>
      <c r="N103" s="89">
        <v>785</v>
      </c>
      <c r="O103" s="90" t="s">
        <v>64</v>
      </c>
      <c r="P103" s="74">
        <f t="shared" si="7"/>
        <v>7.85E-2</v>
      </c>
    </row>
    <row r="104" spans="2:16">
      <c r="B104" s="89">
        <v>1.1000000000000001</v>
      </c>
      <c r="C104" s="90" t="s">
        <v>65</v>
      </c>
      <c r="D104" s="118">
        <f t="shared" si="11"/>
        <v>1.9642857142857146E-2</v>
      </c>
      <c r="E104" s="91">
        <v>5.069</v>
      </c>
      <c r="F104" s="92">
        <v>1.6639999999999999</v>
      </c>
      <c r="G104" s="88">
        <f t="shared" si="8"/>
        <v>6.7329999999999997</v>
      </c>
      <c r="H104" s="89">
        <v>7468</v>
      </c>
      <c r="I104" s="90" t="s">
        <v>64</v>
      </c>
      <c r="J104" s="74">
        <f t="shared" si="9"/>
        <v>0.74680000000000002</v>
      </c>
      <c r="K104" s="89">
        <v>811</v>
      </c>
      <c r="L104" s="90" t="s">
        <v>64</v>
      </c>
      <c r="M104" s="74">
        <f t="shared" si="6"/>
        <v>8.1100000000000005E-2</v>
      </c>
      <c r="N104" s="89">
        <v>844</v>
      </c>
      <c r="O104" s="90" t="s">
        <v>64</v>
      </c>
      <c r="P104" s="74">
        <f t="shared" si="7"/>
        <v>8.4400000000000003E-2</v>
      </c>
    </row>
    <row r="105" spans="2:16">
      <c r="B105" s="89">
        <v>1.2</v>
      </c>
      <c r="C105" s="90" t="s">
        <v>65</v>
      </c>
      <c r="D105" s="118">
        <f t="shared" si="11"/>
        <v>2.1428571428571429E-2</v>
      </c>
      <c r="E105" s="91">
        <v>5.3159999999999998</v>
      </c>
      <c r="F105" s="92">
        <v>1.5760000000000001</v>
      </c>
      <c r="G105" s="88">
        <f t="shared" si="8"/>
        <v>6.8919999999999995</v>
      </c>
      <c r="H105" s="89">
        <v>8103</v>
      </c>
      <c r="I105" s="90" t="s">
        <v>64</v>
      </c>
      <c r="J105" s="74">
        <f t="shared" si="9"/>
        <v>0.81030000000000002</v>
      </c>
      <c r="K105" s="89">
        <v>853</v>
      </c>
      <c r="L105" s="90" t="s">
        <v>64</v>
      </c>
      <c r="M105" s="74">
        <f t="shared" si="6"/>
        <v>8.5300000000000001E-2</v>
      </c>
      <c r="N105" s="89">
        <v>899</v>
      </c>
      <c r="O105" s="90" t="s">
        <v>64</v>
      </c>
      <c r="P105" s="74">
        <f t="shared" si="7"/>
        <v>8.9900000000000008E-2</v>
      </c>
    </row>
    <row r="106" spans="2:16">
      <c r="B106" s="89">
        <v>1.3</v>
      </c>
      <c r="C106" s="90" t="s">
        <v>65</v>
      </c>
      <c r="D106" s="118">
        <f t="shared" si="11"/>
        <v>2.3214285714285715E-2</v>
      </c>
      <c r="E106" s="91">
        <v>5.5629999999999997</v>
      </c>
      <c r="F106" s="92">
        <v>1.4990000000000001</v>
      </c>
      <c r="G106" s="88">
        <f t="shared" si="8"/>
        <v>7.0619999999999994</v>
      </c>
      <c r="H106" s="89">
        <v>8724</v>
      </c>
      <c r="I106" s="90" t="s">
        <v>64</v>
      </c>
      <c r="J106" s="74">
        <f t="shared" si="9"/>
        <v>0.87240000000000006</v>
      </c>
      <c r="K106" s="89">
        <v>891</v>
      </c>
      <c r="L106" s="90" t="s">
        <v>64</v>
      </c>
      <c r="M106" s="74">
        <f t="shared" si="6"/>
        <v>8.9099999999999999E-2</v>
      </c>
      <c r="N106" s="89">
        <v>952</v>
      </c>
      <c r="O106" s="90" t="s">
        <v>64</v>
      </c>
      <c r="P106" s="74">
        <f t="shared" si="7"/>
        <v>9.5199999999999993E-2</v>
      </c>
    </row>
    <row r="107" spans="2:16">
      <c r="B107" s="89">
        <v>1.4</v>
      </c>
      <c r="C107" s="90" t="s">
        <v>65</v>
      </c>
      <c r="D107" s="74">
        <f t="shared" si="11"/>
        <v>2.4999999999999998E-2</v>
      </c>
      <c r="E107" s="91">
        <v>5.8109999999999999</v>
      </c>
      <c r="F107" s="92">
        <v>1.429</v>
      </c>
      <c r="G107" s="88">
        <f t="shared" si="8"/>
        <v>7.24</v>
      </c>
      <c r="H107" s="89">
        <v>9331</v>
      </c>
      <c r="I107" s="90" t="s">
        <v>64</v>
      </c>
      <c r="J107" s="74">
        <f t="shared" si="9"/>
        <v>0.93309999999999993</v>
      </c>
      <c r="K107" s="89">
        <v>927</v>
      </c>
      <c r="L107" s="90" t="s">
        <v>64</v>
      </c>
      <c r="M107" s="74">
        <f t="shared" si="6"/>
        <v>9.2700000000000005E-2</v>
      </c>
      <c r="N107" s="89">
        <v>1002</v>
      </c>
      <c r="O107" s="90" t="s">
        <v>64</v>
      </c>
      <c r="P107" s="74">
        <f t="shared" si="7"/>
        <v>0.1002</v>
      </c>
    </row>
    <row r="108" spans="2:16">
      <c r="B108" s="89">
        <v>1.5</v>
      </c>
      <c r="C108" s="90" t="s">
        <v>65</v>
      </c>
      <c r="D108" s="74">
        <f t="shared" si="11"/>
        <v>2.6785714285714284E-2</v>
      </c>
      <c r="E108" s="91">
        <v>6.0590000000000002</v>
      </c>
      <c r="F108" s="92">
        <v>1.367</v>
      </c>
      <c r="G108" s="88">
        <f t="shared" si="8"/>
        <v>7.4260000000000002</v>
      </c>
      <c r="H108" s="89">
        <v>9923</v>
      </c>
      <c r="I108" s="90" t="s">
        <v>64</v>
      </c>
      <c r="J108" s="74">
        <f t="shared" si="9"/>
        <v>0.99229999999999996</v>
      </c>
      <c r="K108" s="89">
        <v>960</v>
      </c>
      <c r="L108" s="90" t="s">
        <v>64</v>
      </c>
      <c r="M108" s="74">
        <f t="shared" si="6"/>
        <v>9.6000000000000002E-2</v>
      </c>
      <c r="N108" s="89">
        <v>1050</v>
      </c>
      <c r="O108" s="90" t="s">
        <v>64</v>
      </c>
      <c r="P108" s="74">
        <f t="shared" si="7"/>
        <v>0.10500000000000001</v>
      </c>
    </row>
    <row r="109" spans="2:16">
      <c r="B109" s="89">
        <v>1.6</v>
      </c>
      <c r="C109" s="90" t="s">
        <v>65</v>
      </c>
      <c r="D109" s="74">
        <f t="shared" si="11"/>
        <v>2.8571428571428574E-2</v>
      </c>
      <c r="E109" s="91">
        <v>6.3070000000000004</v>
      </c>
      <c r="F109" s="92">
        <v>1.3109999999999999</v>
      </c>
      <c r="G109" s="88">
        <f t="shared" si="8"/>
        <v>7.6180000000000003</v>
      </c>
      <c r="H109" s="89">
        <v>1.05</v>
      </c>
      <c r="I109" s="93" t="s">
        <v>66</v>
      </c>
      <c r="J109" s="74">
        <f t="shared" ref="J109:J112" si="12">H109</f>
        <v>1.05</v>
      </c>
      <c r="K109" s="89">
        <v>991</v>
      </c>
      <c r="L109" s="90" t="s">
        <v>64</v>
      </c>
      <c r="M109" s="74">
        <f t="shared" si="6"/>
        <v>9.9099999999999994E-2</v>
      </c>
      <c r="N109" s="89">
        <v>1095</v>
      </c>
      <c r="O109" s="90" t="s">
        <v>64</v>
      </c>
      <c r="P109" s="74">
        <f t="shared" si="7"/>
        <v>0.1095</v>
      </c>
    </row>
    <row r="110" spans="2:16">
      <c r="B110" s="89">
        <v>1.7</v>
      </c>
      <c r="C110" s="90" t="s">
        <v>65</v>
      </c>
      <c r="D110" s="74">
        <f t="shared" si="11"/>
        <v>3.0357142857142857E-2</v>
      </c>
      <c r="E110" s="91">
        <v>6.556</v>
      </c>
      <c r="F110" s="92">
        <v>1.2589999999999999</v>
      </c>
      <c r="G110" s="88">
        <f t="shared" si="8"/>
        <v>7.8149999999999995</v>
      </c>
      <c r="H110" s="89">
        <v>1.1100000000000001</v>
      </c>
      <c r="I110" s="90" t="s">
        <v>66</v>
      </c>
      <c r="J110" s="76">
        <f t="shared" si="12"/>
        <v>1.1100000000000001</v>
      </c>
      <c r="K110" s="89">
        <v>1020</v>
      </c>
      <c r="L110" s="90" t="s">
        <v>64</v>
      </c>
      <c r="M110" s="74">
        <f t="shared" si="6"/>
        <v>0.10200000000000001</v>
      </c>
      <c r="N110" s="89">
        <v>1138</v>
      </c>
      <c r="O110" s="90" t="s">
        <v>64</v>
      </c>
      <c r="P110" s="74">
        <f t="shared" si="7"/>
        <v>0.11379999999999998</v>
      </c>
    </row>
    <row r="111" spans="2:16">
      <c r="B111" s="89">
        <v>1.8</v>
      </c>
      <c r="C111" s="90" t="s">
        <v>65</v>
      </c>
      <c r="D111" s="74">
        <f t="shared" si="11"/>
        <v>3.2142857142857147E-2</v>
      </c>
      <c r="E111" s="91">
        <v>6.8049999999999997</v>
      </c>
      <c r="F111" s="92">
        <v>1.212</v>
      </c>
      <c r="G111" s="88">
        <f t="shared" si="8"/>
        <v>8.0169999999999995</v>
      </c>
      <c r="H111" s="89">
        <v>1.1599999999999999</v>
      </c>
      <c r="I111" s="90" t="s">
        <v>66</v>
      </c>
      <c r="J111" s="76">
        <f t="shared" si="12"/>
        <v>1.1599999999999999</v>
      </c>
      <c r="K111" s="89">
        <v>1046</v>
      </c>
      <c r="L111" s="90" t="s">
        <v>64</v>
      </c>
      <c r="M111" s="74">
        <f t="shared" si="6"/>
        <v>0.1046</v>
      </c>
      <c r="N111" s="89">
        <v>1179</v>
      </c>
      <c r="O111" s="90" t="s">
        <v>64</v>
      </c>
      <c r="P111" s="74">
        <f t="shared" si="7"/>
        <v>0.1179</v>
      </c>
    </row>
    <row r="112" spans="2:16">
      <c r="B112" s="89">
        <v>2</v>
      </c>
      <c r="C112" s="90" t="s">
        <v>65</v>
      </c>
      <c r="D112" s="74">
        <f t="shared" si="11"/>
        <v>3.5714285714285712E-2</v>
      </c>
      <c r="E112" s="91">
        <v>7.3010000000000002</v>
      </c>
      <c r="F112" s="92">
        <v>1.129</v>
      </c>
      <c r="G112" s="88">
        <f t="shared" si="8"/>
        <v>8.43</v>
      </c>
      <c r="H112" s="89">
        <v>1.27</v>
      </c>
      <c r="I112" s="90" t="s">
        <v>66</v>
      </c>
      <c r="J112" s="76">
        <f t="shared" si="12"/>
        <v>1.27</v>
      </c>
      <c r="K112" s="89">
        <v>1100</v>
      </c>
      <c r="L112" s="90" t="s">
        <v>64</v>
      </c>
      <c r="M112" s="74">
        <f t="shared" si="6"/>
        <v>0.11000000000000001</v>
      </c>
      <c r="N112" s="89">
        <v>1254</v>
      </c>
      <c r="O112" s="90" t="s">
        <v>64</v>
      </c>
      <c r="P112" s="74">
        <f t="shared" si="7"/>
        <v>0.12540000000000001</v>
      </c>
    </row>
    <row r="113" spans="1:16">
      <c r="B113" s="89">
        <v>2.25</v>
      </c>
      <c r="C113" s="90" t="s">
        <v>65</v>
      </c>
      <c r="D113" s="74">
        <f t="shared" si="11"/>
        <v>4.0178571428571432E-2</v>
      </c>
      <c r="E113" s="91">
        <v>7.9189999999999996</v>
      </c>
      <c r="F113" s="92">
        <v>1.042</v>
      </c>
      <c r="G113" s="88">
        <f t="shared" si="8"/>
        <v>8.9610000000000003</v>
      </c>
      <c r="H113" s="89">
        <v>1.39</v>
      </c>
      <c r="I113" s="90" t="s">
        <v>66</v>
      </c>
      <c r="J113" s="76">
        <f t="shared" ref="J113:J173" si="13">H113</f>
        <v>1.39</v>
      </c>
      <c r="K113" s="89">
        <v>1159</v>
      </c>
      <c r="L113" s="90" t="s">
        <v>64</v>
      </c>
      <c r="M113" s="74">
        <f t="shared" si="6"/>
        <v>0.1159</v>
      </c>
      <c r="N113" s="89">
        <v>1339</v>
      </c>
      <c r="O113" s="90" t="s">
        <v>64</v>
      </c>
      <c r="P113" s="74">
        <f t="shared" si="7"/>
        <v>0.13389999999999999</v>
      </c>
    </row>
    <row r="114" spans="1:16">
      <c r="B114" s="89">
        <v>2.5</v>
      </c>
      <c r="C114" s="90" t="s">
        <v>65</v>
      </c>
      <c r="D114" s="74">
        <f t="shared" si="11"/>
        <v>4.4642857142857144E-2</v>
      </c>
      <c r="E114" s="91">
        <v>8.5340000000000007</v>
      </c>
      <c r="F114" s="92">
        <v>0.96889999999999998</v>
      </c>
      <c r="G114" s="88">
        <f t="shared" si="8"/>
        <v>9.5029000000000003</v>
      </c>
      <c r="H114" s="89">
        <v>1.51</v>
      </c>
      <c r="I114" s="90" t="s">
        <v>66</v>
      </c>
      <c r="J114" s="76">
        <f t="shared" si="13"/>
        <v>1.51</v>
      </c>
      <c r="K114" s="89">
        <v>1210</v>
      </c>
      <c r="L114" s="90" t="s">
        <v>64</v>
      </c>
      <c r="M114" s="74">
        <f t="shared" si="6"/>
        <v>0.121</v>
      </c>
      <c r="N114" s="89">
        <v>1414</v>
      </c>
      <c r="O114" s="90" t="s">
        <v>64</v>
      </c>
      <c r="P114" s="74">
        <f t="shared" si="7"/>
        <v>0.1414</v>
      </c>
    </row>
    <row r="115" spans="1:16">
      <c r="B115" s="89">
        <v>2.75</v>
      </c>
      <c r="C115" s="90" t="s">
        <v>65</v>
      </c>
      <c r="D115" s="74">
        <f t="shared" si="11"/>
        <v>4.9107142857142856E-2</v>
      </c>
      <c r="E115" s="91">
        <v>9.1449999999999996</v>
      </c>
      <c r="F115" s="92">
        <v>0.90639999999999998</v>
      </c>
      <c r="G115" s="88">
        <f t="shared" si="8"/>
        <v>10.051399999999999</v>
      </c>
      <c r="H115" s="89">
        <v>1.62</v>
      </c>
      <c r="I115" s="90" t="s">
        <v>66</v>
      </c>
      <c r="J115" s="76">
        <f t="shared" si="13"/>
        <v>1.62</v>
      </c>
      <c r="K115" s="89">
        <v>1254</v>
      </c>
      <c r="L115" s="90" t="s">
        <v>64</v>
      </c>
      <c r="M115" s="74">
        <f t="shared" si="6"/>
        <v>0.12540000000000001</v>
      </c>
      <c r="N115" s="89">
        <v>1481</v>
      </c>
      <c r="O115" s="90" t="s">
        <v>64</v>
      </c>
      <c r="P115" s="74">
        <f t="shared" si="7"/>
        <v>0.14810000000000001</v>
      </c>
    </row>
    <row r="116" spans="1:16">
      <c r="B116" s="89">
        <v>3</v>
      </c>
      <c r="C116" s="90" t="s">
        <v>65</v>
      </c>
      <c r="D116" s="74">
        <f t="shared" si="11"/>
        <v>5.3571428571428568E-2</v>
      </c>
      <c r="E116" s="91">
        <v>9.7520000000000007</v>
      </c>
      <c r="F116" s="92">
        <v>0.85229999999999995</v>
      </c>
      <c r="G116" s="88">
        <f t="shared" si="8"/>
        <v>10.6043</v>
      </c>
      <c r="H116" s="89">
        <v>1.73</v>
      </c>
      <c r="I116" s="90" t="s">
        <v>66</v>
      </c>
      <c r="J116" s="76">
        <f t="shared" si="13"/>
        <v>1.73</v>
      </c>
      <c r="K116" s="89">
        <v>1291</v>
      </c>
      <c r="L116" s="90" t="s">
        <v>64</v>
      </c>
      <c r="M116" s="74">
        <f t="shared" si="6"/>
        <v>0.12909999999999999</v>
      </c>
      <c r="N116" s="89">
        <v>1541</v>
      </c>
      <c r="O116" s="90" t="s">
        <v>64</v>
      </c>
      <c r="P116" s="74">
        <f t="shared" si="7"/>
        <v>0.15409999999999999</v>
      </c>
    </row>
    <row r="117" spans="1:16">
      <c r="B117" s="89">
        <v>3.25</v>
      </c>
      <c r="C117" s="90" t="s">
        <v>65</v>
      </c>
      <c r="D117" s="74">
        <f t="shared" si="11"/>
        <v>5.8035714285714288E-2</v>
      </c>
      <c r="E117" s="91">
        <v>10.35</v>
      </c>
      <c r="F117" s="92">
        <v>0.80500000000000005</v>
      </c>
      <c r="G117" s="88">
        <f t="shared" si="8"/>
        <v>11.154999999999999</v>
      </c>
      <c r="H117" s="89">
        <v>1.83</v>
      </c>
      <c r="I117" s="90" t="s">
        <v>66</v>
      </c>
      <c r="J117" s="76">
        <f t="shared" si="13"/>
        <v>1.83</v>
      </c>
      <c r="K117" s="89">
        <v>1325</v>
      </c>
      <c r="L117" s="90" t="s">
        <v>64</v>
      </c>
      <c r="M117" s="74">
        <f t="shared" si="6"/>
        <v>0.13250000000000001</v>
      </c>
      <c r="N117" s="89">
        <v>1595</v>
      </c>
      <c r="O117" s="90" t="s">
        <v>64</v>
      </c>
      <c r="P117" s="74">
        <f t="shared" si="7"/>
        <v>0.1595</v>
      </c>
    </row>
    <row r="118" spans="1:16">
      <c r="B118" s="89">
        <v>3.5</v>
      </c>
      <c r="C118" s="90" t="s">
        <v>65</v>
      </c>
      <c r="D118" s="74">
        <f t="shared" si="11"/>
        <v>6.25E-2</v>
      </c>
      <c r="E118" s="91">
        <v>10.95</v>
      </c>
      <c r="F118" s="92">
        <v>0.76329999999999998</v>
      </c>
      <c r="G118" s="88">
        <f t="shared" si="8"/>
        <v>11.713299999999998</v>
      </c>
      <c r="H118" s="89">
        <v>1.93</v>
      </c>
      <c r="I118" s="90" t="s">
        <v>66</v>
      </c>
      <c r="J118" s="76">
        <f t="shared" si="13"/>
        <v>1.93</v>
      </c>
      <c r="K118" s="89">
        <v>1354</v>
      </c>
      <c r="L118" s="90" t="s">
        <v>64</v>
      </c>
      <c r="M118" s="74">
        <f t="shared" si="6"/>
        <v>0.13540000000000002</v>
      </c>
      <c r="N118" s="89">
        <v>1644</v>
      </c>
      <c r="O118" s="90" t="s">
        <v>64</v>
      </c>
      <c r="P118" s="74">
        <f t="shared" si="7"/>
        <v>0.16439999999999999</v>
      </c>
    </row>
    <row r="119" spans="1:16">
      <c r="B119" s="89">
        <v>3.75</v>
      </c>
      <c r="C119" s="90" t="s">
        <v>65</v>
      </c>
      <c r="D119" s="74">
        <f t="shared" si="11"/>
        <v>6.6964285714285712E-2</v>
      </c>
      <c r="E119" s="91">
        <v>11.53</v>
      </c>
      <c r="F119" s="92">
        <v>0.72609999999999997</v>
      </c>
      <c r="G119" s="88">
        <f t="shared" si="8"/>
        <v>12.2561</v>
      </c>
      <c r="H119" s="89">
        <v>2.02</v>
      </c>
      <c r="I119" s="90" t="s">
        <v>66</v>
      </c>
      <c r="J119" s="76">
        <f t="shared" si="13"/>
        <v>2.02</v>
      </c>
      <c r="K119" s="89">
        <v>1380</v>
      </c>
      <c r="L119" s="90" t="s">
        <v>64</v>
      </c>
      <c r="M119" s="74">
        <f t="shared" si="6"/>
        <v>0.13799999999999998</v>
      </c>
      <c r="N119" s="89">
        <v>1689</v>
      </c>
      <c r="O119" s="90" t="s">
        <v>64</v>
      </c>
      <c r="P119" s="74">
        <f t="shared" si="7"/>
        <v>0.16889999999999999</v>
      </c>
    </row>
    <row r="120" spans="1:16">
      <c r="B120" s="89">
        <v>4</v>
      </c>
      <c r="C120" s="90" t="s">
        <v>65</v>
      </c>
      <c r="D120" s="74">
        <f t="shared" si="11"/>
        <v>7.1428571428571425E-2</v>
      </c>
      <c r="E120" s="91">
        <v>12.11</v>
      </c>
      <c r="F120" s="92">
        <v>0.69269999999999998</v>
      </c>
      <c r="G120" s="88">
        <f t="shared" si="8"/>
        <v>12.8027</v>
      </c>
      <c r="H120" s="89">
        <v>2.11</v>
      </c>
      <c r="I120" s="90" t="s">
        <v>66</v>
      </c>
      <c r="J120" s="76">
        <f t="shared" si="13"/>
        <v>2.11</v>
      </c>
      <c r="K120" s="89">
        <v>1404</v>
      </c>
      <c r="L120" s="90" t="s">
        <v>64</v>
      </c>
      <c r="M120" s="74">
        <f t="shared" si="6"/>
        <v>0.1404</v>
      </c>
      <c r="N120" s="89">
        <v>1730</v>
      </c>
      <c r="O120" s="90" t="s">
        <v>64</v>
      </c>
      <c r="P120" s="74">
        <f t="shared" si="7"/>
        <v>0.17299999999999999</v>
      </c>
    </row>
    <row r="121" spans="1:16">
      <c r="B121" s="89">
        <v>4.5</v>
      </c>
      <c r="C121" s="90" t="s">
        <v>65</v>
      </c>
      <c r="D121" s="74">
        <f t="shared" si="11"/>
        <v>8.0357142857142863E-2</v>
      </c>
      <c r="E121" s="91">
        <v>13.25</v>
      </c>
      <c r="F121" s="92">
        <v>0.63529999999999998</v>
      </c>
      <c r="G121" s="88">
        <f t="shared" si="8"/>
        <v>13.885300000000001</v>
      </c>
      <c r="H121" s="89">
        <v>2.27</v>
      </c>
      <c r="I121" s="90" t="s">
        <v>66</v>
      </c>
      <c r="J121" s="76">
        <f t="shared" si="13"/>
        <v>2.27</v>
      </c>
      <c r="K121" s="89">
        <v>1453</v>
      </c>
      <c r="L121" s="90" t="s">
        <v>64</v>
      </c>
      <c r="M121" s="74">
        <f t="shared" si="6"/>
        <v>0.14530000000000001</v>
      </c>
      <c r="N121" s="89">
        <v>1801</v>
      </c>
      <c r="O121" s="90" t="s">
        <v>64</v>
      </c>
      <c r="P121" s="74">
        <f t="shared" si="7"/>
        <v>0.18009999999999998</v>
      </c>
    </row>
    <row r="122" spans="1:16">
      <c r="B122" s="89">
        <v>5</v>
      </c>
      <c r="C122" s="90" t="s">
        <v>65</v>
      </c>
      <c r="D122" s="74">
        <f t="shared" si="11"/>
        <v>8.9285714285714288E-2</v>
      </c>
      <c r="E122" s="91">
        <v>14.35</v>
      </c>
      <c r="F122" s="92">
        <v>0.58760000000000001</v>
      </c>
      <c r="G122" s="88">
        <f t="shared" si="8"/>
        <v>14.9376</v>
      </c>
      <c r="H122" s="89">
        <v>2.42</v>
      </c>
      <c r="I122" s="90" t="s">
        <v>66</v>
      </c>
      <c r="J122" s="76">
        <f t="shared" si="13"/>
        <v>2.42</v>
      </c>
      <c r="K122" s="89">
        <v>1494</v>
      </c>
      <c r="L122" s="90" t="s">
        <v>64</v>
      </c>
      <c r="M122" s="74">
        <f t="shared" si="6"/>
        <v>0.14940000000000001</v>
      </c>
      <c r="N122" s="89">
        <v>1863</v>
      </c>
      <c r="O122" s="90" t="s">
        <v>64</v>
      </c>
      <c r="P122" s="74">
        <f t="shared" si="7"/>
        <v>0.18629999999999999</v>
      </c>
    </row>
    <row r="123" spans="1:16">
      <c r="B123" s="89">
        <v>5.5</v>
      </c>
      <c r="C123" s="90" t="s">
        <v>65</v>
      </c>
      <c r="D123" s="74">
        <f t="shared" si="11"/>
        <v>9.8214285714285712E-2</v>
      </c>
      <c r="E123" s="91">
        <v>15.4</v>
      </c>
      <c r="F123" s="92">
        <v>0.54710000000000003</v>
      </c>
      <c r="G123" s="88">
        <f t="shared" si="8"/>
        <v>15.947100000000001</v>
      </c>
      <c r="H123" s="89">
        <v>2.57</v>
      </c>
      <c r="I123" s="90" t="s">
        <v>66</v>
      </c>
      <c r="J123" s="76">
        <f t="shared" si="13"/>
        <v>2.57</v>
      </c>
      <c r="K123" s="89">
        <v>1528</v>
      </c>
      <c r="L123" s="90" t="s">
        <v>64</v>
      </c>
      <c r="M123" s="74">
        <f t="shared" si="6"/>
        <v>0.15279999999999999</v>
      </c>
      <c r="N123" s="89">
        <v>1916</v>
      </c>
      <c r="O123" s="90" t="s">
        <v>64</v>
      </c>
      <c r="P123" s="74">
        <f t="shared" si="7"/>
        <v>0.19159999999999999</v>
      </c>
    </row>
    <row r="124" spans="1:16">
      <c r="B124" s="89">
        <v>6</v>
      </c>
      <c r="C124" s="90" t="s">
        <v>65</v>
      </c>
      <c r="D124" s="74">
        <f t="shared" si="11"/>
        <v>0.10714285714285714</v>
      </c>
      <c r="E124" s="91">
        <v>16.420000000000002</v>
      </c>
      <c r="F124" s="92">
        <v>0.51239999999999997</v>
      </c>
      <c r="G124" s="88">
        <f t="shared" si="8"/>
        <v>16.932400000000001</v>
      </c>
      <c r="H124" s="89">
        <v>2.7</v>
      </c>
      <c r="I124" s="90" t="s">
        <v>66</v>
      </c>
      <c r="J124" s="76">
        <f t="shared" si="13"/>
        <v>2.7</v>
      </c>
      <c r="K124" s="89">
        <v>1557</v>
      </c>
      <c r="L124" s="90" t="s">
        <v>64</v>
      </c>
      <c r="M124" s="74">
        <f t="shared" si="6"/>
        <v>0.15570000000000001</v>
      </c>
      <c r="N124" s="89">
        <v>1962</v>
      </c>
      <c r="O124" s="90" t="s">
        <v>64</v>
      </c>
      <c r="P124" s="74">
        <f t="shared" si="7"/>
        <v>0.19619999999999999</v>
      </c>
    </row>
    <row r="125" spans="1:16">
      <c r="B125" s="77">
        <v>6.5</v>
      </c>
      <c r="C125" s="79" t="s">
        <v>65</v>
      </c>
      <c r="D125" s="74">
        <f t="shared" si="11"/>
        <v>0.11607142857142858</v>
      </c>
      <c r="E125" s="91">
        <v>17.39</v>
      </c>
      <c r="F125" s="92">
        <v>0.48230000000000001</v>
      </c>
      <c r="G125" s="88">
        <f t="shared" si="8"/>
        <v>17.872299999999999</v>
      </c>
      <c r="H125" s="89">
        <v>2.83</v>
      </c>
      <c r="I125" s="90" t="s">
        <v>66</v>
      </c>
      <c r="J125" s="76">
        <f t="shared" si="13"/>
        <v>2.83</v>
      </c>
      <c r="K125" s="89">
        <v>1583</v>
      </c>
      <c r="L125" s="90" t="s">
        <v>64</v>
      </c>
      <c r="M125" s="74">
        <f t="shared" si="6"/>
        <v>0.1583</v>
      </c>
      <c r="N125" s="89">
        <v>2003</v>
      </c>
      <c r="O125" s="90" t="s">
        <v>64</v>
      </c>
      <c r="P125" s="74">
        <f t="shared" si="7"/>
        <v>0.20030000000000001</v>
      </c>
    </row>
    <row r="126" spans="1:16">
      <c r="B126" s="77">
        <v>7</v>
      </c>
      <c r="C126" s="79" t="s">
        <v>65</v>
      </c>
      <c r="D126" s="74">
        <f t="shared" si="11"/>
        <v>0.125</v>
      </c>
      <c r="E126" s="91">
        <v>18.329999999999998</v>
      </c>
      <c r="F126" s="92">
        <v>0.45579999999999998</v>
      </c>
      <c r="G126" s="88">
        <f t="shared" si="8"/>
        <v>18.785799999999998</v>
      </c>
      <c r="H126" s="77">
        <v>2.95</v>
      </c>
      <c r="I126" s="79" t="s">
        <v>66</v>
      </c>
      <c r="J126" s="76">
        <f t="shared" si="13"/>
        <v>2.95</v>
      </c>
      <c r="K126" s="77">
        <v>1605</v>
      </c>
      <c r="L126" s="79" t="s">
        <v>64</v>
      </c>
      <c r="M126" s="74">
        <f t="shared" si="6"/>
        <v>0.1605</v>
      </c>
      <c r="N126" s="77">
        <v>2039</v>
      </c>
      <c r="O126" s="79" t="s">
        <v>64</v>
      </c>
      <c r="P126" s="74">
        <f t="shared" si="7"/>
        <v>0.20390000000000003</v>
      </c>
    </row>
    <row r="127" spans="1:16">
      <c r="B127" s="77">
        <v>8</v>
      </c>
      <c r="C127" s="79" t="s">
        <v>65</v>
      </c>
      <c r="D127" s="74">
        <f t="shared" si="11"/>
        <v>0.14285714285714285</v>
      </c>
      <c r="E127" s="91">
        <v>20.07</v>
      </c>
      <c r="F127" s="92">
        <v>0.41139999999999999</v>
      </c>
      <c r="G127" s="88">
        <f t="shared" si="8"/>
        <v>20.481400000000001</v>
      </c>
      <c r="H127" s="77">
        <v>3.17</v>
      </c>
      <c r="I127" s="79" t="s">
        <v>66</v>
      </c>
      <c r="J127" s="76">
        <f t="shared" si="13"/>
        <v>3.17</v>
      </c>
      <c r="K127" s="77">
        <v>1658</v>
      </c>
      <c r="L127" s="79" t="s">
        <v>64</v>
      </c>
      <c r="M127" s="74">
        <f t="shared" si="6"/>
        <v>0.1658</v>
      </c>
      <c r="N127" s="77">
        <v>2102</v>
      </c>
      <c r="O127" s="79" t="s">
        <v>64</v>
      </c>
      <c r="P127" s="74">
        <f t="shared" si="7"/>
        <v>0.2102</v>
      </c>
    </row>
    <row r="128" spans="1:16">
      <c r="A128" s="94"/>
      <c r="B128" s="89">
        <v>9</v>
      </c>
      <c r="C128" s="90" t="s">
        <v>65</v>
      </c>
      <c r="D128" s="74">
        <f t="shared" si="11"/>
        <v>0.16071428571428573</v>
      </c>
      <c r="E128" s="91">
        <v>21.65</v>
      </c>
      <c r="F128" s="92">
        <v>0.3755</v>
      </c>
      <c r="G128" s="88">
        <f t="shared" si="8"/>
        <v>22.025499999999997</v>
      </c>
      <c r="H128" s="89">
        <v>3.38</v>
      </c>
      <c r="I128" s="90" t="s">
        <v>66</v>
      </c>
      <c r="J128" s="76">
        <f t="shared" si="13"/>
        <v>3.38</v>
      </c>
      <c r="K128" s="77">
        <v>1701</v>
      </c>
      <c r="L128" s="79" t="s">
        <v>64</v>
      </c>
      <c r="M128" s="74">
        <f t="shared" si="6"/>
        <v>0.1701</v>
      </c>
      <c r="N128" s="77">
        <v>2153</v>
      </c>
      <c r="O128" s="79" t="s">
        <v>64</v>
      </c>
      <c r="P128" s="74">
        <f t="shared" si="7"/>
        <v>0.21529999999999999</v>
      </c>
    </row>
    <row r="129" spans="1:16">
      <c r="A129" s="94"/>
      <c r="B129" s="89">
        <v>10</v>
      </c>
      <c r="C129" s="90" t="s">
        <v>65</v>
      </c>
      <c r="D129" s="74">
        <f t="shared" si="11"/>
        <v>0.17857142857142858</v>
      </c>
      <c r="E129" s="91">
        <v>23.08</v>
      </c>
      <c r="F129" s="92">
        <v>0.34589999999999999</v>
      </c>
      <c r="G129" s="88">
        <f t="shared" si="8"/>
        <v>23.425899999999999</v>
      </c>
      <c r="H129" s="89">
        <v>3.58</v>
      </c>
      <c r="I129" s="90" t="s">
        <v>66</v>
      </c>
      <c r="J129" s="76">
        <f t="shared" si="13"/>
        <v>3.58</v>
      </c>
      <c r="K129" s="77">
        <v>1737</v>
      </c>
      <c r="L129" s="79" t="s">
        <v>64</v>
      </c>
      <c r="M129" s="74">
        <f t="shared" si="6"/>
        <v>0.17370000000000002</v>
      </c>
      <c r="N129" s="77">
        <v>2197</v>
      </c>
      <c r="O129" s="79" t="s">
        <v>64</v>
      </c>
      <c r="P129" s="74">
        <f t="shared" si="7"/>
        <v>0.21970000000000001</v>
      </c>
    </row>
    <row r="130" spans="1:16">
      <c r="A130" s="94"/>
      <c r="B130" s="89">
        <v>11</v>
      </c>
      <c r="C130" s="90" t="s">
        <v>65</v>
      </c>
      <c r="D130" s="74">
        <f t="shared" si="11"/>
        <v>0.19642857142857142</v>
      </c>
      <c r="E130" s="91">
        <v>24.38</v>
      </c>
      <c r="F130" s="92">
        <v>0.32100000000000001</v>
      </c>
      <c r="G130" s="88">
        <f t="shared" si="8"/>
        <v>24.701000000000001</v>
      </c>
      <c r="H130" s="89">
        <v>3.76</v>
      </c>
      <c r="I130" s="90" t="s">
        <v>66</v>
      </c>
      <c r="J130" s="76">
        <f t="shared" si="13"/>
        <v>3.76</v>
      </c>
      <c r="K130" s="77">
        <v>1768</v>
      </c>
      <c r="L130" s="79" t="s">
        <v>64</v>
      </c>
      <c r="M130" s="74">
        <f t="shared" si="6"/>
        <v>0.17680000000000001</v>
      </c>
      <c r="N130" s="77">
        <v>2236</v>
      </c>
      <c r="O130" s="79" t="s">
        <v>64</v>
      </c>
      <c r="P130" s="74">
        <f t="shared" si="7"/>
        <v>0.22360000000000002</v>
      </c>
    </row>
    <row r="131" spans="1:16">
      <c r="A131" s="94"/>
      <c r="B131" s="89">
        <v>12</v>
      </c>
      <c r="C131" s="90" t="s">
        <v>65</v>
      </c>
      <c r="D131" s="74">
        <f t="shared" si="11"/>
        <v>0.21428571428571427</v>
      </c>
      <c r="E131" s="91">
        <v>25.56</v>
      </c>
      <c r="F131" s="92">
        <v>0.29980000000000001</v>
      </c>
      <c r="G131" s="88">
        <f t="shared" si="8"/>
        <v>25.8598</v>
      </c>
      <c r="H131" s="89">
        <v>3.93</v>
      </c>
      <c r="I131" s="90" t="s">
        <v>66</v>
      </c>
      <c r="J131" s="76">
        <f t="shared" si="13"/>
        <v>3.93</v>
      </c>
      <c r="K131" s="77">
        <v>1796</v>
      </c>
      <c r="L131" s="79" t="s">
        <v>64</v>
      </c>
      <c r="M131" s="74">
        <f t="shared" si="6"/>
        <v>0.17960000000000001</v>
      </c>
      <c r="N131" s="77">
        <v>2269</v>
      </c>
      <c r="O131" s="79" t="s">
        <v>64</v>
      </c>
      <c r="P131" s="74">
        <f t="shared" si="7"/>
        <v>0.22690000000000002</v>
      </c>
    </row>
    <row r="132" spans="1:16">
      <c r="A132" s="94"/>
      <c r="B132" s="89">
        <v>13</v>
      </c>
      <c r="C132" s="90" t="s">
        <v>65</v>
      </c>
      <c r="D132" s="74">
        <f t="shared" si="11"/>
        <v>0.23214285714285715</v>
      </c>
      <c r="E132" s="91">
        <v>26.63</v>
      </c>
      <c r="F132" s="92">
        <v>0.28129999999999999</v>
      </c>
      <c r="G132" s="88">
        <f t="shared" si="8"/>
        <v>26.911300000000001</v>
      </c>
      <c r="H132" s="89">
        <v>4.0999999999999996</v>
      </c>
      <c r="I132" s="90" t="s">
        <v>66</v>
      </c>
      <c r="J132" s="76">
        <f t="shared" si="13"/>
        <v>4.0999999999999996</v>
      </c>
      <c r="K132" s="77">
        <v>1820</v>
      </c>
      <c r="L132" s="79" t="s">
        <v>64</v>
      </c>
      <c r="M132" s="74">
        <f t="shared" si="6"/>
        <v>0.182</v>
      </c>
      <c r="N132" s="77">
        <v>2299</v>
      </c>
      <c r="O132" s="79" t="s">
        <v>64</v>
      </c>
      <c r="P132" s="74">
        <f t="shared" si="7"/>
        <v>0.22989999999999999</v>
      </c>
    </row>
    <row r="133" spans="1:16">
      <c r="A133" s="94"/>
      <c r="B133" s="89">
        <v>14</v>
      </c>
      <c r="C133" s="90" t="s">
        <v>65</v>
      </c>
      <c r="D133" s="74">
        <f t="shared" si="11"/>
        <v>0.25</v>
      </c>
      <c r="E133" s="91">
        <v>27.6</v>
      </c>
      <c r="F133" s="92">
        <v>0.26519999999999999</v>
      </c>
      <c r="G133" s="88">
        <f t="shared" si="8"/>
        <v>27.865200000000002</v>
      </c>
      <c r="H133" s="89">
        <v>4.26</v>
      </c>
      <c r="I133" s="90" t="s">
        <v>66</v>
      </c>
      <c r="J133" s="76">
        <f t="shared" si="13"/>
        <v>4.26</v>
      </c>
      <c r="K133" s="77">
        <v>1842</v>
      </c>
      <c r="L133" s="79" t="s">
        <v>64</v>
      </c>
      <c r="M133" s="74">
        <f t="shared" si="6"/>
        <v>0.1842</v>
      </c>
      <c r="N133" s="77">
        <v>2326</v>
      </c>
      <c r="O133" s="79" t="s">
        <v>64</v>
      </c>
      <c r="P133" s="74">
        <f t="shared" si="7"/>
        <v>0.2326</v>
      </c>
    </row>
    <row r="134" spans="1:16">
      <c r="A134" s="94"/>
      <c r="B134" s="89">
        <v>15</v>
      </c>
      <c r="C134" s="90" t="s">
        <v>65</v>
      </c>
      <c r="D134" s="74">
        <f t="shared" si="11"/>
        <v>0.26785714285714285</v>
      </c>
      <c r="E134" s="91">
        <v>28.48</v>
      </c>
      <c r="F134" s="92">
        <v>0.251</v>
      </c>
      <c r="G134" s="88">
        <f t="shared" si="8"/>
        <v>28.731000000000002</v>
      </c>
      <c r="H134" s="89">
        <v>4.42</v>
      </c>
      <c r="I134" s="90" t="s">
        <v>66</v>
      </c>
      <c r="J134" s="76">
        <f t="shared" si="13"/>
        <v>4.42</v>
      </c>
      <c r="K134" s="77">
        <v>1863</v>
      </c>
      <c r="L134" s="79" t="s">
        <v>64</v>
      </c>
      <c r="M134" s="74">
        <f t="shared" si="6"/>
        <v>0.18629999999999999</v>
      </c>
      <c r="N134" s="77">
        <v>2350</v>
      </c>
      <c r="O134" s="79" t="s">
        <v>64</v>
      </c>
      <c r="P134" s="74">
        <f t="shared" si="7"/>
        <v>0.23500000000000001</v>
      </c>
    </row>
    <row r="135" spans="1:16">
      <c r="A135" s="94"/>
      <c r="B135" s="89">
        <v>16</v>
      </c>
      <c r="C135" s="90" t="s">
        <v>65</v>
      </c>
      <c r="D135" s="74">
        <f t="shared" si="11"/>
        <v>0.2857142857142857</v>
      </c>
      <c r="E135" s="91">
        <v>29.28</v>
      </c>
      <c r="F135" s="92">
        <v>0.2384</v>
      </c>
      <c r="G135" s="88">
        <f t="shared" si="8"/>
        <v>29.5184</v>
      </c>
      <c r="H135" s="89">
        <v>4.57</v>
      </c>
      <c r="I135" s="90" t="s">
        <v>66</v>
      </c>
      <c r="J135" s="76">
        <f t="shared" si="13"/>
        <v>4.57</v>
      </c>
      <c r="K135" s="77">
        <v>1881</v>
      </c>
      <c r="L135" s="79" t="s">
        <v>64</v>
      </c>
      <c r="M135" s="74">
        <f t="shared" si="6"/>
        <v>0.18809999999999999</v>
      </c>
      <c r="N135" s="77">
        <v>2372</v>
      </c>
      <c r="O135" s="79" t="s">
        <v>64</v>
      </c>
      <c r="P135" s="74">
        <f t="shared" si="7"/>
        <v>0.23719999999999999</v>
      </c>
    </row>
    <row r="136" spans="1:16">
      <c r="A136" s="94"/>
      <c r="B136" s="89">
        <v>17</v>
      </c>
      <c r="C136" s="90" t="s">
        <v>65</v>
      </c>
      <c r="D136" s="74">
        <f t="shared" si="11"/>
        <v>0.30357142857142855</v>
      </c>
      <c r="E136" s="91">
        <v>30.01</v>
      </c>
      <c r="F136" s="92">
        <v>0.2271</v>
      </c>
      <c r="G136" s="88">
        <f t="shared" si="8"/>
        <v>30.237100000000002</v>
      </c>
      <c r="H136" s="89">
        <v>4.72</v>
      </c>
      <c r="I136" s="90" t="s">
        <v>66</v>
      </c>
      <c r="J136" s="76">
        <f t="shared" si="13"/>
        <v>4.72</v>
      </c>
      <c r="K136" s="77">
        <v>1899</v>
      </c>
      <c r="L136" s="79" t="s">
        <v>64</v>
      </c>
      <c r="M136" s="74">
        <f t="shared" si="6"/>
        <v>0.18990000000000001</v>
      </c>
      <c r="N136" s="77">
        <v>2393</v>
      </c>
      <c r="O136" s="79" t="s">
        <v>64</v>
      </c>
      <c r="P136" s="74">
        <f t="shared" si="7"/>
        <v>0.23929999999999998</v>
      </c>
    </row>
    <row r="137" spans="1:16">
      <c r="A137" s="94"/>
      <c r="B137" s="89">
        <v>18</v>
      </c>
      <c r="C137" s="90" t="s">
        <v>65</v>
      </c>
      <c r="D137" s="74">
        <f t="shared" si="11"/>
        <v>0.32142857142857145</v>
      </c>
      <c r="E137" s="91">
        <v>30.67</v>
      </c>
      <c r="F137" s="92">
        <v>0.21690000000000001</v>
      </c>
      <c r="G137" s="88">
        <f t="shared" si="8"/>
        <v>30.886900000000001</v>
      </c>
      <c r="H137" s="89">
        <v>4.87</v>
      </c>
      <c r="I137" s="90" t="s">
        <v>66</v>
      </c>
      <c r="J137" s="76">
        <f t="shared" si="13"/>
        <v>4.87</v>
      </c>
      <c r="K137" s="77">
        <v>1915</v>
      </c>
      <c r="L137" s="79" t="s">
        <v>64</v>
      </c>
      <c r="M137" s="74">
        <f t="shared" si="6"/>
        <v>0.1915</v>
      </c>
      <c r="N137" s="77">
        <v>2412</v>
      </c>
      <c r="O137" s="79" t="s">
        <v>64</v>
      </c>
      <c r="P137" s="74">
        <f t="shared" si="7"/>
        <v>0.2412</v>
      </c>
    </row>
    <row r="138" spans="1:16">
      <c r="A138" s="94"/>
      <c r="B138" s="89">
        <v>20</v>
      </c>
      <c r="C138" s="90" t="s">
        <v>65</v>
      </c>
      <c r="D138" s="74">
        <f t="shared" si="11"/>
        <v>0.35714285714285715</v>
      </c>
      <c r="E138" s="91">
        <v>31.83</v>
      </c>
      <c r="F138" s="92">
        <v>0.1991</v>
      </c>
      <c r="G138" s="88">
        <f t="shared" si="8"/>
        <v>32.0291</v>
      </c>
      <c r="H138" s="89">
        <v>5.15</v>
      </c>
      <c r="I138" s="90" t="s">
        <v>66</v>
      </c>
      <c r="J138" s="76">
        <f t="shared" si="13"/>
        <v>5.15</v>
      </c>
      <c r="K138" s="77">
        <v>1965</v>
      </c>
      <c r="L138" s="79" t="s">
        <v>64</v>
      </c>
      <c r="M138" s="74">
        <f t="shared" si="6"/>
        <v>0.19650000000000001</v>
      </c>
      <c r="N138" s="77">
        <v>2446</v>
      </c>
      <c r="O138" s="79" t="s">
        <v>64</v>
      </c>
      <c r="P138" s="74">
        <f t="shared" si="7"/>
        <v>0.24460000000000001</v>
      </c>
    </row>
    <row r="139" spans="1:16">
      <c r="A139" s="94"/>
      <c r="B139" s="89">
        <v>22.5</v>
      </c>
      <c r="C139" s="90" t="s">
        <v>65</v>
      </c>
      <c r="D139" s="74">
        <f t="shared" si="11"/>
        <v>0.4017857142857143</v>
      </c>
      <c r="E139" s="91">
        <v>33.020000000000003</v>
      </c>
      <c r="F139" s="92">
        <v>0.18099999999999999</v>
      </c>
      <c r="G139" s="88">
        <f t="shared" si="8"/>
        <v>33.201000000000001</v>
      </c>
      <c r="H139" s="89">
        <v>5.49</v>
      </c>
      <c r="I139" s="90" t="s">
        <v>66</v>
      </c>
      <c r="J139" s="76">
        <f t="shared" si="13"/>
        <v>5.49</v>
      </c>
      <c r="K139" s="77">
        <v>2033</v>
      </c>
      <c r="L139" s="79" t="s">
        <v>64</v>
      </c>
      <c r="M139" s="74">
        <f t="shared" si="6"/>
        <v>0.20329999999999998</v>
      </c>
      <c r="N139" s="77">
        <v>2484</v>
      </c>
      <c r="O139" s="79" t="s">
        <v>64</v>
      </c>
      <c r="P139" s="74">
        <f t="shared" si="7"/>
        <v>0.24840000000000001</v>
      </c>
    </row>
    <row r="140" spans="1:16">
      <c r="A140" s="94"/>
      <c r="B140" s="89">
        <v>25</v>
      </c>
      <c r="C140" s="95" t="s">
        <v>65</v>
      </c>
      <c r="D140" s="74">
        <f t="shared" si="11"/>
        <v>0.44642857142857145</v>
      </c>
      <c r="E140" s="91">
        <v>33.979999999999997</v>
      </c>
      <c r="F140" s="92">
        <v>0.1661</v>
      </c>
      <c r="G140" s="88">
        <f t="shared" si="8"/>
        <v>34.146099999999997</v>
      </c>
      <c r="H140" s="89">
        <v>5.82</v>
      </c>
      <c r="I140" s="90" t="s">
        <v>66</v>
      </c>
      <c r="J140" s="76">
        <f t="shared" si="13"/>
        <v>5.82</v>
      </c>
      <c r="K140" s="77">
        <v>2094</v>
      </c>
      <c r="L140" s="79" t="s">
        <v>64</v>
      </c>
      <c r="M140" s="74">
        <f t="shared" si="6"/>
        <v>0.20939999999999998</v>
      </c>
      <c r="N140" s="77">
        <v>2518</v>
      </c>
      <c r="O140" s="79" t="s">
        <v>64</v>
      </c>
      <c r="P140" s="74">
        <f t="shared" si="7"/>
        <v>0.25179999999999997</v>
      </c>
    </row>
    <row r="141" spans="1:16">
      <c r="B141" s="89">
        <v>27.5</v>
      </c>
      <c r="C141" s="79" t="s">
        <v>65</v>
      </c>
      <c r="D141" s="74">
        <f t="shared" si="11"/>
        <v>0.49107142857142855</v>
      </c>
      <c r="E141" s="91">
        <v>34.76</v>
      </c>
      <c r="F141" s="92">
        <v>0.15359999999999999</v>
      </c>
      <c r="G141" s="88">
        <f t="shared" si="8"/>
        <v>34.913599999999995</v>
      </c>
      <c r="H141" s="77">
        <v>6.14</v>
      </c>
      <c r="I141" s="79" t="s">
        <v>66</v>
      </c>
      <c r="J141" s="76">
        <f t="shared" si="13"/>
        <v>6.14</v>
      </c>
      <c r="K141" s="77">
        <v>2150</v>
      </c>
      <c r="L141" s="79" t="s">
        <v>64</v>
      </c>
      <c r="M141" s="74">
        <f t="shared" si="6"/>
        <v>0.215</v>
      </c>
      <c r="N141" s="77">
        <v>2548</v>
      </c>
      <c r="O141" s="79" t="s">
        <v>64</v>
      </c>
      <c r="P141" s="74">
        <f t="shared" si="7"/>
        <v>0.25480000000000003</v>
      </c>
    </row>
    <row r="142" spans="1:16">
      <c r="B142" s="89">
        <v>30</v>
      </c>
      <c r="C142" s="79" t="s">
        <v>65</v>
      </c>
      <c r="D142" s="74">
        <f t="shared" si="11"/>
        <v>0.5357142857142857</v>
      </c>
      <c r="E142" s="91">
        <v>35.4</v>
      </c>
      <c r="F142" s="92">
        <v>0.14299999999999999</v>
      </c>
      <c r="G142" s="88">
        <f t="shared" si="8"/>
        <v>35.542999999999999</v>
      </c>
      <c r="H142" s="77">
        <v>6.45</v>
      </c>
      <c r="I142" s="79" t="s">
        <v>66</v>
      </c>
      <c r="J142" s="76">
        <f t="shared" si="13"/>
        <v>6.45</v>
      </c>
      <c r="K142" s="77">
        <v>2202</v>
      </c>
      <c r="L142" s="79" t="s">
        <v>64</v>
      </c>
      <c r="M142" s="74">
        <f t="shared" si="6"/>
        <v>0.22020000000000001</v>
      </c>
      <c r="N142" s="77">
        <v>2575</v>
      </c>
      <c r="O142" s="79" t="s">
        <v>64</v>
      </c>
      <c r="P142" s="74">
        <f t="shared" si="7"/>
        <v>0.25750000000000001</v>
      </c>
    </row>
    <row r="143" spans="1:16">
      <c r="B143" s="89">
        <v>32.5</v>
      </c>
      <c r="C143" s="79" t="s">
        <v>65</v>
      </c>
      <c r="D143" s="74">
        <f t="shared" si="11"/>
        <v>0.5803571428571429</v>
      </c>
      <c r="E143" s="91">
        <v>35.92</v>
      </c>
      <c r="F143" s="92">
        <v>0.1338</v>
      </c>
      <c r="G143" s="88">
        <f t="shared" si="8"/>
        <v>36.053800000000003</v>
      </c>
      <c r="H143" s="77">
        <v>6.76</v>
      </c>
      <c r="I143" s="79" t="s">
        <v>66</v>
      </c>
      <c r="J143" s="76">
        <f t="shared" si="13"/>
        <v>6.76</v>
      </c>
      <c r="K143" s="77">
        <v>2251</v>
      </c>
      <c r="L143" s="79" t="s">
        <v>64</v>
      </c>
      <c r="M143" s="74">
        <f t="shared" si="6"/>
        <v>0.22509999999999999</v>
      </c>
      <c r="N143" s="77">
        <v>2601</v>
      </c>
      <c r="O143" s="79" t="s">
        <v>64</v>
      </c>
      <c r="P143" s="74">
        <f t="shared" si="7"/>
        <v>0.2601</v>
      </c>
    </row>
    <row r="144" spans="1:16">
      <c r="B144" s="89">
        <v>35</v>
      </c>
      <c r="C144" s="79" t="s">
        <v>65</v>
      </c>
      <c r="D144" s="74">
        <f t="shared" si="11"/>
        <v>0.625</v>
      </c>
      <c r="E144" s="91">
        <v>36.35</v>
      </c>
      <c r="F144" s="92">
        <v>0.12590000000000001</v>
      </c>
      <c r="G144" s="88">
        <f t="shared" si="8"/>
        <v>36.475900000000003</v>
      </c>
      <c r="H144" s="77">
        <v>7.07</v>
      </c>
      <c r="I144" s="79" t="s">
        <v>66</v>
      </c>
      <c r="J144" s="76">
        <f t="shared" si="13"/>
        <v>7.07</v>
      </c>
      <c r="K144" s="77">
        <v>2297</v>
      </c>
      <c r="L144" s="79" t="s">
        <v>64</v>
      </c>
      <c r="M144" s="74">
        <f t="shared" si="6"/>
        <v>0.22970000000000002</v>
      </c>
      <c r="N144" s="77">
        <v>2624</v>
      </c>
      <c r="O144" s="79" t="s">
        <v>64</v>
      </c>
      <c r="P144" s="74">
        <f t="shared" si="7"/>
        <v>0.26240000000000002</v>
      </c>
    </row>
    <row r="145" spans="2:16">
      <c r="B145" s="89">
        <v>37.5</v>
      </c>
      <c r="C145" s="79" t="s">
        <v>65</v>
      </c>
      <c r="D145" s="74">
        <f t="shared" si="11"/>
        <v>0.6696428571428571</v>
      </c>
      <c r="E145" s="91">
        <v>36.700000000000003</v>
      </c>
      <c r="F145" s="92">
        <v>0.11890000000000001</v>
      </c>
      <c r="G145" s="88">
        <f t="shared" si="8"/>
        <v>36.818899999999999</v>
      </c>
      <c r="H145" s="77">
        <v>7.37</v>
      </c>
      <c r="I145" s="79" t="s">
        <v>66</v>
      </c>
      <c r="J145" s="76">
        <f t="shared" si="13"/>
        <v>7.37</v>
      </c>
      <c r="K145" s="77">
        <v>2342</v>
      </c>
      <c r="L145" s="79" t="s">
        <v>64</v>
      </c>
      <c r="M145" s="74">
        <f t="shared" si="6"/>
        <v>0.23420000000000002</v>
      </c>
      <c r="N145" s="77">
        <v>2646</v>
      </c>
      <c r="O145" s="79" t="s">
        <v>64</v>
      </c>
      <c r="P145" s="74">
        <f t="shared" si="7"/>
        <v>0.2646</v>
      </c>
    </row>
    <row r="146" spans="2:16">
      <c r="B146" s="89">
        <v>40</v>
      </c>
      <c r="C146" s="79" t="s">
        <v>65</v>
      </c>
      <c r="D146" s="74">
        <f t="shared" si="11"/>
        <v>0.7142857142857143</v>
      </c>
      <c r="E146" s="91">
        <v>36.979999999999997</v>
      </c>
      <c r="F146" s="92">
        <v>0.11269999999999999</v>
      </c>
      <c r="G146" s="88">
        <f t="shared" si="8"/>
        <v>37.092699999999994</v>
      </c>
      <c r="H146" s="77">
        <v>7.67</v>
      </c>
      <c r="I146" s="79" t="s">
        <v>66</v>
      </c>
      <c r="J146" s="76">
        <f t="shared" si="13"/>
        <v>7.67</v>
      </c>
      <c r="K146" s="77">
        <v>2384</v>
      </c>
      <c r="L146" s="79" t="s">
        <v>64</v>
      </c>
      <c r="M146" s="74">
        <f t="shared" si="6"/>
        <v>0.2384</v>
      </c>
      <c r="N146" s="77">
        <v>2667</v>
      </c>
      <c r="O146" s="79" t="s">
        <v>64</v>
      </c>
      <c r="P146" s="74">
        <f t="shared" si="7"/>
        <v>0.26669999999999999</v>
      </c>
    </row>
    <row r="147" spans="2:16">
      <c r="B147" s="89">
        <v>45</v>
      </c>
      <c r="C147" s="79" t="s">
        <v>65</v>
      </c>
      <c r="D147" s="74">
        <f t="shared" si="11"/>
        <v>0.8035714285714286</v>
      </c>
      <c r="E147" s="91">
        <v>37.4</v>
      </c>
      <c r="F147" s="92">
        <v>0.1021</v>
      </c>
      <c r="G147" s="88">
        <f t="shared" si="8"/>
        <v>37.502099999999999</v>
      </c>
      <c r="H147" s="77">
        <v>8.26</v>
      </c>
      <c r="I147" s="79" t="s">
        <v>66</v>
      </c>
      <c r="J147" s="76">
        <f t="shared" si="13"/>
        <v>8.26</v>
      </c>
      <c r="K147" s="77">
        <v>2536</v>
      </c>
      <c r="L147" s="79" t="s">
        <v>64</v>
      </c>
      <c r="M147" s="74">
        <f t="shared" si="6"/>
        <v>0.25359999999999999</v>
      </c>
      <c r="N147" s="77">
        <v>2706</v>
      </c>
      <c r="O147" s="79" t="s">
        <v>64</v>
      </c>
      <c r="P147" s="74">
        <f t="shared" si="7"/>
        <v>0.27060000000000001</v>
      </c>
    </row>
    <row r="148" spans="2:16">
      <c r="B148" s="89">
        <v>50</v>
      </c>
      <c r="C148" s="79" t="s">
        <v>65</v>
      </c>
      <c r="D148" s="74">
        <f t="shared" si="11"/>
        <v>0.8928571428571429</v>
      </c>
      <c r="E148" s="91">
        <v>37.67</v>
      </c>
      <c r="F148" s="92">
        <v>9.3490000000000004E-2</v>
      </c>
      <c r="G148" s="88">
        <f t="shared" si="8"/>
        <v>37.763490000000004</v>
      </c>
      <c r="H148" s="77">
        <v>8.85</v>
      </c>
      <c r="I148" s="79" t="s">
        <v>66</v>
      </c>
      <c r="J148" s="76">
        <f t="shared" si="13"/>
        <v>8.85</v>
      </c>
      <c r="K148" s="77">
        <v>2677</v>
      </c>
      <c r="L148" s="79" t="s">
        <v>64</v>
      </c>
      <c r="M148" s="74">
        <f t="shared" ref="M148:M165" si="14">K148/1000/10</f>
        <v>0.26769999999999999</v>
      </c>
      <c r="N148" s="77">
        <v>2741</v>
      </c>
      <c r="O148" s="79" t="s">
        <v>64</v>
      </c>
      <c r="P148" s="74">
        <f t="shared" ref="P148:P181" si="15">N148/1000/10</f>
        <v>0.27410000000000001</v>
      </c>
    </row>
    <row r="149" spans="2:16">
      <c r="B149" s="89">
        <v>55</v>
      </c>
      <c r="C149" s="79" t="s">
        <v>65</v>
      </c>
      <c r="D149" s="74">
        <f t="shared" si="11"/>
        <v>0.9821428571428571</v>
      </c>
      <c r="E149" s="91">
        <v>37.82</v>
      </c>
      <c r="F149" s="92">
        <v>8.6300000000000002E-2</v>
      </c>
      <c r="G149" s="88">
        <f t="shared" ref="G149:G212" si="16">E149+F149</f>
        <v>37.906300000000002</v>
      </c>
      <c r="H149" s="77">
        <v>9.44</v>
      </c>
      <c r="I149" s="79" t="s">
        <v>66</v>
      </c>
      <c r="J149" s="76">
        <f t="shared" si="13"/>
        <v>9.44</v>
      </c>
      <c r="K149" s="77">
        <v>2808</v>
      </c>
      <c r="L149" s="79" t="s">
        <v>64</v>
      </c>
      <c r="M149" s="74">
        <f t="shared" si="14"/>
        <v>0.28079999999999999</v>
      </c>
      <c r="N149" s="77">
        <v>2775</v>
      </c>
      <c r="O149" s="79" t="s">
        <v>64</v>
      </c>
      <c r="P149" s="74">
        <f t="shared" si="15"/>
        <v>0.27749999999999997</v>
      </c>
    </row>
    <row r="150" spans="2:16">
      <c r="B150" s="89">
        <v>60</v>
      </c>
      <c r="C150" s="79" t="s">
        <v>65</v>
      </c>
      <c r="D150" s="74">
        <f t="shared" si="11"/>
        <v>1.0714285714285714</v>
      </c>
      <c r="E150" s="91">
        <v>37.880000000000003</v>
      </c>
      <c r="F150" s="92">
        <v>8.0199999999999994E-2</v>
      </c>
      <c r="G150" s="88">
        <f t="shared" si="16"/>
        <v>37.9602</v>
      </c>
      <c r="H150" s="77">
        <v>10.029999999999999</v>
      </c>
      <c r="I150" s="79" t="s">
        <v>66</v>
      </c>
      <c r="J150" s="76">
        <f t="shared" si="13"/>
        <v>10.029999999999999</v>
      </c>
      <c r="K150" s="77">
        <v>2933</v>
      </c>
      <c r="L150" s="79" t="s">
        <v>64</v>
      </c>
      <c r="M150" s="74">
        <f t="shared" si="14"/>
        <v>0.29330000000000001</v>
      </c>
      <c r="N150" s="77">
        <v>2806</v>
      </c>
      <c r="O150" s="79" t="s">
        <v>64</v>
      </c>
      <c r="P150" s="74">
        <f t="shared" si="15"/>
        <v>0.28060000000000002</v>
      </c>
    </row>
    <row r="151" spans="2:16">
      <c r="B151" s="89">
        <v>65</v>
      </c>
      <c r="C151" s="79" t="s">
        <v>65</v>
      </c>
      <c r="D151" s="74">
        <f t="shared" si="11"/>
        <v>1.1607142857142858</v>
      </c>
      <c r="E151" s="91">
        <v>37.869999999999997</v>
      </c>
      <c r="F151" s="92">
        <v>7.4959999999999999E-2</v>
      </c>
      <c r="G151" s="88">
        <f t="shared" si="16"/>
        <v>37.944959999999995</v>
      </c>
      <c r="H151" s="77">
        <v>10.61</v>
      </c>
      <c r="I151" s="79" t="s">
        <v>66</v>
      </c>
      <c r="J151" s="76">
        <f t="shared" si="13"/>
        <v>10.61</v>
      </c>
      <c r="K151" s="77">
        <v>3053</v>
      </c>
      <c r="L151" s="79" t="s">
        <v>64</v>
      </c>
      <c r="M151" s="74">
        <f t="shared" si="14"/>
        <v>0.30530000000000002</v>
      </c>
      <c r="N151" s="77">
        <v>2836</v>
      </c>
      <c r="O151" s="79" t="s">
        <v>64</v>
      </c>
      <c r="P151" s="74">
        <f t="shared" si="15"/>
        <v>0.28359999999999996</v>
      </c>
    </row>
    <row r="152" spans="2:16">
      <c r="B152" s="89">
        <v>70</v>
      </c>
      <c r="C152" s="79" t="s">
        <v>65</v>
      </c>
      <c r="D152" s="74">
        <f t="shared" si="11"/>
        <v>1.25</v>
      </c>
      <c r="E152" s="91">
        <v>37.82</v>
      </c>
      <c r="F152" s="92">
        <v>7.0400000000000004E-2</v>
      </c>
      <c r="G152" s="88">
        <f t="shared" si="16"/>
        <v>37.8904</v>
      </c>
      <c r="H152" s="77">
        <v>11.2</v>
      </c>
      <c r="I152" s="79" t="s">
        <v>66</v>
      </c>
      <c r="J152" s="76">
        <f t="shared" si="13"/>
        <v>11.2</v>
      </c>
      <c r="K152" s="77">
        <v>3168</v>
      </c>
      <c r="L152" s="79" t="s">
        <v>64</v>
      </c>
      <c r="M152" s="74">
        <f t="shared" si="14"/>
        <v>0.31680000000000003</v>
      </c>
      <c r="N152" s="77">
        <v>2865</v>
      </c>
      <c r="O152" s="79" t="s">
        <v>64</v>
      </c>
      <c r="P152" s="74">
        <f t="shared" si="15"/>
        <v>0.28650000000000003</v>
      </c>
    </row>
    <row r="153" spans="2:16">
      <c r="B153" s="89">
        <v>80</v>
      </c>
      <c r="C153" s="79" t="s">
        <v>65</v>
      </c>
      <c r="D153" s="74">
        <f t="shared" si="11"/>
        <v>1.4285714285714286</v>
      </c>
      <c r="E153" s="91">
        <v>37.590000000000003</v>
      </c>
      <c r="F153" s="92">
        <v>6.2859999999999999E-2</v>
      </c>
      <c r="G153" s="88">
        <f t="shared" si="16"/>
        <v>37.652860000000004</v>
      </c>
      <c r="H153" s="77">
        <v>12.37</v>
      </c>
      <c r="I153" s="79" t="s">
        <v>66</v>
      </c>
      <c r="J153" s="76">
        <f t="shared" si="13"/>
        <v>12.37</v>
      </c>
      <c r="K153" s="77">
        <v>3585</v>
      </c>
      <c r="L153" s="79" t="s">
        <v>64</v>
      </c>
      <c r="M153" s="74">
        <f t="shared" si="14"/>
        <v>0.35849999999999999</v>
      </c>
      <c r="N153" s="77">
        <v>2919</v>
      </c>
      <c r="O153" s="79" t="s">
        <v>64</v>
      </c>
      <c r="P153" s="74">
        <f t="shared" si="15"/>
        <v>0.29189999999999999</v>
      </c>
    </row>
    <row r="154" spans="2:16">
      <c r="B154" s="89">
        <v>90</v>
      </c>
      <c r="C154" s="79" t="s">
        <v>65</v>
      </c>
      <c r="D154" s="74">
        <f t="shared" si="11"/>
        <v>1.6071428571428572</v>
      </c>
      <c r="E154" s="91">
        <v>37.24</v>
      </c>
      <c r="F154" s="92">
        <v>5.6860000000000001E-2</v>
      </c>
      <c r="G154" s="88">
        <f t="shared" si="16"/>
        <v>37.296860000000002</v>
      </c>
      <c r="H154" s="77">
        <v>13.55</v>
      </c>
      <c r="I154" s="79" t="s">
        <v>66</v>
      </c>
      <c r="J154" s="76">
        <f t="shared" si="13"/>
        <v>13.55</v>
      </c>
      <c r="K154" s="77">
        <v>3964</v>
      </c>
      <c r="L154" s="79" t="s">
        <v>64</v>
      </c>
      <c r="M154" s="74">
        <f t="shared" si="14"/>
        <v>0.39639999999999997</v>
      </c>
      <c r="N154" s="77">
        <v>2971</v>
      </c>
      <c r="O154" s="79" t="s">
        <v>64</v>
      </c>
      <c r="P154" s="74">
        <f t="shared" si="15"/>
        <v>0.29710000000000003</v>
      </c>
    </row>
    <row r="155" spans="2:16">
      <c r="B155" s="89">
        <v>100</v>
      </c>
      <c r="C155" s="79" t="s">
        <v>65</v>
      </c>
      <c r="D155" s="74">
        <f t="shared" si="11"/>
        <v>1.7857142857142858</v>
      </c>
      <c r="E155" s="91">
        <v>36.83</v>
      </c>
      <c r="F155" s="92">
        <v>5.1970000000000002E-2</v>
      </c>
      <c r="G155" s="88">
        <f t="shared" si="16"/>
        <v>36.881969999999995</v>
      </c>
      <c r="H155" s="77">
        <v>14.75</v>
      </c>
      <c r="I155" s="79" t="s">
        <v>66</v>
      </c>
      <c r="J155" s="76">
        <f t="shared" si="13"/>
        <v>14.75</v>
      </c>
      <c r="K155" s="77">
        <v>4317</v>
      </c>
      <c r="L155" s="79" t="s">
        <v>64</v>
      </c>
      <c r="M155" s="74">
        <f t="shared" si="14"/>
        <v>0.43170000000000003</v>
      </c>
      <c r="N155" s="77">
        <v>3021</v>
      </c>
      <c r="O155" s="79" t="s">
        <v>64</v>
      </c>
      <c r="P155" s="74">
        <f t="shared" si="15"/>
        <v>0.30209999999999998</v>
      </c>
    </row>
    <row r="156" spans="2:16">
      <c r="B156" s="89">
        <v>110</v>
      </c>
      <c r="C156" s="79" t="s">
        <v>65</v>
      </c>
      <c r="D156" s="74">
        <f t="shared" si="11"/>
        <v>1.9642857142857142</v>
      </c>
      <c r="E156" s="91">
        <v>36.36</v>
      </c>
      <c r="F156" s="92">
        <v>4.7890000000000002E-2</v>
      </c>
      <c r="G156" s="88">
        <f t="shared" si="16"/>
        <v>36.407890000000002</v>
      </c>
      <c r="H156" s="77">
        <v>15.96</v>
      </c>
      <c r="I156" s="79" t="s">
        <v>66</v>
      </c>
      <c r="J156" s="76">
        <f t="shared" si="13"/>
        <v>15.96</v>
      </c>
      <c r="K156" s="77">
        <v>4650</v>
      </c>
      <c r="L156" s="79" t="s">
        <v>64</v>
      </c>
      <c r="M156" s="74">
        <f t="shared" si="14"/>
        <v>0.46500000000000002</v>
      </c>
      <c r="N156" s="77">
        <v>3069</v>
      </c>
      <c r="O156" s="79" t="s">
        <v>64</v>
      </c>
      <c r="P156" s="74">
        <f t="shared" si="15"/>
        <v>0.30690000000000001</v>
      </c>
    </row>
    <row r="157" spans="2:16">
      <c r="B157" s="89">
        <v>120</v>
      </c>
      <c r="C157" s="79" t="s">
        <v>65</v>
      </c>
      <c r="D157" s="74">
        <f t="shared" si="11"/>
        <v>2.1428571428571428</v>
      </c>
      <c r="E157" s="91">
        <v>36.11</v>
      </c>
      <c r="F157" s="92">
        <v>4.4450000000000003E-2</v>
      </c>
      <c r="G157" s="88">
        <f t="shared" si="16"/>
        <v>36.154449999999997</v>
      </c>
      <c r="H157" s="77">
        <v>17.190000000000001</v>
      </c>
      <c r="I157" s="79" t="s">
        <v>66</v>
      </c>
      <c r="J157" s="76">
        <f t="shared" si="13"/>
        <v>17.190000000000001</v>
      </c>
      <c r="K157" s="77">
        <v>4967</v>
      </c>
      <c r="L157" s="79" t="s">
        <v>64</v>
      </c>
      <c r="M157" s="74">
        <f t="shared" si="14"/>
        <v>0.49669999999999997</v>
      </c>
      <c r="N157" s="77">
        <v>3117</v>
      </c>
      <c r="O157" s="79" t="s">
        <v>64</v>
      </c>
      <c r="P157" s="74">
        <f t="shared" si="15"/>
        <v>0.31169999999999998</v>
      </c>
    </row>
    <row r="158" spans="2:16">
      <c r="B158" s="89">
        <v>130</v>
      </c>
      <c r="C158" s="79" t="s">
        <v>65</v>
      </c>
      <c r="D158" s="74">
        <f t="shared" si="11"/>
        <v>2.3214285714285716</v>
      </c>
      <c r="E158" s="91">
        <v>35.630000000000003</v>
      </c>
      <c r="F158" s="92">
        <v>4.1489999999999999E-2</v>
      </c>
      <c r="G158" s="88">
        <f t="shared" si="16"/>
        <v>35.671490000000006</v>
      </c>
      <c r="H158" s="77">
        <v>18.420000000000002</v>
      </c>
      <c r="I158" s="79" t="s">
        <v>66</v>
      </c>
      <c r="J158" s="76">
        <f t="shared" si="13"/>
        <v>18.420000000000002</v>
      </c>
      <c r="K158" s="77">
        <v>5270</v>
      </c>
      <c r="L158" s="79" t="s">
        <v>64</v>
      </c>
      <c r="M158" s="74">
        <f t="shared" si="14"/>
        <v>0.52699999999999991</v>
      </c>
      <c r="N158" s="77">
        <v>3164</v>
      </c>
      <c r="O158" s="79" t="s">
        <v>64</v>
      </c>
      <c r="P158" s="74">
        <f t="shared" si="15"/>
        <v>0.31640000000000001</v>
      </c>
    </row>
    <row r="159" spans="2:16">
      <c r="B159" s="89">
        <v>140</v>
      </c>
      <c r="C159" s="79" t="s">
        <v>65</v>
      </c>
      <c r="D159" s="74">
        <f t="shared" si="11"/>
        <v>2.5</v>
      </c>
      <c r="E159" s="91">
        <v>35.07</v>
      </c>
      <c r="F159" s="92">
        <v>3.8929999999999999E-2</v>
      </c>
      <c r="G159" s="88">
        <f t="shared" si="16"/>
        <v>35.108930000000001</v>
      </c>
      <c r="H159" s="77">
        <v>19.68</v>
      </c>
      <c r="I159" s="79" t="s">
        <v>66</v>
      </c>
      <c r="J159" s="76">
        <f t="shared" si="13"/>
        <v>19.68</v>
      </c>
      <c r="K159" s="77">
        <v>5566</v>
      </c>
      <c r="L159" s="79" t="s">
        <v>64</v>
      </c>
      <c r="M159" s="74">
        <f t="shared" si="14"/>
        <v>0.55659999999999998</v>
      </c>
      <c r="N159" s="77">
        <v>3210</v>
      </c>
      <c r="O159" s="79" t="s">
        <v>64</v>
      </c>
      <c r="P159" s="74">
        <f t="shared" si="15"/>
        <v>0.32100000000000001</v>
      </c>
    </row>
    <row r="160" spans="2:16">
      <c r="B160" s="89">
        <v>150</v>
      </c>
      <c r="C160" s="79" t="s">
        <v>65</v>
      </c>
      <c r="D160" s="74">
        <f t="shared" si="11"/>
        <v>2.6785714285714284</v>
      </c>
      <c r="E160" s="91">
        <v>34.6</v>
      </c>
      <c r="F160" s="92">
        <v>3.6679999999999997E-2</v>
      </c>
      <c r="G160" s="88">
        <f t="shared" si="16"/>
        <v>34.636679999999998</v>
      </c>
      <c r="H160" s="77">
        <v>20.95</v>
      </c>
      <c r="I160" s="79" t="s">
        <v>66</v>
      </c>
      <c r="J160" s="76">
        <f t="shared" si="13"/>
        <v>20.95</v>
      </c>
      <c r="K160" s="77">
        <v>5854</v>
      </c>
      <c r="L160" s="79" t="s">
        <v>64</v>
      </c>
      <c r="M160" s="74">
        <f t="shared" si="14"/>
        <v>0.58540000000000003</v>
      </c>
      <c r="N160" s="77">
        <v>3256</v>
      </c>
      <c r="O160" s="79" t="s">
        <v>64</v>
      </c>
      <c r="P160" s="74">
        <f t="shared" si="15"/>
        <v>0.3256</v>
      </c>
    </row>
    <row r="161" spans="2:16">
      <c r="B161" s="89">
        <v>160</v>
      </c>
      <c r="C161" s="79" t="s">
        <v>65</v>
      </c>
      <c r="D161" s="74">
        <f t="shared" si="11"/>
        <v>2.8571428571428572</v>
      </c>
      <c r="E161" s="91">
        <v>34.119999999999997</v>
      </c>
      <c r="F161" s="92">
        <v>3.4689999999999999E-2</v>
      </c>
      <c r="G161" s="88">
        <f t="shared" si="16"/>
        <v>34.154689999999995</v>
      </c>
      <c r="H161" s="77">
        <v>22.24</v>
      </c>
      <c r="I161" s="79" t="s">
        <v>66</v>
      </c>
      <c r="J161" s="76">
        <f t="shared" si="13"/>
        <v>22.24</v>
      </c>
      <c r="K161" s="77">
        <v>6137</v>
      </c>
      <c r="L161" s="79" t="s">
        <v>64</v>
      </c>
      <c r="M161" s="74">
        <f t="shared" si="14"/>
        <v>0.61369999999999991</v>
      </c>
      <c r="N161" s="77">
        <v>3302</v>
      </c>
      <c r="O161" s="79" t="s">
        <v>64</v>
      </c>
      <c r="P161" s="74">
        <f t="shared" si="15"/>
        <v>0.33019999999999999</v>
      </c>
    </row>
    <row r="162" spans="2:16">
      <c r="B162" s="89">
        <v>170</v>
      </c>
      <c r="C162" s="79" t="s">
        <v>65</v>
      </c>
      <c r="D162" s="74">
        <f t="shared" si="11"/>
        <v>3.0357142857142856</v>
      </c>
      <c r="E162" s="91">
        <v>33.64</v>
      </c>
      <c r="F162" s="92">
        <v>3.2910000000000002E-2</v>
      </c>
      <c r="G162" s="88">
        <f t="shared" si="16"/>
        <v>33.672910000000002</v>
      </c>
      <c r="H162" s="77">
        <v>23.55</v>
      </c>
      <c r="I162" s="79" t="s">
        <v>66</v>
      </c>
      <c r="J162" s="76">
        <f t="shared" si="13"/>
        <v>23.55</v>
      </c>
      <c r="K162" s="77">
        <v>6414</v>
      </c>
      <c r="L162" s="79" t="s">
        <v>64</v>
      </c>
      <c r="M162" s="74">
        <f t="shared" si="14"/>
        <v>0.64139999999999997</v>
      </c>
      <c r="N162" s="77">
        <v>3348</v>
      </c>
      <c r="O162" s="79" t="s">
        <v>64</v>
      </c>
      <c r="P162" s="74">
        <f t="shared" si="15"/>
        <v>0.33479999999999999</v>
      </c>
    </row>
    <row r="163" spans="2:16">
      <c r="B163" s="89">
        <v>180</v>
      </c>
      <c r="C163" s="79" t="s">
        <v>65</v>
      </c>
      <c r="D163" s="74">
        <f t="shared" si="11"/>
        <v>3.2142857142857144</v>
      </c>
      <c r="E163" s="91">
        <v>33.159999999999997</v>
      </c>
      <c r="F163" s="92">
        <v>3.1320000000000001E-2</v>
      </c>
      <c r="G163" s="88">
        <f t="shared" si="16"/>
        <v>33.191319999999997</v>
      </c>
      <c r="H163" s="77">
        <v>24.88</v>
      </c>
      <c r="I163" s="79" t="s">
        <v>66</v>
      </c>
      <c r="J163" s="76">
        <f t="shared" si="13"/>
        <v>24.88</v>
      </c>
      <c r="K163" s="77">
        <v>6687</v>
      </c>
      <c r="L163" s="79" t="s">
        <v>64</v>
      </c>
      <c r="M163" s="74">
        <f t="shared" si="14"/>
        <v>0.66870000000000007</v>
      </c>
      <c r="N163" s="77">
        <v>3394</v>
      </c>
      <c r="O163" s="79" t="s">
        <v>64</v>
      </c>
      <c r="P163" s="74">
        <f t="shared" si="15"/>
        <v>0.33940000000000003</v>
      </c>
    </row>
    <row r="164" spans="2:16">
      <c r="B164" s="89">
        <v>200</v>
      </c>
      <c r="C164" s="79" t="s">
        <v>65</v>
      </c>
      <c r="D164" s="74">
        <f t="shared" si="11"/>
        <v>3.5714285714285716</v>
      </c>
      <c r="E164" s="91">
        <v>32.22</v>
      </c>
      <c r="F164" s="92">
        <v>2.8590000000000001E-2</v>
      </c>
      <c r="G164" s="88">
        <f t="shared" si="16"/>
        <v>32.24859</v>
      </c>
      <c r="H164" s="77">
        <v>27.59</v>
      </c>
      <c r="I164" s="79" t="s">
        <v>66</v>
      </c>
      <c r="J164" s="76">
        <f t="shared" si="13"/>
        <v>27.59</v>
      </c>
      <c r="K164" s="77">
        <v>7718</v>
      </c>
      <c r="L164" s="79" t="s">
        <v>64</v>
      </c>
      <c r="M164" s="76">
        <f t="shared" si="14"/>
        <v>0.77180000000000004</v>
      </c>
      <c r="N164" s="77">
        <v>3486</v>
      </c>
      <c r="O164" s="79" t="s">
        <v>64</v>
      </c>
      <c r="P164" s="74">
        <f t="shared" si="15"/>
        <v>0.34860000000000002</v>
      </c>
    </row>
    <row r="165" spans="2:16">
      <c r="B165" s="89">
        <v>225</v>
      </c>
      <c r="C165" s="79" t="s">
        <v>65</v>
      </c>
      <c r="D165" s="74">
        <f t="shared" si="11"/>
        <v>4.0178571428571432</v>
      </c>
      <c r="E165" s="91">
        <v>31.06</v>
      </c>
      <c r="F165" s="92">
        <v>2.58E-2</v>
      </c>
      <c r="G165" s="88">
        <f t="shared" si="16"/>
        <v>31.085799999999999</v>
      </c>
      <c r="H165" s="77">
        <v>31.09</v>
      </c>
      <c r="I165" s="79" t="s">
        <v>66</v>
      </c>
      <c r="J165" s="76">
        <f t="shared" si="13"/>
        <v>31.09</v>
      </c>
      <c r="K165" s="77">
        <v>9181</v>
      </c>
      <c r="L165" s="79" t="s">
        <v>64</v>
      </c>
      <c r="M165" s="76">
        <f t="shared" si="14"/>
        <v>0.91809999999999992</v>
      </c>
      <c r="N165" s="77">
        <v>3604</v>
      </c>
      <c r="O165" s="79" t="s">
        <v>64</v>
      </c>
      <c r="P165" s="74">
        <f t="shared" si="15"/>
        <v>0.3604</v>
      </c>
    </row>
    <row r="166" spans="2:16">
      <c r="B166" s="89">
        <v>250</v>
      </c>
      <c r="C166" s="79" t="s">
        <v>65</v>
      </c>
      <c r="D166" s="74">
        <f t="shared" si="11"/>
        <v>4.4642857142857144</v>
      </c>
      <c r="E166" s="91">
        <v>29.95</v>
      </c>
      <c r="F166" s="92">
        <v>2.3539999999999998E-2</v>
      </c>
      <c r="G166" s="88">
        <f t="shared" si="16"/>
        <v>29.97354</v>
      </c>
      <c r="H166" s="77">
        <v>34.729999999999997</v>
      </c>
      <c r="I166" s="79" t="s">
        <v>66</v>
      </c>
      <c r="J166" s="76">
        <f t="shared" si="13"/>
        <v>34.729999999999997</v>
      </c>
      <c r="K166" s="77">
        <v>1.05</v>
      </c>
      <c r="L166" s="78" t="s">
        <v>66</v>
      </c>
      <c r="M166" s="76">
        <f t="shared" ref="M166:M215" si="17">K166</f>
        <v>1.05</v>
      </c>
      <c r="N166" s="77">
        <v>3725</v>
      </c>
      <c r="O166" s="79" t="s">
        <v>64</v>
      </c>
      <c r="P166" s="74">
        <f t="shared" si="15"/>
        <v>0.3725</v>
      </c>
    </row>
    <row r="167" spans="2:16">
      <c r="B167" s="89">
        <v>275</v>
      </c>
      <c r="C167" s="79" t="s">
        <v>65</v>
      </c>
      <c r="D167" s="74">
        <f t="shared" ref="D167:D180" si="18">B167/$C$5</f>
        <v>4.9107142857142856</v>
      </c>
      <c r="E167" s="91">
        <v>28.89</v>
      </c>
      <c r="F167" s="92">
        <v>2.1659999999999999E-2</v>
      </c>
      <c r="G167" s="88">
        <f t="shared" si="16"/>
        <v>28.911660000000001</v>
      </c>
      <c r="H167" s="77">
        <v>38.5</v>
      </c>
      <c r="I167" s="79" t="s">
        <v>66</v>
      </c>
      <c r="J167" s="76">
        <f t="shared" si="13"/>
        <v>38.5</v>
      </c>
      <c r="K167" s="77">
        <v>1.18</v>
      </c>
      <c r="L167" s="79" t="s">
        <v>66</v>
      </c>
      <c r="M167" s="76">
        <f t="shared" si="17"/>
        <v>1.18</v>
      </c>
      <c r="N167" s="77">
        <v>3849</v>
      </c>
      <c r="O167" s="79" t="s">
        <v>64</v>
      </c>
      <c r="P167" s="74">
        <f t="shared" si="15"/>
        <v>0.38490000000000002</v>
      </c>
    </row>
    <row r="168" spans="2:16">
      <c r="B168" s="89">
        <v>300</v>
      </c>
      <c r="C168" s="79" t="s">
        <v>65</v>
      </c>
      <c r="D168" s="74">
        <f t="shared" si="18"/>
        <v>5.3571428571428568</v>
      </c>
      <c r="E168" s="91">
        <v>27.9</v>
      </c>
      <c r="F168" s="92">
        <v>2.0070000000000001E-2</v>
      </c>
      <c r="G168" s="88">
        <f t="shared" si="16"/>
        <v>27.920069999999999</v>
      </c>
      <c r="H168" s="77">
        <v>42.41</v>
      </c>
      <c r="I168" s="79" t="s">
        <v>66</v>
      </c>
      <c r="J168" s="76">
        <f t="shared" si="13"/>
        <v>42.41</v>
      </c>
      <c r="K168" s="77">
        <v>1.3</v>
      </c>
      <c r="L168" s="79" t="s">
        <v>66</v>
      </c>
      <c r="M168" s="76">
        <f t="shared" si="17"/>
        <v>1.3</v>
      </c>
      <c r="N168" s="77">
        <v>3977</v>
      </c>
      <c r="O168" s="79" t="s">
        <v>64</v>
      </c>
      <c r="P168" s="74">
        <f t="shared" si="15"/>
        <v>0.3977</v>
      </c>
    </row>
    <row r="169" spans="2:16">
      <c r="B169" s="89">
        <v>325</v>
      </c>
      <c r="C169" s="79" t="s">
        <v>65</v>
      </c>
      <c r="D169" s="74">
        <f t="shared" si="18"/>
        <v>5.8035714285714288</v>
      </c>
      <c r="E169" s="91">
        <v>26.95</v>
      </c>
      <c r="F169" s="92">
        <v>1.8710000000000001E-2</v>
      </c>
      <c r="G169" s="88">
        <f t="shared" si="16"/>
        <v>26.968709999999998</v>
      </c>
      <c r="H169" s="77">
        <v>46.45</v>
      </c>
      <c r="I169" s="79" t="s">
        <v>66</v>
      </c>
      <c r="J169" s="76">
        <f t="shared" si="13"/>
        <v>46.45</v>
      </c>
      <c r="K169" s="77">
        <v>1.43</v>
      </c>
      <c r="L169" s="79" t="s">
        <v>66</v>
      </c>
      <c r="M169" s="76">
        <f t="shared" si="17"/>
        <v>1.43</v>
      </c>
      <c r="N169" s="77">
        <v>4109</v>
      </c>
      <c r="O169" s="79" t="s">
        <v>64</v>
      </c>
      <c r="P169" s="74">
        <f t="shared" si="15"/>
        <v>0.41089999999999999</v>
      </c>
    </row>
    <row r="170" spans="2:16">
      <c r="B170" s="89">
        <v>350</v>
      </c>
      <c r="C170" s="79" t="s">
        <v>65</v>
      </c>
      <c r="D170" s="74">
        <f t="shared" si="18"/>
        <v>6.25</v>
      </c>
      <c r="E170" s="91">
        <v>26.07</v>
      </c>
      <c r="F170" s="92">
        <v>1.753E-2</v>
      </c>
      <c r="G170" s="88">
        <f t="shared" si="16"/>
        <v>26.087530000000001</v>
      </c>
      <c r="H170" s="77">
        <v>50.64</v>
      </c>
      <c r="I170" s="79" t="s">
        <v>66</v>
      </c>
      <c r="J170" s="76">
        <f t="shared" si="13"/>
        <v>50.64</v>
      </c>
      <c r="K170" s="77">
        <v>1.54</v>
      </c>
      <c r="L170" s="79" t="s">
        <v>66</v>
      </c>
      <c r="M170" s="76">
        <f t="shared" si="17"/>
        <v>1.54</v>
      </c>
      <c r="N170" s="77">
        <v>4246</v>
      </c>
      <c r="O170" s="79" t="s">
        <v>64</v>
      </c>
      <c r="P170" s="74">
        <f t="shared" si="15"/>
        <v>0.42460000000000003</v>
      </c>
    </row>
    <row r="171" spans="2:16">
      <c r="B171" s="89">
        <v>375</v>
      </c>
      <c r="C171" s="79" t="s">
        <v>65</v>
      </c>
      <c r="D171" s="74">
        <f t="shared" si="18"/>
        <v>6.6964285714285712</v>
      </c>
      <c r="E171" s="91">
        <v>25.24</v>
      </c>
      <c r="F171" s="92">
        <v>1.6500000000000001E-2</v>
      </c>
      <c r="G171" s="88">
        <f t="shared" si="16"/>
        <v>25.256499999999999</v>
      </c>
      <c r="H171" s="77">
        <v>54.96</v>
      </c>
      <c r="I171" s="79" t="s">
        <v>66</v>
      </c>
      <c r="J171" s="76">
        <f t="shared" si="13"/>
        <v>54.96</v>
      </c>
      <c r="K171" s="77">
        <v>1.66</v>
      </c>
      <c r="L171" s="79" t="s">
        <v>66</v>
      </c>
      <c r="M171" s="76">
        <f t="shared" si="17"/>
        <v>1.66</v>
      </c>
      <c r="N171" s="77">
        <v>4387</v>
      </c>
      <c r="O171" s="79" t="s">
        <v>64</v>
      </c>
      <c r="P171" s="74">
        <f t="shared" si="15"/>
        <v>0.43869999999999998</v>
      </c>
    </row>
    <row r="172" spans="2:16">
      <c r="B172" s="89">
        <v>400</v>
      </c>
      <c r="C172" s="79" t="s">
        <v>65</v>
      </c>
      <c r="D172" s="74">
        <f t="shared" si="18"/>
        <v>7.1428571428571432</v>
      </c>
      <c r="E172" s="91">
        <v>24.46</v>
      </c>
      <c r="F172" s="92">
        <v>1.559E-2</v>
      </c>
      <c r="G172" s="88">
        <f t="shared" si="16"/>
        <v>24.47559</v>
      </c>
      <c r="H172" s="77">
        <v>59.43</v>
      </c>
      <c r="I172" s="79" t="s">
        <v>66</v>
      </c>
      <c r="J172" s="76">
        <f t="shared" si="13"/>
        <v>59.43</v>
      </c>
      <c r="K172" s="77">
        <v>1.78</v>
      </c>
      <c r="L172" s="79" t="s">
        <v>66</v>
      </c>
      <c r="M172" s="76">
        <f t="shared" si="17"/>
        <v>1.78</v>
      </c>
      <c r="N172" s="77">
        <v>4533</v>
      </c>
      <c r="O172" s="79" t="s">
        <v>64</v>
      </c>
      <c r="P172" s="74">
        <f t="shared" si="15"/>
        <v>0.45330000000000004</v>
      </c>
    </row>
    <row r="173" spans="2:16">
      <c r="B173" s="89">
        <v>450</v>
      </c>
      <c r="C173" s="79" t="s">
        <v>65</v>
      </c>
      <c r="D173" s="74">
        <f t="shared" si="18"/>
        <v>8.0357142857142865</v>
      </c>
      <c r="E173" s="91">
        <v>23.04</v>
      </c>
      <c r="F173" s="92">
        <v>1.406E-2</v>
      </c>
      <c r="G173" s="88">
        <f t="shared" si="16"/>
        <v>23.05406</v>
      </c>
      <c r="H173" s="77">
        <v>68.77</v>
      </c>
      <c r="I173" s="79" t="s">
        <v>66</v>
      </c>
      <c r="J173" s="76">
        <f t="shared" si="13"/>
        <v>68.77</v>
      </c>
      <c r="K173" s="77">
        <v>2.2200000000000002</v>
      </c>
      <c r="L173" s="79" t="s">
        <v>66</v>
      </c>
      <c r="M173" s="76">
        <f t="shared" si="17"/>
        <v>2.2200000000000002</v>
      </c>
      <c r="N173" s="77">
        <v>4839</v>
      </c>
      <c r="O173" s="79" t="s">
        <v>64</v>
      </c>
      <c r="P173" s="74">
        <f t="shared" si="15"/>
        <v>0.48390000000000005</v>
      </c>
    </row>
    <row r="174" spans="2:16">
      <c r="B174" s="89">
        <v>500</v>
      </c>
      <c r="C174" s="79" t="s">
        <v>65</v>
      </c>
      <c r="D174" s="74">
        <f t="shared" si="18"/>
        <v>8.9285714285714288</v>
      </c>
      <c r="E174" s="91">
        <v>21.79</v>
      </c>
      <c r="F174" s="92">
        <v>1.281E-2</v>
      </c>
      <c r="G174" s="88">
        <f t="shared" si="16"/>
        <v>21.802810000000001</v>
      </c>
      <c r="H174" s="77">
        <v>78.67</v>
      </c>
      <c r="I174" s="79" t="s">
        <v>66</v>
      </c>
      <c r="J174" s="76">
        <f t="shared" ref="J174:J192" si="19">H174</f>
        <v>78.67</v>
      </c>
      <c r="K174" s="77">
        <v>2.62</v>
      </c>
      <c r="L174" s="79" t="s">
        <v>66</v>
      </c>
      <c r="M174" s="76">
        <f t="shared" si="17"/>
        <v>2.62</v>
      </c>
      <c r="N174" s="77">
        <v>5166</v>
      </c>
      <c r="O174" s="79" t="s">
        <v>64</v>
      </c>
      <c r="P174" s="74">
        <f t="shared" si="15"/>
        <v>0.51660000000000006</v>
      </c>
    </row>
    <row r="175" spans="2:16">
      <c r="B175" s="89">
        <v>550</v>
      </c>
      <c r="C175" s="79" t="s">
        <v>65</v>
      </c>
      <c r="D175" s="74">
        <f t="shared" si="18"/>
        <v>9.8214285714285712</v>
      </c>
      <c r="E175" s="91">
        <v>20.69</v>
      </c>
      <c r="F175" s="92">
        <v>1.1769999999999999E-2</v>
      </c>
      <c r="G175" s="88">
        <f t="shared" si="16"/>
        <v>20.70177</v>
      </c>
      <c r="H175" s="77">
        <v>89.12</v>
      </c>
      <c r="I175" s="79" t="s">
        <v>66</v>
      </c>
      <c r="J175" s="76">
        <f t="shared" si="19"/>
        <v>89.12</v>
      </c>
      <c r="K175" s="77">
        <v>3.01</v>
      </c>
      <c r="L175" s="79" t="s">
        <v>66</v>
      </c>
      <c r="M175" s="76">
        <f t="shared" si="17"/>
        <v>3.01</v>
      </c>
      <c r="N175" s="77">
        <v>5511</v>
      </c>
      <c r="O175" s="79" t="s">
        <v>64</v>
      </c>
      <c r="P175" s="76">
        <f t="shared" si="15"/>
        <v>0.55110000000000003</v>
      </c>
    </row>
    <row r="176" spans="2:16">
      <c r="B176" s="89">
        <v>600</v>
      </c>
      <c r="C176" s="79" t="s">
        <v>65</v>
      </c>
      <c r="D176" s="74">
        <f t="shared" si="18"/>
        <v>10.714285714285714</v>
      </c>
      <c r="E176" s="91">
        <v>19.72</v>
      </c>
      <c r="F176" s="92">
        <v>1.09E-2</v>
      </c>
      <c r="G176" s="88">
        <f t="shared" si="16"/>
        <v>19.730899999999998</v>
      </c>
      <c r="H176" s="77">
        <v>100.11</v>
      </c>
      <c r="I176" s="79" t="s">
        <v>66</v>
      </c>
      <c r="J176" s="76">
        <f t="shared" si="19"/>
        <v>100.11</v>
      </c>
      <c r="K176" s="77">
        <v>3.39</v>
      </c>
      <c r="L176" s="79" t="s">
        <v>66</v>
      </c>
      <c r="M176" s="76">
        <f t="shared" si="17"/>
        <v>3.39</v>
      </c>
      <c r="N176" s="77">
        <v>5876</v>
      </c>
      <c r="O176" s="79" t="s">
        <v>64</v>
      </c>
      <c r="P176" s="76">
        <f t="shared" si="15"/>
        <v>0.58760000000000001</v>
      </c>
    </row>
    <row r="177" spans="1:16">
      <c r="A177" s="4"/>
      <c r="B177" s="89">
        <v>650</v>
      </c>
      <c r="C177" s="79" t="s">
        <v>65</v>
      </c>
      <c r="D177" s="74">
        <f t="shared" si="18"/>
        <v>11.607142857142858</v>
      </c>
      <c r="E177" s="91">
        <v>18.86</v>
      </c>
      <c r="F177" s="92">
        <v>1.0149999999999999E-2</v>
      </c>
      <c r="G177" s="88">
        <f t="shared" si="16"/>
        <v>18.870149999999999</v>
      </c>
      <c r="H177" s="77">
        <v>111.61</v>
      </c>
      <c r="I177" s="79" t="s">
        <v>66</v>
      </c>
      <c r="J177" s="76">
        <f t="shared" si="19"/>
        <v>111.61</v>
      </c>
      <c r="K177" s="77">
        <v>3.76</v>
      </c>
      <c r="L177" s="79" t="s">
        <v>66</v>
      </c>
      <c r="M177" s="76">
        <f t="shared" si="17"/>
        <v>3.76</v>
      </c>
      <c r="N177" s="77">
        <v>6260</v>
      </c>
      <c r="O177" s="79" t="s">
        <v>64</v>
      </c>
      <c r="P177" s="76">
        <f t="shared" si="15"/>
        <v>0.626</v>
      </c>
    </row>
    <row r="178" spans="1:16">
      <c r="B178" s="77">
        <v>700</v>
      </c>
      <c r="C178" s="79" t="s">
        <v>65</v>
      </c>
      <c r="D178" s="74">
        <f t="shared" si="18"/>
        <v>12.5</v>
      </c>
      <c r="E178" s="91">
        <v>18.079999999999998</v>
      </c>
      <c r="F178" s="92">
        <v>9.5080000000000008E-3</v>
      </c>
      <c r="G178" s="88">
        <f t="shared" si="16"/>
        <v>18.089507999999999</v>
      </c>
      <c r="H178" s="77">
        <v>123.63</v>
      </c>
      <c r="I178" s="79" t="s">
        <v>66</v>
      </c>
      <c r="J178" s="76">
        <f t="shared" si="19"/>
        <v>123.63</v>
      </c>
      <c r="K178" s="77">
        <v>4.13</v>
      </c>
      <c r="L178" s="79" t="s">
        <v>66</v>
      </c>
      <c r="M178" s="76">
        <f t="shared" si="17"/>
        <v>4.13</v>
      </c>
      <c r="N178" s="77">
        <v>6661</v>
      </c>
      <c r="O178" s="79" t="s">
        <v>64</v>
      </c>
      <c r="P178" s="76">
        <f t="shared" si="15"/>
        <v>0.66609999999999991</v>
      </c>
    </row>
    <row r="179" spans="1:16">
      <c r="B179" s="89">
        <v>800</v>
      </c>
      <c r="C179" s="90" t="s">
        <v>65</v>
      </c>
      <c r="D179" s="74">
        <f t="shared" si="18"/>
        <v>14.285714285714286</v>
      </c>
      <c r="E179" s="91">
        <v>16.760000000000002</v>
      </c>
      <c r="F179" s="92">
        <v>8.4440000000000001E-3</v>
      </c>
      <c r="G179" s="88">
        <f t="shared" si="16"/>
        <v>16.768444000000002</v>
      </c>
      <c r="H179" s="77">
        <v>149.13</v>
      </c>
      <c r="I179" s="79" t="s">
        <v>66</v>
      </c>
      <c r="J179" s="76">
        <f t="shared" si="19"/>
        <v>149.13</v>
      </c>
      <c r="K179" s="77">
        <v>5.48</v>
      </c>
      <c r="L179" s="79" t="s">
        <v>66</v>
      </c>
      <c r="M179" s="76">
        <f t="shared" si="17"/>
        <v>5.48</v>
      </c>
      <c r="N179" s="77">
        <v>7516</v>
      </c>
      <c r="O179" s="79" t="s">
        <v>64</v>
      </c>
      <c r="P179" s="76">
        <f t="shared" si="15"/>
        <v>0.75160000000000005</v>
      </c>
    </row>
    <row r="180" spans="1:16">
      <c r="B180" s="89">
        <v>900</v>
      </c>
      <c r="C180" s="90" t="s">
        <v>65</v>
      </c>
      <c r="D180" s="74">
        <f t="shared" si="18"/>
        <v>16.071428571428573</v>
      </c>
      <c r="E180" s="91">
        <v>15.66</v>
      </c>
      <c r="F180" s="92">
        <v>7.6030000000000004E-3</v>
      </c>
      <c r="G180" s="88">
        <f t="shared" si="16"/>
        <v>15.667603</v>
      </c>
      <c r="H180" s="77">
        <v>176.52</v>
      </c>
      <c r="I180" s="79" t="s">
        <v>66</v>
      </c>
      <c r="J180" s="76">
        <f t="shared" si="19"/>
        <v>176.52</v>
      </c>
      <c r="K180" s="77">
        <v>6.72</v>
      </c>
      <c r="L180" s="79" t="s">
        <v>66</v>
      </c>
      <c r="M180" s="76">
        <f t="shared" si="17"/>
        <v>6.72</v>
      </c>
      <c r="N180" s="77">
        <v>8434</v>
      </c>
      <c r="O180" s="79" t="s">
        <v>64</v>
      </c>
      <c r="P180" s="76">
        <f t="shared" si="15"/>
        <v>0.84339999999999993</v>
      </c>
    </row>
    <row r="181" spans="1:16">
      <c r="B181" s="89">
        <v>1</v>
      </c>
      <c r="C181" s="93" t="s">
        <v>67</v>
      </c>
      <c r="D181" s="74">
        <f t="shared" ref="D181:D228" si="20">B181*1000/$C$5</f>
        <v>17.857142857142858</v>
      </c>
      <c r="E181" s="91">
        <v>14.74</v>
      </c>
      <c r="F181" s="92">
        <v>6.9220000000000002E-3</v>
      </c>
      <c r="G181" s="88">
        <f t="shared" si="16"/>
        <v>14.746922</v>
      </c>
      <c r="H181" s="77">
        <v>205.73</v>
      </c>
      <c r="I181" s="79" t="s">
        <v>66</v>
      </c>
      <c r="J181" s="76">
        <f t="shared" si="19"/>
        <v>205.73</v>
      </c>
      <c r="K181" s="77">
        <v>7.89</v>
      </c>
      <c r="L181" s="79" t="s">
        <v>66</v>
      </c>
      <c r="M181" s="76">
        <f t="shared" si="17"/>
        <v>7.89</v>
      </c>
      <c r="N181" s="77">
        <v>9412</v>
      </c>
      <c r="O181" s="79" t="s">
        <v>64</v>
      </c>
      <c r="P181" s="76">
        <f t="shared" si="15"/>
        <v>0.94120000000000004</v>
      </c>
    </row>
    <row r="182" spans="1:16">
      <c r="B182" s="89">
        <v>1.1000000000000001</v>
      </c>
      <c r="C182" s="90" t="s">
        <v>67</v>
      </c>
      <c r="D182" s="74">
        <f t="shared" si="20"/>
        <v>19.642857142857142</v>
      </c>
      <c r="E182" s="91">
        <v>13.93</v>
      </c>
      <c r="F182" s="92">
        <v>6.3569999999999998E-3</v>
      </c>
      <c r="G182" s="88">
        <f t="shared" si="16"/>
        <v>13.936356999999999</v>
      </c>
      <c r="H182" s="77">
        <v>236.71</v>
      </c>
      <c r="I182" s="79" t="s">
        <v>66</v>
      </c>
      <c r="J182" s="76">
        <f t="shared" si="19"/>
        <v>236.71</v>
      </c>
      <c r="K182" s="77">
        <v>9.02</v>
      </c>
      <c r="L182" s="79" t="s">
        <v>66</v>
      </c>
      <c r="M182" s="76">
        <f t="shared" si="17"/>
        <v>9.02</v>
      </c>
      <c r="N182" s="77">
        <v>1.04</v>
      </c>
      <c r="O182" s="78" t="s">
        <v>66</v>
      </c>
      <c r="P182" s="76">
        <f t="shared" ref="P182:P228" si="21">N182</f>
        <v>1.04</v>
      </c>
    </row>
    <row r="183" spans="1:16">
      <c r="B183" s="89">
        <v>1.2</v>
      </c>
      <c r="C183" s="90" t="s">
        <v>67</v>
      </c>
      <c r="D183" s="74">
        <f t="shared" si="20"/>
        <v>21.428571428571427</v>
      </c>
      <c r="E183" s="91">
        <v>13.21</v>
      </c>
      <c r="F183" s="92">
        <v>5.8820000000000001E-3</v>
      </c>
      <c r="G183" s="88">
        <f t="shared" si="16"/>
        <v>13.215882000000001</v>
      </c>
      <c r="H183" s="77">
        <v>269.42</v>
      </c>
      <c r="I183" s="79" t="s">
        <v>66</v>
      </c>
      <c r="J183" s="76">
        <f t="shared" si="19"/>
        <v>269.42</v>
      </c>
      <c r="K183" s="77">
        <v>10.14</v>
      </c>
      <c r="L183" s="79" t="s">
        <v>66</v>
      </c>
      <c r="M183" s="76">
        <f t="shared" si="17"/>
        <v>10.14</v>
      </c>
      <c r="N183" s="77">
        <v>1.1499999999999999</v>
      </c>
      <c r="O183" s="79" t="s">
        <v>66</v>
      </c>
      <c r="P183" s="76">
        <f t="shared" si="21"/>
        <v>1.1499999999999999</v>
      </c>
    </row>
    <row r="184" spans="1:16">
      <c r="B184" s="89">
        <v>1.3</v>
      </c>
      <c r="C184" s="90" t="s">
        <v>67</v>
      </c>
      <c r="D184" s="74">
        <f t="shared" si="20"/>
        <v>23.214285714285715</v>
      </c>
      <c r="E184" s="91">
        <v>12.56</v>
      </c>
      <c r="F184" s="92">
        <v>5.4749999999999998E-3</v>
      </c>
      <c r="G184" s="88">
        <f t="shared" si="16"/>
        <v>12.565475000000001</v>
      </c>
      <c r="H184" s="77">
        <v>303.86</v>
      </c>
      <c r="I184" s="79" t="s">
        <v>66</v>
      </c>
      <c r="J184" s="76">
        <f t="shared" si="19"/>
        <v>303.86</v>
      </c>
      <c r="K184" s="77">
        <v>11.26</v>
      </c>
      <c r="L184" s="79" t="s">
        <v>66</v>
      </c>
      <c r="M184" s="76">
        <f t="shared" si="17"/>
        <v>11.26</v>
      </c>
      <c r="N184" s="77">
        <v>1.27</v>
      </c>
      <c r="O184" s="79" t="s">
        <v>66</v>
      </c>
      <c r="P184" s="76">
        <f t="shared" si="21"/>
        <v>1.27</v>
      </c>
    </row>
    <row r="185" spans="1:16">
      <c r="B185" s="89">
        <v>1.4</v>
      </c>
      <c r="C185" s="90" t="s">
        <v>67</v>
      </c>
      <c r="D185" s="74">
        <f t="shared" si="20"/>
        <v>25</v>
      </c>
      <c r="E185" s="91">
        <v>11.96</v>
      </c>
      <c r="F185" s="92">
        <v>5.1229999999999999E-3</v>
      </c>
      <c r="G185" s="88">
        <f t="shared" si="16"/>
        <v>11.965123</v>
      </c>
      <c r="H185" s="77">
        <v>340.07</v>
      </c>
      <c r="I185" s="79" t="s">
        <v>66</v>
      </c>
      <c r="J185" s="76">
        <f t="shared" si="19"/>
        <v>340.07</v>
      </c>
      <c r="K185" s="77">
        <v>12.37</v>
      </c>
      <c r="L185" s="79" t="s">
        <v>66</v>
      </c>
      <c r="M185" s="76">
        <f t="shared" si="17"/>
        <v>12.37</v>
      </c>
      <c r="N185" s="77">
        <v>1.39</v>
      </c>
      <c r="O185" s="79" t="s">
        <v>66</v>
      </c>
      <c r="P185" s="76">
        <f t="shared" si="21"/>
        <v>1.39</v>
      </c>
    </row>
    <row r="186" spans="1:16">
      <c r="B186" s="89">
        <v>1.5</v>
      </c>
      <c r="C186" s="90" t="s">
        <v>67</v>
      </c>
      <c r="D186" s="74">
        <f t="shared" si="20"/>
        <v>26.785714285714285</v>
      </c>
      <c r="E186" s="91">
        <v>11.39</v>
      </c>
      <c r="F186" s="92">
        <v>4.816E-3</v>
      </c>
      <c r="G186" s="88">
        <f t="shared" si="16"/>
        <v>11.394816</v>
      </c>
      <c r="H186" s="77">
        <v>378.1</v>
      </c>
      <c r="I186" s="79" t="s">
        <v>66</v>
      </c>
      <c r="J186" s="76">
        <f t="shared" si="19"/>
        <v>378.1</v>
      </c>
      <c r="K186" s="77">
        <v>13.49</v>
      </c>
      <c r="L186" s="79" t="s">
        <v>66</v>
      </c>
      <c r="M186" s="76">
        <f t="shared" si="17"/>
        <v>13.49</v>
      </c>
      <c r="N186" s="77">
        <v>1.51</v>
      </c>
      <c r="O186" s="79" t="s">
        <v>66</v>
      </c>
      <c r="P186" s="76">
        <f t="shared" si="21"/>
        <v>1.51</v>
      </c>
    </row>
    <row r="187" spans="1:16">
      <c r="B187" s="89">
        <v>1.6</v>
      </c>
      <c r="C187" s="90" t="s">
        <v>67</v>
      </c>
      <c r="D187" s="74">
        <f t="shared" si="20"/>
        <v>28.571428571428573</v>
      </c>
      <c r="E187" s="91">
        <v>10.84</v>
      </c>
      <c r="F187" s="92">
        <v>4.5450000000000004E-3</v>
      </c>
      <c r="G187" s="88">
        <f t="shared" si="16"/>
        <v>10.844545</v>
      </c>
      <c r="H187" s="77">
        <v>418.06</v>
      </c>
      <c r="I187" s="79" t="s">
        <v>66</v>
      </c>
      <c r="J187" s="76">
        <f t="shared" si="19"/>
        <v>418.06</v>
      </c>
      <c r="K187" s="77">
        <v>14.63</v>
      </c>
      <c r="L187" s="79" t="s">
        <v>66</v>
      </c>
      <c r="M187" s="76">
        <f t="shared" si="17"/>
        <v>14.63</v>
      </c>
      <c r="N187" s="77">
        <v>1.64</v>
      </c>
      <c r="O187" s="79" t="s">
        <v>66</v>
      </c>
      <c r="P187" s="76">
        <f t="shared" si="21"/>
        <v>1.64</v>
      </c>
    </row>
    <row r="188" spans="1:16">
      <c r="B188" s="89">
        <v>1.7</v>
      </c>
      <c r="C188" s="90" t="s">
        <v>67</v>
      </c>
      <c r="D188" s="74">
        <f t="shared" si="20"/>
        <v>30.357142857142858</v>
      </c>
      <c r="E188" s="91">
        <v>10.32</v>
      </c>
      <c r="F188" s="92">
        <v>4.3049999999999998E-3</v>
      </c>
      <c r="G188" s="88">
        <f t="shared" si="16"/>
        <v>10.324305000000001</v>
      </c>
      <c r="H188" s="77">
        <v>460.02</v>
      </c>
      <c r="I188" s="79" t="s">
        <v>66</v>
      </c>
      <c r="J188" s="76">
        <f t="shared" si="19"/>
        <v>460.02</v>
      </c>
      <c r="K188" s="77">
        <v>15.79</v>
      </c>
      <c r="L188" s="79" t="s">
        <v>66</v>
      </c>
      <c r="M188" s="76">
        <f t="shared" si="17"/>
        <v>15.79</v>
      </c>
      <c r="N188" s="77">
        <v>1.78</v>
      </c>
      <c r="O188" s="79" t="s">
        <v>66</v>
      </c>
      <c r="P188" s="76">
        <f t="shared" si="21"/>
        <v>1.78</v>
      </c>
    </row>
    <row r="189" spans="1:16">
      <c r="B189" s="89">
        <v>1.8</v>
      </c>
      <c r="C189" s="90" t="s">
        <v>67</v>
      </c>
      <c r="D189" s="74">
        <f t="shared" si="20"/>
        <v>32.142857142857146</v>
      </c>
      <c r="E189" s="91">
        <v>9.907</v>
      </c>
      <c r="F189" s="92">
        <v>4.0889999999999998E-3</v>
      </c>
      <c r="G189" s="88">
        <f t="shared" si="16"/>
        <v>9.9110890000000005</v>
      </c>
      <c r="H189" s="77">
        <v>503.9</v>
      </c>
      <c r="I189" s="79" t="s">
        <v>66</v>
      </c>
      <c r="J189" s="76">
        <f t="shared" si="19"/>
        <v>503.9</v>
      </c>
      <c r="K189" s="77">
        <v>16.97</v>
      </c>
      <c r="L189" s="79" t="s">
        <v>66</v>
      </c>
      <c r="M189" s="76">
        <f t="shared" si="17"/>
        <v>16.97</v>
      </c>
      <c r="N189" s="77">
        <v>1.92</v>
      </c>
      <c r="O189" s="79" t="s">
        <v>66</v>
      </c>
      <c r="P189" s="76">
        <f t="shared" si="21"/>
        <v>1.92</v>
      </c>
    </row>
    <row r="190" spans="1:16">
      <c r="B190" s="89">
        <v>2</v>
      </c>
      <c r="C190" s="90" t="s">
        <v>67</v>
      </c>
      <c r="D190" s="74">
        <f t="shared" si="20"/>
        <v>35.714285714285715</v>
      </c>
      <c r="E190" s="91">
        <v>9.18</v>
      </c>
      <c r="F190" s="92">
        <v>3.7190000000000001E-3</v>
      </c>
      <c r="G190" s="88">
        <f t="shared" si="16"/>
        <v>9.183719</v>
      </c>
      <c r="H190" s="77">
        <v>596.99</v>
      </c>
      <c r="I190" s="79" t="s">
        <v>66</v>
      </c>
      <c r="J190" s="76">
        <f t="shared" si="19"/>
        <v>596.99</v>
      </c>
      <c r="K190" s="77">
        <v>21.48</v>
      </c>
      <c r="L190" s="79" t="s">
        <v>66</v>
      </c>
      <c r="M190" s="76">
        <f t="shared" si="17"/>
        <v>21.48</v>
      </c>
      <c r="N190" s="77">
        <v>2.2200000000000002</v>
      </c>
      <c r="O190" s="79" t="s">
        <v>66</v>
      </c>
      <c r="P190" s="76">
        <f t="shared" si="21"/>
        <v>2.2200000000000002</v>
      </c>
    </row>
    <row r="191" spans="1:16">
      <c r="B191" s="89">
        <v>2.25</v>
      </c>
      <c r="C191" s="90" t="s">
        <v>67</v>
      </c>
      <c r="D191" s="74">
        <f t="shared" si="20"/>
        <v>40.178571428571431</v>
      </c>
      <c r="E191" s="91">
        <v>8.4260000000000002</v>
      </c>
      <c r="F191" s="92">
        <v>3.3449999999999999E-3</v>
      </c>
      <c r="G191" s="88">
        <f t="shared" si="16"/>
        <v>8.4293449999999996</v>
      </c>
      <c r="H191" s="77">
        <v>723.17</v>
      </c>
      <c r="I191" s="79" t="s">
        <v>66</v>
      </c>
      <c r="J191" s="76">
        <f t="shared" si="19"/>
        <v>723.17</v>
      </c>
      <c r="K191" s="77">
        <v>27.94</v>
      </c>
      <c r="L191" s="79" t="s">
        <v>66</v>
      </c>
      <c r="M191" s="76">
        <f t="shared" si="17"/>
        <v>27.94</v>
      </c>
      <c r="N191" s="77">
        <v>2.62</v>
      </c>
      <c r="O191" s="79" t="s">
        <v>66</v>
      </c>
      <c r="P191" s="76">
        <f t="shared" si="21"/>
        <v>2.62</v>
      </c>
    </row>
    <row r="192" spans="1:16">
      <c r="B192" s="89">
        <v>2.5</v>
      </c>
      <c r="C192" s="90" t="s">
        <v>67</v>
      </c>
      <c r="D192" s="74">
        <f t="shared" si="20"/>
        <v>44.642857142857146</v>
      </c>
      <c r="E192" s="91">
        <v>7.8</v>
      </c>
      <c r="F192" s="92">
        <v>3.042E-3</v>
      </c>
      <c r="G192" s="88">
        <f t="shared" si="16"/>
        <v>7.8030419999999996</v>
      </c>
      <c r="H192" s="77">
        <v>860.06</v>
      </c>
      <c r="I192" s="79" t="s">
        <v>66</v>
      </c>
      <c r="J192" s="80">
        <f t="shared" si="19"/>
        <v>860.06</v>
      </c>
      <c r="K192" s="77">
        <v>34</v>
      </c>
      <c r="L192" s="79" t="s">
        <v>66</v>
      </c>
      <c r="M192" s="76">
        <f t="shared" si="17"/>
        <v>34</v>
      </c>
      <c r="N192" s="77">
        <v>3.05</v>
      </c>
      <c r="O192" s="79" t="s">
        <v>66</v>
      </c>
      <c r="P192" s="76">
        <f t="shared" si="21"/>
        <v>3.05</v>
      </c>
    </row>
    <row r="193" spans="2:16">
      <c r="B193" s="89">
        <v>2.75</v>
      </c>
      <c r="C193" s="90" t="s">
        <v>67</v>
      </c>
      <c r="D193" s="74">
        <f t="shared" si="20"/>
        <v>49.107142857142854</v>
      </c>
      <c r="E193" s="91">
        <v>7.274</v>
      </c>
      <c r="F193" s="92">
        <v>2.7910000000000001E-3</v>
      </c>
      <c r="G193" s="88">
        <f t="shared" si="16"/>
        <v>7.2767910000000002</v>
      </c>
      <c r="H193" s="77">
        <v>1.01</v>
      </c>
      <c r="I193" s="78" t="s">
        <v>12</v>
      </c>
      <c r="J193" s="80">
        <f t="shared" ref="J193:J228" si="22">H193*1000</f>
        <v>1010</v>
      </c>
      <c r="K193" s="77">
        <v>39.880000000000003</v>
      </c>
      <c r="L193" s="79" t="s">
        <v>66</v>
      </c>
      <c r="M193" s="76">
        <f t="shared" si="17"/>
        <v>39.880000000000003</v>
      </c>
      <c r="N193" s="77">
        <v>3.52</v>
      </c>
      <c r="O193" s="79" t="s">
        <v>66</v>
      </c>
      <c r="P193" s="76">
        <f t="shared" si="21"/>
        <v>3.52</v>
      </c>
    </row>
    <row r="194" spans="2:16">
      <c r="B194" s="89">
        <v>3</v>
      </c>
      <c r="C194" s="90" t="s">
        <v>67</v>
      </c>
      <c r="D194" s="74">
        <f t="shared" si="20"/>
        <v>53.571428571428569</v>
      </c>
      <c r="E194" s="91">
        <v>6.8239999999999998</v>
      </c>
      <c r="F194" s="92">
        <v>2.5799999999999998E-3</v>
      </c>
      <c r="G194" s="88">
        <f t="shared" si="16"/>
        <v>6.8265799999999999</v>
      </c>
      <c r="H194" s="77">
        <v>1.1599999999999999</v>
      </c>
      <c r="I194" s="79" t="s">
        <v>12</v>
      </c>
      <c r="J194" s="80">
        <f t="shared" si="22"/>
        <v>1160</v>
      </c>
      <c r="K194" s="77">
        <v>45.69</v>
      </c>
      <c r="L194" s="79" t="s">
        <v>66</v>
      </c>
      <c r="M194" s="76">
        <f t="shared" si="17"/>
        <v>45.69</v>
      </c>
      <c r="N194" s="77">
        <v>4.01</v>
      </c>
      <c r="O194" s="79" t="s">
        <v>66</v>
      </c>
      <c r="P194" s="76">
        <f t="shared" si="21"/>
        <v>4.01</v>
      </c>
    </row>
    <row r="195" spans="2:16">
      <c r="B195" s="89">
        <v>3.25</v>
      </c>
      <c r="C195" s="90" t="s">
        <v>67</v>
      </c>
      <c r="D195" s="74">
        <f t="shared" si="20"/>
        <v>58.035714285714285</v>
      </c>
      <c r="E195" s="91">
        <v>6.4349999999999996</v>
      </c>
      <c r="F195" s="92">
        <v>2.3999999999999998E-3</v>
      </c>
      <c r="G195" s="88">
        <f t="shared" si="16"/>
        <v>6.4373999999999993</v>
      </c>
      <c r="H195" s="77">
        <v>1.33</v>
      </c>
      <c r="I195" s="79" t="s">
        <v>12</v>
      </c>
      <c r="J195" s="80">
        <f t="shared" si="22"/>
        <v>1330</v>
      </c>
      <c r="K195" s="77">
        <v>51.47</v>
      </c>
      <c r="L195" s="79" t="s">
        <v>66</v>
      </c>
      <c r="M195" s="76">
        <f t="shared" si="17"/>
        <v>51.47</v>
      </c>
      <c r="N195" s="77">
        <v>4.53</v>
      </c>
      <c r="O195" s="79" t="s">
        <v>66</v>
      </c>
      <c r="P195" s="76">
        <f t="shared" si="21"/>
        <v>4.53</v>
      </c>
    </row>
    <row r="196" spans="2:16">
      <c r="B196" s="89">
        <v>3.5</v>
      </c>
      <c r="C196" s="90" t="s">
        <v>67</v>
      </c>
      <c r="D196" s="74">
        <f t="shared" si="20"/>
        <v>62.5</v>
      </c>
      <c r="E196" s="91">
        <v>6.0949999999999998</v>
      </c>
      <c r="F196" s="92">
        <v>2.2439999999999999E-3</v>
      </c>
      <c r="G196" s="88">
        <f t="shared" si="16"/>
        <v>6.0972439999999999</v>
      </c>
      <c r="H196" s="77">
        <v>1.51</v>
      </c>
      <c r="I196" s="79" t="s">
        <v>12</v>
      </c>
      <c r="J196" s="80">
        <f t="shared" si="22"/>
        <v>1510</v>
      </c>
      <c r="K196" s="77">
        <v>57.26</v>
      </c>
      <c r="L196" s="79" t="s">
        <v>66</v>
      </c>
      <c r="M196" s="76">
        <f t="shared" si="17"/>
        <v>57.26</v>
      </c>
      <c r="N196" s="77">
        <v>5.08</v>
      </c>
      <c r="O196" s="79" t="s">
        <v>66</v>
      </c>
      <c r="P196" s="76">
        <f t="shared" si="21"/>
        <v>5.08</v>
      </c>
    </row>
    <row r="197" spans="2:16">
      <c r="B197" s="89">
        <v>3.75</v>
      </c>
      <c r="C197" s="90" t="s">
        <v>67</v>
      </c>
      <c r="D197" s="74">
        <f t="shared" si="20"/>
        <v>66.964285714285708</v>
      </c>
      <c r="E197" s="91">
        <v>5.7960000000000003</v>
      </c>
      <c r="F197" s="92">
        <v>2.1090000000000002E-3</v>
      </c>
      <c r="G197" s="88">
        <f t="shared" si="16"/>
        <v>5.7981090000000002</v>
      </c>
      <c r="H197" s="77">
        <v>1.7</v>
      </c>
      <c r="I197" s="79" t="s">
        <v>12</v>
      </c>
      <c r="J197" s="80">
        <f t="shared" si="22"/>
        <v>1700</v>
      </c>
      <c r="K197" s="77">
        <v>63.06</v>
      </c>
      <c r="L197" s="79" t="s">
        <v>66</v>
      </c>
      <c r="M197" s="76">
        <f t="shared" si="17"/>
        <v>63.06</v>
      </c>
      <c r="N197" s="77">
        <v>5.66</v>
      </c>
      <c r="O197" s="79" t="s">
        <v>66</v>
      </c>
      <c r="P197" s="76">
        <f t="shared" si="21"/>
        <v>5.66</v>
      </c>
    </row>
    <row r="198" spans="2:16">
      <c r="B198" s="89">
        <v>4</v>
      </c>
      <c r="C198" s="90" t="s">
        <v>67</v>
      </c>
      <c r="D198" s="74">
        <f t="shared" si="20"/>
        <v>71.428571428571431</v>
      </c>
      <c r="E198" s="91">
        <v>5.524</v>
      </c>
      <c r="F198" s="92">
        <v>1.9889999999999999E-3</v>
      </c>
      <c r="G198" s="88">
        <f t="shared" si="16"/>
        <v>5.525989</v>
      </c>
      <c r="H198" s="77">
        <v>1.89</v>
      </c>
      <c r="I198" s="79" t="s">
        <v>12</v>
      </c>
      <c r="J198" s="80">
        <f t="shared" si="22"/>
        <v>1890</v>
      </c>
      <c r="K198" s="77">
        <v>68.900000000000006</v>
      </c>
      <c r="L198" s="79" t="s">
        <v>66</v>
      </c>
      <c r="M198" s="76">
        <f t="shared" si="17"/>
        <v>68.900000000000006</v>
      </c>
      <c r="N198" s="77">
        <v>6.26</v>
      </c>
      <c r="O198" s="79" t="s">
        <v>66</v>
      </c>
      <c r="P198" s="76">
        <f t="shared" si="21"/>
        <v>6.26</v>
      </c>
    </row>
    <row r="199" spans="2:16">
      <c r="B199" s="89">
        <v>4.5</v>
      </c>
      <c r="C199" s="90" t="s">
        <v>67</v>
      </c>
      <c r="D199" s="74">
        <f t="shared" si="20"/>
        <v>80.357142857142861</v>
      </c>
      <c r="E199" s="91">
        <v>5.0540000000000003</v>
      </c>
      <c r="F199" s="92">
        <v>1.787E-3</v>
      </c>
      <c r="G199" s="88">
        <f t="shared" si="16"/>
        <v>5.0557870000000005</v>
      </c>
      <c r="H199" s="77">
        <v>2.31</v>
      </c>
      <c r="I199" s="79" t="s">
        <v>12</v>
      </c>
      <c r="J199" s="80">
        <f t="shared" si="22"/>
        <v>2310</v>
      </c>
      <c r="K199" s="77">
        <v>91</v>
      </c>
      <c r="L199" s="79" t="s">
        <v>66</v>
      </c>
      <c r="M199" s="76">
        <f t="shared" si="17"/>
        <v>91</v>
      </c>
      <c r="N199" s="77">
        <v>7.54</v>
      </c>
      <c r="O199" s="79" t="s">
        <v>66</v>
      </c>
      <c r="P199" s="76">
        <f t="shared" si="21"/>
        <v>7.54</v>
      </c>
    </row>
    <row r="200" spans="2:16">
      <c r="B200" s="89">
        <v>5</v>
      </c>
      <c r="C200" s="90" t="s">
        <v>67</v>
      </c>
      <c r="D200" s="74">
        <f t="shared" si="20"/>
        <v>89.285714285714292</v>
      </c>
      <c r="E200" s="91">
        <v>4.6710000000000003</v>
      </c>
      <c r="F200" s="92">
        <v>1.624E-3</v>
      </c>
      <c r="G200" s="88">
        <f t="shared" si="16"/>
        <v>4.6726239999999999</v>
      </c>
      <c r="H200" s="77">
        <v>2.77</v>
      </c>
      <c r="I200" s="79" t="s">
        <v>12</v>
      </c>
      <c r="J200" s="80">
        <f t="shared" si="22"/>
        <v>2770</v>
      </c>
      <c r="K200" s="77">
        <v>111.63</v>
      </c>
      <c r="L200" s="79" t="s">
        <v>66</v>
      </c>
      <c r="M200" s="76">
        <f t="shared" si="17"/>
        <v>111.63</v>
      </c>
      <c r="N200" s="77">
        <v>8.92</v>
      </c>
      <c r="O200" s="79" t="s">
        <v>66</v>
      </c>
      <c r="P200" s="76">
        <f t="shared" si="21"/>
        <v>8.92</v>
      </c>
    </row>
    <row r="201" spans="2:16">
      <c r="B201" s="89">
        <v>5.5</v>
      </c>
      <c r="C201" s="90" t="s">
        <v>67</v>
      </c>
      <c r="D201" s="74">
        <f t="shared" si="20"/>
        <v>98.214285714285708</v>
      </c>
      <c r="E201" s="91">
        <v>4.3520000000000003</v>
      </c>
      <c r="F201" s="92">
        <v>1.4890000000000001E-3</v>
      </c>
      <c r="G201" s="88">
        <f t="shared" si="16"/>
        <v>4.3534890000000006</v>
      </c>
      <c r="H201" s="77">
        <v>3.26</v>
      </c>
      <c r="I201" s="79" t="s">
        <v>12</v>
      </c>
      <c r="J201" s="80">
        <f t="shared" si="22"/>
        <v>3260</v>
      </c>
      <c r="K201" s="77">
        <v>131.58000000000001</v>
      </c>
      <c r="L201" s="79" t="s">
        <v>66</v>
      </c>
      <c r="M201" s="76">
        <f t="shared" si="17"/>
        <v>131.58000000000001</v>
      </c>
      <c r="N201" s="77">
        <v>10.4</v>
      </c>
      <c r="O201" s="79" t="s">
        <v>66</v>
      </c>
      <c r="P201" s="76">
        <f t="shared" si="21"/>
        <v>10.4</v>
      </c>
    </row>
    <row r="202" spans="2:16">
      <c r="B202" s="89">
        <v>6</v>
      </c>
      <c r="C202" s="90" t="s">
        <v>67</v>
      </c>
      <c r="D202" s="74">
        <f t="shared" si="20"/>
        <v>107.14285714285714</v>
      </c>
      <c r="E202" s="91">
        <v>4.0830000000000002</v>
      </c>
      <c r="F202" s="92">
        <v>1.3760000000000001E-3</v>
      </c>
      <c r="G202" s="88">
        <f t="shared" si="16"/>
        <v>4.0843759999999998</v>
      </c>
      <c r="H202" s="77">
        <v>3.79</v>
      </c>
      <c r="I202" s="79" t="s">
        <v>12</v>
      </c>
      <c r="J202" s="80">
        <f t="shared" si="22"/>
        <v>3790</v>
      </c>
      <c r="K202" s="77">
        <v>151.22</v>
      </c>
      <c r="L202" s="79" t="s">
        <v>66</v>
      </c>
      <c r="M202" s="76">
        <f t="shared" si="17"/>
        <v>151.22</v>
      </c>
      <c r="N202" s="77">
        <v>11.97</v>
      </c>
      <c r="O202" s="79" t="s">
        <v>66</v>
      </c>
      <c r="P202" s="76">
        <f t="shared" si="21"/>
        <v>11.97</v>
      </c>
    </row>
    <row r="203" spans="2:16">
      <c r="B203" s="89">
        <v>6.5</v>
      </c>
      <c r="C203" s="90" t="s">
        <v>67</v>
      </c>
      <c r="D203" s="74">
        <f t="shared" si="20"/>
        <v>116.07142857142857</v>
      </c>
      <c r="E203" s="91">
        <v>3.8519999999999999</v>
      </c>
      <c r="F203" s="92">
        <v>1.279E-3</v>
      </c>
      <c r="G203" s="88">
        <f t="shared" si="16"/>
        <v>3.8532789999999997</v>
      </c>
      <c r="H203" s="77">
        <v>4.3499999999999996</v>
      </c>
      <c r="I203" s="79" t="s">
        <v>12</v>
      </c>
      <c r="J203" s="80">
        <f t="shared" si="22"/>
        <v>4350</v>
      </c>
      <c r="K203" s="77">
        <v>170.7</v>
      </c>
      <c r="L203" s="79" t="s">
        <v>66</v>
      </c>
      <c r="M203" s="76">
        <f t="shared" si="17"/>
        <v>170.7</v>
      </c>
      <c r="N203" s="77">
        <v>13.63</v>
      </c>
      <c r="O203" s="79" t="s">
        <v>66</v>
      </c>
      <c r="P203" s="76">
        <f t="shared" si="21"/>
        <v>13.63</v>
      </c>
    </row>
    <row r="204" spans="2:16">
      <c r="B204" s="89">
        <v>7</v>
      </c>
      <c r="C204" s="90" t="s">
        <v>67</v>
      </c>
      <c r="D204" s="74">
        <f t="shared" si="20"/>
        <v>125</v>
      </c>
      <c r="E204" s="91">
        <v>3.653</v>
      </c>
      <c r="F204" s="92">
        <v>1.196E-3</v>
      </c>
      <c r="G204" s="88">
        <f t="shared" si="16"/>
        <v>3.6541960000000002</v>
      </c>
      <c r="H204" s="77">
        <v>4.9400000000000004</v>
      </c>
      <c r="I204" s="79" t="s">
        <v>12</v>
      </c>
      <c r="J204" s="80">
        <f t="shared" si="22"/>
        <v>4940</v>
      </c>
      <c r="K204" s="77">
        <v>190.13</v>
      </c>
      <c r="L204" s="79" t="s">
        <v>66</v>
      </c>
      <c r="M204" s="76">
        <f t="shared" si="17"/>
        <v>190.13</v>
      </c>
      <c r="N204" s="77">
        <v>15.37</v>
      </c>
      <c r="O204" s="79" t="s">
        <v>66</v>
      </c>
      <c r="P204" s="76">
        <f t="shared" si="21"/>
        <v>15.37</v>
      </c>
    </row>
    <row r="205" spans="2:16">
      <c r="B205" s="89">
        <v>8</v>
      </c>
      <c r="C205" s="90" t="s">
        <v>67</v>
      </c>
      <c r="D205" s="74">
        <f t="shared" si="20"/>
        <v>142.85714285714286</v>
      </c>
      <c r="E205" s="91">
        <v>3.3239999999999998</v>
      </c>
      <c r="F205" s="92">
        <v>1.059E-3</v>
      </c>
      <c r="G205" s="88">
        <f t="shared" si="16"/>
        <v>3.325059</v>
      </c>
      <c r="H205" s="77">
        <v>6.21</v>
      </c>
      <c r="I205" s="79" t="s">
        <v>12</v>
      </c>
      <c r="J205" s="80">
        <f t="shared" si="22"/>
        <v>6210</v>
      </c>
      <c r="K205" s="77">
        <v>262.02</v>
      </c>
      <c r="L205" s="79" t="s">
        <v>66</v>
      </c>
      <c r="M205" s="76">
        <f t="shared" si="17"/>
        <v>262.02</v>
      </c>
      <c r="N205" s="77">
        <v>19.09</v>
      </c>
      <c r="O205" s="79" t="s">
        <v>66</v>
      </c>
      <c r="P205" s="76">
        <f t="shared" si="21"/>
        <v>19.09</v>
      </c>
    </row>
    <row r="206" spans="2:16">
      <c r="B206" s="89">
        <v>9</v>
      </c>
      <c r="C206" s="90" t="s">
        <v>67</v>
      </c>
      <c r="D206" s="74">
        <f t="shared" si="20"/>
        <v>160.71428571428572</v>
      </c>
      <c r="E206" s="91">
        <v>3.0649999999999999</v>
      </c>
      <c r="F206" s="92">
        <v>9.5089999999999997E-4</v>
      </c>
      <c r="G206" s="88">
        <f t="shared" si="16"/>
        <v>3.0659508999999998</v>
      </c>
      <c r="H206" s="77">
        <v>7.6</v>
      </c>
      <c r="I206" s="79" t="s">
        <v>12</v>
      </c>
      <c r="J206" s="80">
        <f t="shared" si="22"/>
        <v>7600</v>
      </c>
      <c r="K206" s="77">
        <v>327.7</v>
      </c>
      <c r="L206" s="79" t="s">
        <v>66</v>
      </c>
      <c r="M206" s="76">
        <f t="shared" si="17"/>
        <v>327.7</v>
      </c>
      <c r="N206" s="77">
        <v>23.1</v>
      </c>
      <c r="O206" s="79" t="s">
        <v>66</v>
      </c>
      <c r="P206" s="76">
        <f t="shared" si="21"/>
        <v>23.1</v>
      </c>
    </row>
    <row r="207" spans="2:16">
      <c r="B207" s="89">
        <v>10</v>
      </c>
      <c r="C207" s="90" t="s">
        <v>67</v>
      </c>
      <c r="D207" s="74">
        <f t="shared" si="20"/>
        <v>178.57142857142858</v>
      </c>
      <c r="E207" s="91">
        <v>2.855</v>
      </c>
      <c r="F207" s="92">
        <v>8.6370000000000001E-4</v>
      </c>
      <c r="G207" s="88">
        <f t="shared" si="16"/>
        <v>2.8558637</v>
      </c>
      <c r="H207" s="77">
        <v>9.1</v>
      </c>
      <c r="I207" s="79" t="s">
        <v>12</v>
      </c>
      <c r="J207" s="80">
        <f t="shared" si="22"/>
        <v>9100</v>
      </c>
      <c r="K207" s="77">
        <v>390.49</v>
      </c>
      <c r="L207" s="79" t="s">
        <v>66</v>
      </c>
      <c r="M207" s="76">
        <f t="shared" si="17"/>
        <v>390.49</v>
      </c>
      <c r="N207" s="77">
        <v>27.39</v>
      </c>
      <c r="O207" s="79" t="s">
        <v>66</v>
      </c>
      <c r="P207" s="76">
        <f t="shared" si="21"/>
        <v>27.39</v>
      </c>
    </row>
    <row r="208" spans="2:16">
      <c r="B208" s="89">
        <v>11</v>
      </c>
      <c r="C208" s="90" t="s">
        <v>67</v>
      </c>
      <c r="D208" s="74">
        <f t="shared" si="20"/>
        <v>196.42857142857142</v>
      </c>
      <c r="E208" s="91">
        <v>2.6819999999999999</v>
      </c>
      <c r="F208" s="92">
        <v>7.9160000000000005E-4</v>
      </c>
      <c r="G208" s="88">
        <f t="shared" si="16"/>
        <v>2.6827915999999998</v>
      </c>
      <c r="H208" s="77">
        <v>10.71</v>
      </c>
      <c r="I208" s="79" t="s">
        <v>12</v>
      </c>
      <c r="J208" s="80">
        <f t="shared" si="22"/>
        <v>10710</v>
      </c>
      <c r="K208" s="77">
        <v>451.69</v>
      </c>
      <c r="L208" s="79" t="s">
        <v>66</v>
      </c>
      <c r="M208" s="76">
        <f t="shared" si="17"/>
        <v>451.69</v>
      </c>
      <c r="N208" s="77">
        <v>31.93</v>
      </c>
      <c r="O208" s="79" t="s">
        <v>66</v>
      </c>
      <c r="P208" s="76">
        <f t="shared" si="21"/>
        <v>31.93</v>
      </c>
    </row>
    <row r="209" spans="2:16">
      <c r="B209" s="89">
        <v>12</v>
      </c>
      <c r="C209" s="90" t="s">
        <v>67</v>
      </c>
      <c r="D209" s="74">
        <f t="shared" si="20"/>
        <v>214.28571428571428</v>
      </c>
      <c r="E209" s="91">
        <v>2.536</v>
      </c>
      <c r="F209" s="92">
        <v>7.3099999999999999E-4</v>
      </c>
      <c r="G209" s="88">
        <f t="shared" si="16"/>
        <v>2.5367310000000001</v>
      </c>
      <c r="H209" s="77">
        <v>12.41</v>
      </c>
      <c r="I209" s="79" t="s">
        <v>12</v>
      </c>
      <c r="J209" s="80">
        <f t="shared" si="22"/>
        <v>12410</v>
      </c>
      <c r="K209" s="77">
        <v>511.89</v>
      </c>
      <c r="L209" s="79" t="s">
        <v>66</v>
      </c>
      <c r="M209" s="76">
        <f t="shared" si="17"/>
        <v>511.89</v>
      </c>
      <c r="N209" s="77">
        <v>36.69</v>
      </c>
      <c r="O209" s="79" t="s">
        <v>66</v>
      </c>
      <c r="P209" s="76">
        <f t="shared" si="21"/>
        <v>36.69</v>
      </c>
    </row>
    <row r="210" spans="2:16">
      <c r="B210" s="89">
        <v>13</v>
      </c>
      <c r="C210" s="90" t="s">
        <v>67</v>
      </c>
      <c r="D210" s="74">
        <f t="shared" si="20"/>
        <v>232.14285714285714</v>
      </c>
      <c r="E210" s="91">
        <v>2.4119999999999999</v>
      </c>
      <c r="F210" s="92">
        <v>6.7940000000000003E-4</v>
      </c>
      <c r="G210" s="88">
        <f t="shared" si="16"/>
        <v>2.4126794</v>
      </c>
      <c r="H210" s="77">
        <v>14.21</v>
      </c>
      <c r="I210" s="79" t="s">
        <v>12</v>
      </c>
      <c r="J210" s="80">
        <f t="shared" si="22"/>
        <v>14210</v>
      </c>
      <c r="K210" s="77">
        <v>571.41</v>
      </c>
      <c r="L210" s="79" t="s">
        <v>66</v>
      </c>
      <c r="M210" s="76">
        <f t="shared" si="17"/>
        <v>571.41</v>
      </c>
      <c r="N210" s="77">
        <v>41.67</v>
      </c>
      <c r="O210" s="79" t="s">
        <v>66</v>
      </c>
      <c r="P210" s="76">
        <f t="shared" si="21"/>
        <v>41.67</v>
      </c>
    </row>
    <row r="211" spans="2:16">
      <c r="B211" s="89">
        <v>14</v>
      </c>
      <c r="C211" s="90" t="s">
        <v>67</v>
      </c>
      <c r="D211" s="74">
        <f t="shared" si="20"/>
        <v>250</v>
      </c>
      <c r="E211" s="91">
        <v>2.306</v>
      </c>
      <c r="F211" s="92">
        <v>6.3480000000000003E-4</v>
      </c>
      <c r="G211" s="88">
        <f t="shared" si="16"/>
        <v>2.3066347999999999</v>
      </c>
      <c r="H211" s="77">
        <v>16.09</v>
      </c>
      <c r="I211" s="79" t="s">
        <v>12</v>
      </c>
      <c r="J211" s="80">
        <f t="shared" si="22"/>
        <v>16090</v>
      </c>
      <c r="K211" s="77">
        <v>630.42999999999995</v>
      </c>
      <c r="L211" s="79" t="s">
        <v>66</v>
      </c>
      <c r="M211" s="76">
        <f t="shared" si="17"/>
        <v>630.42999999999995</v>
      </c>
      <c r="N211" s="77">
        <v>46.84</v>
      </c>
      <c r="O211" s="79" t="s">
        <v>66</v>
      </c>
      <c r="P211" s="76">
        <f t="shared" si="21"/>
        <v>46.84</v>
      </c>
    </row>
    <row r="212" spans="2:16">
      <c r="B212" s="89">
        <v>15</v>
      </c>
      <c r="C212" s="90" t="s">
        <v>67</v>
      </c>
      <c r="D212" s="74">
        <f t="shared" si="20"/>
        <v>267.85714285714283</v>
      </c>
      <c r="E212" s="91">
        <v>2.2130000000000001</v>
      </c>
      <c r="F212" s="92">
        <v>5.9590000000000001E-4</v>
      </c>
      <c r="G212" s="88">
        <f t="shared" si="16"/>
        <v>2.2135959000000001</v>
      </c>
      <c r="H212" s="77">
        <v>18.05</v>
      </c>
      <c r="I212" s="79" t="s">
        <v>12</v>
      </c>
      <c r="J212" s="80">
        <f t="shared" si="22"/>
        <v>18050</v>
      </c>
      <c r="K212" s="77">
        <v>689.02</v>
      </c>
      <c r="L212" s="79" t="s">
        <v>66</v>
      </c>
      <c r="M212" s="80">
        <f t="shared" si="17"/>
        <v>689.02</v>
      </c>
      <c r="N212" s="77">
        <v>52.19</v>
      </c>
      <c r="O212" s="79" t="s">
        <v>66</v>
      </c>
      <c r="P212" s="76">
        <f t="shared" si="21"/>
        <v>52.19</v>
      </c>
    </row>
    <row r="213" spans="2:16">
      <c r="B213" s="89">
        <v>16</v>
      </c>
      <c r="C213" s="90" t="s">
        <v>67</v>
      </c>
      <c r="D213" s="74">
        <f t="shared" si="20"/>
        <v>285.71428571428572</v>
      </c>
      <c r="E213" s="91">
        <v>2.1320000000000001</v>
      </c>
      <c r="F213" s="92">
        <v>5.6159999999999999E-4</v>
      </c>
      <c r="G213" s="88">
        <f t="shared" ref="G213:G228" si="23">E213+F213</f>
        <v>2.1325616000000003</v>
      </c>
      <c r="H213" s="77">
        <v>20.100000000000001</v>
      </c>
      <c r="I213" s="79" t="s">
        <v>12</v>
      </c>
      <c r="J213" s="80">
        <f t="shared" si="22"/>
        <v>20100</v>
      </c>
      <c r="K213" s="77">
        <v>747.25</v>
      </c>
      <c r="L213" s="79" t="s">
        <v>66</v>
      </c>
      <c r="M213" s="80">
        <f t="shared" si="17"/>
        <v>747.25</v>
      </c>
      <c r="N213" s="77">
        <v>57.71</v>
      </c>
      <c r="O213" s="79" t="s">
        <v>66</v>
      </c>
      <c r="P213" s="76">
        <f t="shared" si="21"/>
        <v>57.71</v>
      </c>
    </row>
    <row r="214" spans="2:16">
      <c r="B214" s="89">
        <v>17</v>
      </c>
      <c r="C214" s="90" t="s">
        <v>67</v>
      </c>
      <c r="D214" s="74">
        <f t="shared" si="20"/>
        <v>303.57142857142856</v>
      </c>
      <c r="E214" s="91">
        <v>2.06</v>
      </c>
      <c r="F214" s="92">
        <v>5.3120000000000001E-4</v>
      </c>
      <c r="G214" s="88">
        <f t="shared" si="23"/>
        <v>2.0605312000000002</v>
      </c>
      <c r="H214" s="77">
        <v>22.22</v>
      </c>
      <c r="I214" s="79" t="s">
        <v>12</v>
      </c>
      <c r="J214" s="80">
        <f t="shared" si="22"/>
        <v>22220</v>
      </c>
      <c r="K214" s="77">
        <v>805.14</v>
      </c>
      <c r="L214" s="79" t="s">
        <v>66</v>
      </c>
      <c r="M214" s="80">
        <f t="shared" si="17"/>
        <v>805.14</v>
      </c>
      <c r="N214" s="77">
        <v>63.38</v>
      </c>
      <c r="O214" s="79" t="s">
        <v>66</v>
      </c>
      <c r="P214" s="76">
        <f t="shared" si="21"/>
        <v>63.38</v>
      </c>
    </row>
    <row r="215" spans="2:16">
      <c r="B215" s="89">
        <v>18</v>
      </c>
      <c r="C215" s="90" t="s">
        <v>67</v>
      </c>
      <c r="D215" s="74">
        <f t="shared" si="20"/>
        <v>321.42857142857144</v>
      </c>
      <c r="E215" s="91">
        <v>1.996</v>
      </c>
      <c r="F215" s="92">
        <v>5.0409999999999995E-4</v>
      </c>
      <c r="G215" s="88">
        <f t="shared" si="23"/>
        <v>1.9965040999999999</v>
      </c>
      <c r="H215" s="77">
        <v>24.4</v>
      </c>
      <c r="I215" s="79" t="s">
        <v>12</v>
      </c>
      <c r="J215" s="80">
        <f t="shared" si="22"/>
        <v>24400</v>
      </c>
      <c r="K215" s="77">
        <v>862.69</v>
      </c>
      <c r="L215" s="79" t="s">
        <v>66</v>
      </c>
      <c r="M215" s="80">
        <f t="shared" si="17"/>
        <v>862.69</v>
      </c>
      <c r="N215" s="77">
        <v>69.180000000000007</v>
      </c>
      <c r="O215" s="79" t="s">
        <v>66</v>
      </c>
      <c r="P215" s="76">
        <f t="shared" si="21"/>
        <v>69.180000000000007</v>
      </c>
    </row>
    <row r="216" spans="2:16">
      <c r="B216" s="89">
        <v>20</v>
      </c>
      <c r="C216" s="90" t="s">
        <v>67</v>
      </c>
      <c r="D216" s="74">
        <f t="shared" si="20"/>
        <v>357.14285714285717</v>
      </c>
      <c r="E216" s="91">
        <v>1.887</v>
      </c>
      <c r="F216" s="92">
        <v>4.5760000000000001E-4</v>
      </c>
      <c r="G216" s="88">
        <f t="shared" si="23"/>
        <v>1.8874576000000001</v>
      </c>
      <c r="H216" s="77">
        <v>28.98</v>
      </c>
      <c r="I216" s="79" t="s">
        <v>12</v>
      </c>
      <c r="J216" s="80">
        <f t="shared" si="22"/>
        <v>28980</v>
      </c>
      <c r="K216" s="77">
        <v>1.08</v>
      </c>
      <c r="L216" s="78" t="s">
        <v>12</v>
      </c>
      <c r="M216" s="80">
        <f t="shared" ref="M216" si="24">K216*1000</f>
        <v>1080</v>
      </c>
      <c r="N216" s="77">
        <v>81.180000000000007</v>
      </c>
      <c r="O216" s="79" t="s">
        <v>66</v>
      </c>
      <c r="P216" s="76">
        <f t="shared" si="21"/>
        <v>81.180000000000007</v>
      </c>
    </row>
    <row r="217" spans="2:16">
      <c r="B217" s="89">
        <v>22.5</v>
      </c>
      <c r="C217" s="90" t="s">
        <v>67</v>
      </c>
      <c r="D217" s="74">
        <f t="shared" si="20"/>
        <v>401.78571428571428</v>
      </c>
      <c r="E217" s="91">
        <v>1.778</v>
      </c>
      <c r="F217" s="92">
        <v>4.1060000000000001E-4</v>
      </c>
      <c r="G217" s="88">
        <f t="shared" si="23"/>
        <v>1.7784106</v>
      </c>
      <c r="H217" s="77">
        <v>35.04</v>
      </c>
      <c r="I217" s="79" t="s">
        <v>12</v>
      </c>
      <c r="J217" s="80">
        <f t="shared" si="22"/>
        <v>35040</v>
      </c>
      <c r="K217" s="77">
        <v>1.38</v>
      </c>
      <c r="L217" s="79" t="s">
        <v>12</v>
      </c>
      <c r="M217" s="80">
        <f>K217*1000</f>
        <v>1380</v>
      </c>
      <c r="N217" s="77">
        <v>96.78</v>
      </c>
      <c r="O217" s="79" t="s">
        <v>66</v>
      </c>
      <c r="P217" s="76">
        <f t="shared" si="21"/>
        <v>96.78</v>
      </c>
    </row>
    <row r="218" spans="2:16">
      <c r="B218" s="89">
        <v>25</v>
      </c>
      <c r="C218" s="90" t="s">
        <v>67</v>
      </c>
      <c r="D218" s="74">
        <f t="shared" si="20"/>
        <v>446.42857142857144</v>
      </c>
      <c r="E218" s="91">
        <v>1.6910000000000001</v>
      </c>
      <c r="F218" s="92">
        <v>3.7270000000000001E-4</v>
      </c>
      <c r="G218" s="88">
        <f t="shared" si="23"/>
        <v>1.6913727000000001</v>
      </c>
      <c r="H218" s="77">
        <v>41.44</v>
      </c>
      <c r="I218" s="79" t="s">
        <v>12</v>
      </c>
      <c r="J218" s="80">
        <f t="shared" si="22"/>
        <v>41440</v>
      </c>
      <c r="K218" s="77">
        <v>1.65</v>
      </c>
      <c r="L218" s="79" t="s">
        <v>12</v>
      </c>
      <c r="M218" s="80">
        <f t="shared" ref="M218:M228" si="25">K218*1000</f>
        <v>1650</v>
      </c>
      <c r="N218" s="77">
        <v>112.94</v>
      </c>
      <c r="O218" s="79" t="s">
        <v>66</v>
      </c>
      <c r="P218" s="76">
        <f t="shared" si="21"/>
        <v>112.94</v>
      </c>
    </row>
    <row r="219" spans="2:16">
      <c r="B219" s="89">
        <v>27.5</v>
      </c>
      <c r="C219" s="90" t="s">
        <v>67</v>
      </c>
      <c r="D219" s="74">
        <f t="shared" si="20"/>
        <v>491.07142857142856</v>
      </c>
      <c r="E219" s="91">
        <v>1.621</v>
      </c>
      <c r="F219" s="92">
        <v>3.414E-4</v>
      </c>
      <c r="G219" s="88">
        <f t="shared" si="23"/>
        <v>1.6213413999999999</v>
      </c>
      <c r="H219" s="77">
        <v>48.14</v>
      </c>
      <c r="I219" s="79" t="s">
        <v>12</v>
      </c>
      <c r="J219" s="80">
        <f t="shared" si="22"/>
        <v>48140</v>
      </c>
      <c r="K219" s="77">
        <v>1.9</v>
      </c>
      <c r="L219" s="79" t="s">
        <v>12</v>
      </c>
      <c r="M219" s="80">
        <f t="shared" si="25"/>
        <v>1900</v>
      </c>
      <c r="N219" s="77">
        <v>129.54</v>
      </c>
      <c r="O219" s="79" t="s">
        <v>66</v>
      </c>
      <c r="P219" s="76">
        <f t="shared" si="21"/>
        <v>129.54</v>
      </c>
    </row>
    <row r="220" spans="2:16">
      <c r="B220" s="89">
        <v>30</v>
      </c>
      <c r="C220" s="90" t="s">
        <v>67</v>
      </c>
      <c r="D220" s="74">
        <f t="shared" si="20"/>
        <v>535.71428571428567</v>
      </c>
      <c r="E220" s="91">
        <v>1.5620000000000001</v>
      </c>
      <c r="F220" s="92">
        <v>3.1510000000000002E-4</v>
      </c>
      <c r="G220" s="88">
        <f t="shared" si="23"/>
        <v>1.5623151</v>
      </c>
      <c r="H220" s="77">
        <v>55.12</v>
      </c>
      <c r="I220" s="79" t="s">
        <v>12</v>
      </c>
      <c r="J220" s="80">
        <f t="shared" si="22"/>
        <v>55120</v>
      </c>
      <c r="K220" s="77">
        <v>2.14</v>
      </c>
      <c r="L220" s="79" t="s">
        <v>12</v>
      </c>
      <c r="M220" s="80">
        <f t="shared" si="25"/>
        <v>2140</v>
      </c>
      <c r="N220" s="77">
        <v>146.49</v>
      </c>
      <c r="O220" s="79" t="s">
        <v>66</v>
      </c>
      <c r="P220" s="76">
        <f t="shared" si="21"/>
        <v>146.49</v>
      </c>
    </row>
    <row r="221" spans="2:16">
      <c r="B221" s="89">
        <v>32.5</v>
      </c>
      <c r="C221" s="90" t="s">
        <v>67</v>
      </c>
      <c r="D221" s="74">
        <f t="shared" si="20"/>
        <v>580.35714285714289</v>
      </c>
      <c r="E221" s="91">
        <v>1.5129999999999999</v>
      </c>
      <c r="F221" s="92">
        <v>2.9270000000000001E-4</v>
      </c>
      <c r="G221" s="88">
        <f t="shared" si="23"/>
        <v>1.5132926999999998</v>
      </c>
      <c r="H221" s="77">
        <v>62.34</v>
      </c>
      <c r="I221" s="79" t="s">
        <v>12</v>
      </c>
      <c r="J221" s="80">
        <f t="shared" si="22"/>
        <v>62340</v>
      </c>
      <c r="K221" s="77">
        <v>2.37</v>
      </c>
      <c r="L221" s="79" t="s">
        <v>12</v>
      </c>
      <c r="M221" s="80">
        <f t="shared" si="25"/>
        <v>2370</v>
      </c>
      <c r="N221" s="77">
        <v>163.72999999999999</v>
      </c>
      <c r="O221" s="79" t="s">
        <v>66</v>
      </c>
      <c r="P221" s="76">
        <f t="shared" si="21"/>
        <v>163.72999999999999</v>
      </c>
    </row>
    <row r="222" spans="2:16">
      <c r="B222" s="89">
        <v>35</v>
      </c>
      <c r="C222" s="90" t="s">
        <v>67</v>
      </c>
      <c r="D222" s="74">
        <f t="shared" si="20"/>
        <v>625</v>
      </c>
      <c r="E222" s="91">
        <v>1.472</v>
      </c>
      <c r="F222" s="92">
        <v>2.7339999999999998E-4</v>
      </c>
      <c r="G222" s="88">
        <f t="shared" si="23"/>
        <v>1.4722734</v>
      </c>
      <c r="H222" s="77">
        <v>69.77</v>
      </c>
      <c r="I222" s="79" t="s">
        <v>12</v>
      </c>
      <c r="J222" s="80">
        <f t="shared" si="22"/>
        <v>69770</v>
      </c>
      <c r="K222" s="77">
        <v>2.6</v>
      </c>
      <c r="L222" s="79" t="s">
        <v>12</v>
      </c>
      <c r="M222" s="80">
        <f t="shared" si="25"/>
        <v>2600</v>
      </c>
      <c r="N222" s="77">
        <v>181.17</v>
      </c>
      <c r="O222" s="79" t="s">
        <v>66</v>
      </c>
      <c r="P222" s="76">
        <f t="shared" si="21"/>
        <v>181.17</v>
      </c>
    </row>
    <row r="223" spans="2:16">
      <c r="B223" s="89">
        <v>37.5</v>
      </c>
      <c r="C223" s="90" t="s">
        <v>67</v>
      </c>
      <c r="D223" s="74">
        <f t="shared" si="20"/>
        <v>669.64285714285711</v>
      </c>
      <c r="E223" s="91">
        <v>1.4370000000000001</v>
      </c>
      <c r="F223" s="92">
        <v>2.565E-4</v>
      </c>
      <c r="G223" s="88">
        <f t="shared" si="23"/>
        <v>1.4372565000000002</v>
      </c>
      <c r="H223" s="77">
        <v>77.400000000000006</v>
      </c>
      <c r="I223" s="79" t="s">
        <v>12</v>
      </c>
      <c r="J223" s="80">
        <f t="shared" si="22"/>
        <v>77400</v>
      </c>
      <c r="K223" s="77">
        <v>2.81</v>
      </c>
      <c r="L223" s="79" t="s">
        <v>12</v>
      </c>
      <c r="M223" s="80">
        <f t="shared" si="25"/>
        <v>2810</v>
      </c>
      <c r="N223" s="77">
        <v>198.78</v>
      </c>
      <c r="O223" s="79" t="s">
        <v>66</v>
      </c>
      <c r="P223" s="76">
        <f t="shared" si="21"/>
        <v>198.78</v>
      </c>
    </row>
    <row r="224" spans="2:16">
      <c r="B224" s="89">
        <v>40</v>
      </c>
      <c r="C224" s="90" t="s">
        <v>67</v>
      </c>
      <c r="D224" s="74">
        <f t="shared" si="20"/>
        <v>714.28571428571433</v>
      </c>
      <c r="E224" s="91">
        <v>1.4059999999999999</v>
      </c>
      <c r="F224" s="92">
        <v>2.4169999999999999E-4</v>
      </c>
      <c r="G224" s="88">
        <f t="shared" si="23"/>
        <v>1.4062416999999998</v>
      </c>
      <c r="H224" s="77">
        <v>85.21</v>
      </c>
      <c r="I224" s="79" t="s">
        <v>12</v>
      </c>
      <c r="J224" s="80">
        <f t="shared" si="22"/>
        <v>85210</v>
      </c>
      <c r="K224" s="77">
        <v>3.02</v>
      </c>
      <c r="L224" s="79" t="s">
        <v>12</v>
      </c>
      <c r="M224" s="80">
        <f t="shared" si="25"/>
        <v>3020</v>
      </c>
      <c r="N224" s="77">
        <v>216.5</v>
      </c>
      <c r="O224" s="79" t="s">
        <v>66</v>
      </c>
      <c r="P224" s="76">
        <f t="shared" si="21"/>
        <v>216.5</v>
      </c>
    </row>
    <row r="225" spans="1:16">
      <c r="B225" s="89">
        <v>45</v>
      </c>
      <c r="C225" s="90" t="s">
        <v>67</v>
      </c>
      <c r="D225" s="74">
        <f t="shared" si="20"/>
        <v>803.57142857142856</v>
      </c>
      <c r="E225" s="91">
        <v>1.3560000000000001</v>
      </c>
      <c r="F225" s="92">
        <v>2.1680000000000001E-4</v>
      </c>
      <c r="G225" s="88">
        <f t="shared" si="23"/>
        <v>1.3562168000000001</v>
      </c>
      <c r="H225" s="77">
        <v>101.28</v>
      </c>
      <c r="I225" s="79" t="s">
        <v>12</v>
      </c>
      <c r="J225" s="80">
        <f t="shared" si="22"/>
        <v>101280</v>
      </c>
      <c r="K225" s="77">
        <v>3.78</v>
      </c>
      <c r="L225" s="79" t="s">
        <v>12</v>
      </c>
      <c r="M225" s="80">
        <f t="shared" si="25"/>
        <v>3780</v>
      </c>
      <c r="N225" s="77">
        <v>252.14</v>
      </c>
      <c r="O225" s="79" t="s">
        <v>66</v>
      </c>
      <c r="P225" s="76">
        <f t="shared" si="21"/>
        <v>252.14</v>
      </c>
    </row>
    <row r="226" spans="1:16">
      <c r="B226" s="89">
        <v>50</v>
      </c>
      <c r="C226" s="90" t="s">
        <v>67</v>
      </c>
      <c r="D226" s="74">
        <f t="shared" si="20"/>
        <v>892.85714285714289</v>
      </c>
      <c r="E226" s="91">
        <v>1.3180000000000001</v>
      </c>
      <c r="F226" s="92">
        <v>1.9660000000000001E-4</v>
      </c>
      <c r="G226" s="88">
        <f t="shared" si="23"/>
        <v>1.3181966000000001</v>
      </c>
      <c r="H226" s="77">
        <v>117.88</v>
      </c>
      <c r="I226" s="79" t="s">
        <v>12</v>
      </c>
      <c r="J226" s="80">
        <f t="shared" si="22"/>
        <v>117880</v>
      </c>
      <c r="K226" s="77">
        <v>4.45</v>
      </c>
      <c r="L226" s="79" t="s">
        <v>12</v>
      </c>
      <c r="M226" s="80">
        <f t="shared" si="25"/>
        <v>4450</v>
      </c>
      <c r="N226" s="77">
        <v>287.85000000000002</v>
      </c>
      <c r="O226" s="79" t="s">
        <v>66</v>
      </c>
      <c r="P226" s="76">
        <f t="shared" si="21"/>
        <v>287.85000000000002</v>
      </c>
    </row>
    <row r="227" spans="1:16">
      <c r="B227" s="89">
        <v>55</v>
      </c>
      <c r="C227" s="90" t="s">
        <v>67</v>
      </c>
      <c r="D227" s="74">
        <f t="shared" si="20"/>
        <v>982.14285714285711</v>
      </c>
      <c r="E227" s="91">
        <v>1.2869999999999999</v>
      </c>
      <c r="F227" s="92">
        <v>1.8009999999999999E-4</v>
      </c>
      <c r="G227" s="88">
        <f t="shared" si="23"/>
        <v>1.2871800999999998</v>
      </c>
      <c r="H227" s="77">
        <v>134.91999999999999</v>
      </c>
      <c r="I227" s="79" t="s">
        <v>12</v>
      </c>
      <c r="J227" s="80">
        <f t="shared" si="22"/>
        <v>134920</v>
      </c>
      <c r="K227" s="77">
        <v>5.0599999999999996</v>
      </c>
      <c r="L227" s="79" t="s">
        <v>12</v>
      </c>
      <c r="M227" s="80">
        <f t="shared" si="25"/>
        <v>5060</v>
      </c>
      <c r="N227" s="77">
        <v>323.45</v>
      </c>
      <c r="O227" s="79" t="s">
        <v>66</v>
      </c>
      <c r="P227" s="76">
        <f t="shared" si="21"/>
        <v>323.45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0"/>
        <v>1000</v>
      </c>
      <c r="E228" s="91">
        <v>1.282</v>
      </c>
      <c r="F228" s="92">
        <v>1.771E-4</v>
      </c>
      <c r="G228" s="88">
        <f t="shared" si="23"/>
        <v>1.2821771</v>
      </c>
      <c r="H228" s="77">
        <v>138.38</v>
      </c>
      <c r="I228" s="79" t="s">
        <v>12</v>
      </c>
      <c r="J228" s="80">
        <f t="shared" si="22"/>
        <v>138380</v>
      </c>
      <c r="K228" s="77">
        <v>5.09</v>
      </c>
      <c r="L228" s="79" t="s">
        <v>12</v>
      </c>
      <c r="M228" s="80">
        <f t="shared" si="25"/>
        <v>5090</v>
      </c>
      <c r="N228" s="77">
        <v>330.54</v>
      </c>
      <c r="O228" s="79" t="s">
        <v>66</v>
      </c>
      <c r="P228" s="76">
        <f t="shared" si="21"/>
        <v>330.54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I3" sqref="I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1" t="s">
        <v>112</v>
      </c>
      <c r="Z1" s="25"/>
    </row>
    <row r="2" spans="1:30" ht="18.75">
      <c r="A2" s="1">
        <v>2</v>
      </c>
      <c r="B2" s="6" t="s">
        <v>113</v>
      </c>
      <c r="F2" s="7"/>
      <c r="G2" s="7"/>
      <c r="L2" s="5" t="s">
        <v>114</v>
      </c>
      <c r="M2" s="8"/>
      <c r="N2" s="9" t="s">
        <v>115</v>
      </c>
      <c r="R2" s="46"/>
      <c r="S2" s="1" t="s">
        <v>116</v>
      </c>
      <c r="Y2" s="1" t="s">
        <v>117</v>
      </c>
      <c r="AB2" s="1" t="s">
        <v>118</v>
      </c>
    </row>
    <row r="3" spans="1:30">
      <c r="A3" s="4">
        <v>3</v>
      </c>
      <c r="B3" s="12" t="s">
        <v>119</v>
      </c>
      <c r="C3" s="13" t="s">
        <v>17</v>
      </c>
      <c r="E3" s="12" t="s">
        <v>120</v>
      </c>
      <c r="F3" s="188" t="s">
        <v>121</v>
      </c>
      <c r="G3" s="14" t="s">
        <v>18</v>
      </c>
      <c r="H3" s="14"/>
      <c r="I3" s="14"/>
      <c r="K3" s="15"/>
      <c r="L3" s="5" t="s">
        <v>122</v>
      </c>
      <c r="M3" s="16"/>
      <c r="N3" s="9" t="s">
        <v>123</v>
      </c>
      <c r="O3" s="9"/>
      <c r="R3" s="25"/>
      <c r="S3" s="9"/>
      <c r="T3" s="2" t="s">
        <v>124</v>
      </c>
      <c r="U3" s="36"/>
      <c r="V3" s="9"/>
      <c r="W3" s="2" t="s">
        <v>125</v>
      </c>
      <c r="X3" s="2" t="s">
        <v>126</v>
      </c>
      <c r="Y3" s="2" t="s">
        <v>127</v>
      </c>
      <c r="Z3" s="2" t="s">
        <v>128</v>
      </c>
      <c r="AB3" s="2" t="s">
        <v>128</v>
      </c>
      <c r="AC3" s="2"/>
      <c r="AD3" s="124" t="s">
        <v>129</v>
      </c>
    </row>
    <row r="4" spans="1:30">
      <c r="A4" s="4">
        <v>4</v>
      </c>
      <c r="B4" s="12" t="s">
        <v>130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131</v>
      </c>
      <c r="L4" s="9"/>
      <c r="M4" s="9"/>
      <c r="N4" s="9"/>
      <c r="R4" s="46"/>
      <c r="S4" s="140" t="s">
        <v>132</v>
      </c>
      <c r="T4" s="141">
        <v>78.084000000000003</v>
      </c>
      <c r="U4" s="142"/>
      <c r="V4" s="140" t="s">
        <v>133</v>
      </c>
      <c r="W4" s="143">
        <f>T7*1</f>
        <v>3.9E-2</v>
      </c>
      <c r="X4" s="10">
        <v>12.010999999999999</v>
      </c>
      <c r="Y4" s="144">
        <f>W4/W8</f>
        <v>1.9586749714485454E-4</v>
      </c>
      <c r="Z4" s="145">
        <f>W4*X4/X9</f>
        <v>1.6170822836228733E-2</v>
      </c>
      <c r="AA4" s="111"/>
      <c r="AB4" s="146">
        <v>1.2400000000000001E-4</v>
      </c>
      <c r="AD4" s="147" t="s">
        <v>134</v>
      </c>
    </row>
    <row r="5" spans="1:30">
      <c r="A5" s="1">
        <v>5</v>
      </c>
      <c r="B5" s="12" t="s">
        <v>135</v>
      </c>
      <c r="C5" s="20">
        <v>56</v>
      </c>
      <c r="D5" s="21" t="s">
        <v>136</v>
      </c>
      <c r="F5" s="14" t="s">
        <v>0</v>
      </c>
      <c r="G5" s="14" t="s">
        <v>26</v>
      </c>
      <c r="H5" s="14" t="s">
        <v>138</v>
      </c>
      <c r="I5" s="14" t="s">
        <v>137</v>
      </c>
      <c r="J5" s="24" t="s">
        <v>139</v>
      </c>
      <c r="K5" s="5" t="s">
        <v>140</v>
      </c>
      <c r="L5" s="14"/>
      <c r="M5" s="14"/>
      <c r="N5" s="9"/>
      <c r="O5" s="15" t="s">
        <v>106</v>
      </c>
      <c r="P5" s="148" t="str">
        <f ca="1">RIGHT(CELL("filename",A1),LEN(CELL("filename",A1))-FIND("]",CELL("filename",A1)))</f>
        <v>srim56Fe_Air</v>
      </c>
      <c r="R5" s="46"/>
      <c r="S5" s="149" t="s">
        <v>141</v>
      </c>
      <c r="T5" s="150">
        <v>20.947600000000001</v>
      </c>
      <c r="U5" s="142"/>
      <c r="V5" s="149" t="s">
        <v>142</v>
      </c>
      <c r="W5" s="151">
        <f>T7*2+T5*2</f>
        <v>41.973200000000006</v>
      </c>
      <c r="X5" s="152">
        <v>15.999000000000001</v>
      </c>
      <c r="Y5" s="153">
        <f>W5/W8</f>
        <v>0.21079963156821566</v>
      </c>
      <c r="Z5" s="154">
        <f>W5*X5/X9</f>
        <v>23.182126119289084</v>
      </c>
      <c r="AA5" s="112"/>
      <c r="AB5" s="155">
        <v>0.23178099999999999</v>
      </c>
      <c r="AD5" s="156" t="s">
        <v>143</v>
      </c>
    </row>
    <row r="6" spans="1:30">
      <c r="A6" s="4">
        <v>6</v>
      </c>
      <c r="B6" s="12" t="s">
        <v>144</v>
      </c>
      <c r="C6" s="26" t="s">
        <v>213</v>
      </c>
      <c r="D6" s="21" t="s">
        <v>145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33</v>
      </c>
      <c r="M6" s="9"/>
      <c r="N6" s="9"/>
      <c r="O6" s="15" t="s">
        <v>105</v>
      </c>
      <c r="P6" s="137" t="s">
        <v>110</v>
      </c>
      <c r="R6" s="46"/>
      <c r="S6" s="149" t="s">
        <v>89</v>
      </c>
      <c r="T6" s="150">
        <v>0.93400000000000005</v>
      </c>
      <c r="U6" s="142"/>
      <c r="V6" s="157" t="s">
        <v>146</v>
      </c>
      <c r="W6" s="151">
        <f>T4*2</f>
        <v>156.16800000000001</v>
      </c>
      <c r="X6" s="152">
        <v>14.007</v>
      </c>
      <c r="Y6" s="153">
        <f>W6/W8</f>
        <v>0.78431372549019607</v>
      </c>
      <c r="Z6" s="154">
        <f>W6*X6/X9</f>
        <v>75.513660352068698</v>
      </c>
      <c r="AA6" s="112"/>
      <c r="AB6" s="155">
        <v>0.75526700000000002</v>
      </c>
      <c r="AD6" s="1" t="s">
        <v>147</v>
      </c>
    </row>
    <row r="7" spans="1:30">
      <c r="A7" s="1">
        <v>7</v>
      </c>
      <c r="B7" s="31"/>
      <c r="C7" s="26" t="s">
        <v>214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148</v>
      </c>
      <c r="M7" s="9"/>
      <c r="N7" s="9"/>
      <c r="R7" s="46"/>
      <c r="S7" s="158" t="s">
        <v>149</v>
      </c>
      <c r="T7" s="159">
        <v>3.9E-2</v>
      </c>
      <c r="U7" s="142"/>
      <c r="V7" s="160" t="s">
        <v>150</v>
      </c>
      <c r="W7" s="161">
        <f>T6*1</f>
        <v>0.93400000000000005</v>
      </c>
      <c r="X7" s="19">
        <v>39.948</v>
      </c>
      <c r="Y7" s="162">
        <f>W7/W8</f>
        <v>4.6907754444434398E-3</v>
      </c>
      <c r="Z7" s="163">
        <f>W7*X7/X9</f>
        <v>1.2880427058059933</v>
      </c>
      <c r="AA7" s="112"/>
      <c r="AB7" s="164">
        <v>1.2827E-2</v>
      </c>
      <c r="AD7" s="1" t="s">
        <v>151</v>
      </c>
    </row>
    <row r="8" spans="1:30">
      <c r="A8" s="1">
        <v>8</v>
      </c>
      <c r="B8" s="12" t="s">
        <v>152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153</v>
      </c>
      <c r="M8" s="9"/>
      <c r="N8" s="9"/>
      <c r="R8" s="46"/>
      <c r="S8" s="5" t="s">
        <v>154</v>
      </c>
      <c r="T8" s="108">
        <f>SUM(T4:T7)</f>
        <v>100.0046</v>
      </c>
      <c r="U8" s="165"/>
      <c r="V8" s="110" t="s">
        <v>154</v>
      </c>
      <c r="W8" s="113">
        <f>SUM(W4:W7)</f>
        <v>199.11420000000001</v>
      </c>
      <c r="Y8" s="113" t="s">
        <v>155</v>
      </c>
      <c r="AA8" s="112"/>
      <c r="AD8" s="1" t="s">
        <v>156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157</v>
      </c>
      <c r="M9" s="9"/>
      <c r="N9" s="9"/>
      <c r="R9" s="46"/>
      <c r="S9" s="41"/>
      <c r="T9" s="131"/>
      <c r="U9" s="124"/>
      <c r="V9" s="166"/>
      <c r="W9" s="5" t="s">
        <v>158</v>
      </c>
      <c r="X9" s="113">
        <f>(W4*X4+W5*X5+W6*X6+W7*X7)/100</f>
        <v>28.967542638000001</v>
      </c>
      <c r="Y9" s="167" t="s">
        <v>159</v>
      </c>
      <c r="Z9" s="130"/>
    </row>
    <row r="10" spans="1:30">
      <c r="A10" s="1">
        <v>10</v>
      </c>
      <c r="B10" s="12" t="s">
        <v>160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161</v>
      </c>
      <c r="M10" s="9"/>
      <c r="N10" s="9"/>
      <c r="R10" s="46"/>
      <c r="T10" s="59"/>
      <c r="U10" s="124"/>
      <c r="V10" s="166"/>
      <c r="W10" s="25" t="s">
        <v>162</v>
      </c>
      <c r="X10" s="40"/>
      <c r="Y10" s="40"/>
      <c r="Z10" s="130"/>
    </row>
    <row r="11" spans="1:30">
      <c r="A11" s="1">
        <v>11</v>
      </c>
      <c r="C11" s="43" t="s">
        <v>163</v>
      </c>
      <c r="D11" s="7" t="s">
        <v>164</v>
      </c>
      <c r="F11" s="32"/>
      <c r="G11" s="33"/>
      <c r="H11" s="33"/>
      <c r="I11" s="34"/>
      <c r="J11" s="4">
        <v>6</v>
      </c>
      <c r="K11" s="35">
        <v>1000</v>
      </c>
      <c r="L11" s="22" t="s">
        <v>165</v>
      </c>
      <c r="M11" s="9"/>
      <c r="N11" s="9"/>
      <c r="R11" s="46"/>
      <c r="T11" s="25"/>
      <c r="U11" s="25"/>
      <c r="V11" s="36"/>
      <c r="W11" s="124" t="s">
        <v>166</v>
      </c>
      <c r="X11" s="36"/>
      <c r="Y11" s="36"/>
      <c r="Z11" s="25"/>
    </row>
    <row r="12" spans="1:30">
      <c r="A12" s="1">
        <v>12</v>
      </c>
      <c r="B12" s="5" t="s">
        <v>167</v>
      </c>
      <c r="C12" s="44">
        <v>20</v>
      </c>
      <c r="D12" s="45">
        <f>$C$5/100</f>
        <v>0.56000000000000005</v>
      </c>
      <c r="E12" s="21" t="s">
        <v>168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169</v>
      </c>
      <c r="M12" s="9"/>
      <c r="R12" s="46"/>
      <c r="S12" s="124" t="s">
        <v>170</v>
      </c>
      <c r="T12" s="25"/>
      <c r="U12" s="25"/>
      <c r="V12" s="168"/>
      <c r="W12" s="168"/>
      <c r="X12" s="168"/>
      <c r="Y12" s="168"/>
      <c r="Z12" s="25"/>
    </row>
    <row r="13" spans="1:30">
      <c r="A13" s="1">
        <v>13</v>
      </c>
      <c r="B13" s="5" t="s">
        <v>171</v>
      </c>
      <c r="C13" s="48">
        <v>228</v>
      </c>
      <c r="D13" s="45">
        <f>$C$5*1000000</f>
        <v>56000000</v>
      </c>
      <c r="E13" s="21" t="s">
        <v>172</v>
      </c>
      <c r="F13" s="49"/>
      <c r="G13" s="50"/>
      <c r="H13" s="107"/>
      <c r="I13" s="107"/>
      <c r="J13" s="4">
        <v>8</v>
      </c>
      <c r="K13" s="52">
        <v>6.7418000000000006E-2</v>
      </c>
      <c r="L13" s="22" t="s">
        <v>173</v>
      </c>
      <c r="R13" s="46"/>
      <c r="S13" s="124" t="s">
        <v>174</v>
      </c>
      <c r="T13" s="25"/>
      <c r="U13" s="46"/>
      <c r="V13" s="168"/>
      <c r="W13" s="168"/>
      <c r="X13" s="169"/>
      <c r="Y13" s="169"/>
      <c r="Z13" s="25"/>
    </row>
    <row r="14" spans="1:30" ht="13.5">
      <c r="A14" s="1">
        <v>14</v>
      </c>
      <c r="B14" s="5" t="s">
        <v>175</v>
      </c>
      <c r="C14" s="102">
        <v>101325</v>
      </c>
      <c r="D14" s="21" t="s">
        <v>176</v>
      </c>
      <c r="E14" s="100"/>
      <c r="F14" s="25"/>
      <c r="G14" s="25"/>
      <c r="H14" s="170">
        <f>SUM(H6:H13)</f>
        <v>100</v>
      </c>
      <c r="I14" s="171">
        <f>SUM(I6:I13)</f>
        <v>100.00000000000001</v>
      </c>
      <c r="J14" s="4">
        <v>0</v>
      </c>
      <c r="K14" s="53" t="s">
        <v>177</v>
      </c>
      <c r="L14" s="54"/>
      <c r="N14" s="43"/>
      <c r="O14" s="43"/>
      <c r="P14" s="43"/>
      <c r="R14" s="46"/>
      <c r="T14" s="25"/>
      <c r="U14" s="46"/>
      <c r="V14" s="172"/>
      <c r="W14" s="172"/>
      <c r="X14" s="173"/>
      <c r="Y14" s="173"/>
      <c r="Z14" s="25"/>
      <c r="AB14" s="1" t="s">
        <v>178</v>
      </c>
    </row>
    <row r="15" spans="1:30" ht="13.5">
      <c r="A15" s="1">
        <v>15</v>
      </c>
      <c r="B15" s="5" t="s">
        <v>179</v>
      </c>
      <c r="C15" s="103">
        <v>20</v>
      </c>
      <c r="D15" s="101" t="s">
        <v>180</v>
      </c>
      <c r="E15" s="174" t="s">
        <v>181</v>
      </c>
      <c r="F15" s="21"/>
      <c r="H15" s="99" t="s">
        <v>182</v>
      </c>
      <c r="I15" s="59"/>
      <c r="J15" s="175"/>
      <c r="K15" s="61"/>
      <c r="L15" s="62"/>
      <c r="M15" s="175"/>
      <c r="N15" s="21"/>
      <c r="O15" s="21"/>
      <c r="P15" s="175"/>
      <c r="R15" s="46"/>
      <c r="S15" s="46"/>
      <c r="T15" s="25"/>
      <c r="U15" s="25"/>
      <c r="V15" s="165"/>
      <c r="W15" s="165"/>
      <c r="X15" s="176"/>
      <c r="Y15" s="176"/>
      <c r="Z15" s="25"/>
      <c r="AB15" s="1" t="s">
        <v>183</v>
      </c>
    </row>
    <row r="16" spans="1:30">
      <c r="A16" s="1">
        <v>16</v>
      </c>
      <c r="B16" s="104"/>
      <c r="C16" s="177"/>
      <c r="D16" s="105"/>
      <c r="E16" s="21"/>
      <c r="F16" s="178" t="s">
        <v>184</v>
      </c>
      <c r="H16" s="99" t="s">
        <v>185</v>
      </c>
      <c r="I16" s="59"/>
      <c r="J16" s="179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5"/>
      <c r="W16" s="165"/>
      <c r="X16" s="176"/>
      <c r="Y16" s="176"/>
      <c r="AB16" s="1" t="s">
        <v>186</v>
      </c>
    </row>
    <row r="17" spans="1:30">
      <c r="A17" s="1">
        <v>17</v>
      </c>
      <c r="B17" s="66" t="s">
        <v>50</v>
      </c>
      <c r="C17" s="11"/>
      <c r="D17" s="10"/>
      <c r="E17" s="66" t="s">
        <v>187</v>
      </c>
      <c r="F17" s="67" t="s">
        <v>188</v>
      </c>
      <c r="G17" s="68" t="s">
        <v>189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190</v>
      </c>
    </row>
    <row r="18" spans="1:30">
      <c r="A18" s="1">
        <v>18</v>
      </c>
      <c r="B18" s="71" t="s">
        <v>57</v>
      </c>
      <c r="C18" s="25"/>
      <c r="D18" s="139" t="s">
        <v>191</v>
      </c>
      <c r="E18" s="189" t="s">
        <v>192</v>
      </c>
      <c r="F18" s="190"/>
      <c r="G18" s="191"/>
      <c r="H18" s="71" t="s">
        <v>60</v>
      </c>
      <c r="I18" s="25"/>
      <c r="J18" s="139" t="s">
        <v>193</v>
      </c>
      <c r="K18" s="71" t="s">
        <v>62</v>
      </c>
      <c r="L18" s="73"/>
      <c r="M18" s="139" t="s">
        <v>193</v>
      </c>
      <c r="N18" s="71" t="s">
        <v>62</v>
      </c>
      <c r="O18" s="25"/>
      <c r="P18" s="139" t="s">
        <v>193</v>
      </c>
      <c r="Z18" s="9"/>
      <c r="AA18" s="109"/>
      <c r="AB18" s="1" t="s">
        <v>194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195</v>
      </c>
    </row>
    <row r="20" spans="1:30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7.7439999999999995E-2</v>
      </c>
      <c r="F20" s="87">
        <v>1.8540000000000001</v>
      </c>
      <c r="G20" s="88">
        <f>E20+F20</f>
        <v>1.93144</v>
      </c>
      <c r="H20" s="84">
        <v>4.21</v>
      </c>
      <c r="I20" s="85" t="s">
        <v>66</v>
      </c>
      <c r="J20" s="75">
        <f>H20</f>
        <v>4.21</v>
      </c>
      <c r="K20" s="84">
        <v>1.57</v>
      </c>
      <c r="L20" s="85" t="s">
        <v>66</v>
      </c>
      <c r="M20" s="97">
        <f>K20</f>
        <v>1.57</v>
      </c>
      <c r="N20" s="84">
        <v>1.1399999999999999</v>
      </c>
      <c r="O20" s="123" t="s">
        <v>66</v>
      </c>
      <c r="P20" s="97">
        <f t="shared" ref="P20:P26" si="0">N20</f>
        <v>1.1399999999999999</v>
      </c>
      <c r="Z20" s="9"/>
      <c r="AA20" s="109"/>
      <c r="AC20" s="1" t="s">
        <v>196</v>
      </c>
    </row>
    <row r="21" spans="1:30">
      <c r="B21" s="89">
        <v>649.99900000000002</v>
      </c>
      <c r="C21" s="90" t="s">
        <v>101</v>
      </c>
      <c r="D21" s="120">
        <f t="shared" ref="D21:D25" si="1">B21/1000000/$C$5</f>
        <v>1.1607125000000001E-5</v>
      </c>
      <c r="E21" s="91">
        <v>8.0600000000000005E-2</v>
      </c>
      <c r="F21" s="92">
        <v>1.919</v>
      </c>
      <c r="G21" s="88">
        <f t="shared" ref="G21:G84" si="2">E21+F21</f>
        <v>1.9996</v>
      </c>
      <c r="H21" s="89">
        <v>4.38</v>
      </c>
      <c r="I21" s="90" t="s">
        <v>66</v>
      </c>
      <c r="J21" s="76">
        <f>H21</f>
        <v>4.38</v>
      </c>
      <c r="K21" s="89">
        <v>1.63</v>
      </c>
      <c r="L21" s="90" t="s">
        <v>66</v>
      </c>
      <c r="M21" s="74">
        <f>K21</f>
        <v>1.63</v>
      </c>
      <c r="N21" s="89">
        <v>1.18</v>
      </c>
      <c r="O21" s="90" t="s">
        <v>66</v>
      </c>
      <c r="P21" s="74">
        <f t="shared" si="0"/>
        <v>1.18</v>
      </c>
      <c r="Z21" s="9"/>
      <c r="AA21" s="109"/>
      <c r="AC21" s="1" t="s">
        <v>197</v>
      </c>
    </row>
    <row r="22" spans="1:30">
      <c r="B22" s="89">
        <v>699.99900000000002</v>
      </c>
      <c r="C22" s="90" t="s">
        <v>101</v>
      </c>
      <c r="D22" s="120">
        <f t="shared" si="1"/>
        <v>1.2499982142857143E-5</v>
      </c>
      <c r="E22" s="91">
        <v>8.3650000000000002E-2</v>
      </c>
      <c r="F22" s="92">
        <v>1.98</v>
      </c>
      <c r="G22" s="88">
        <f t="shared" si="2"/>
        <v>2.06365</v>
      </c>
      <c r="H22" s="89">
        <v>4.54</v>
      </c>
      <c r="I22" s="90" t="s">
        <v>66</v>
      </c>
      <c r="J22" s="76">
        <f t="shared" ref="J22:J85" si="3">H22</f>
        <v>4.54</v>
      </c>
      <c r="K22" s="89">
        <v>1.68</v>
      </c>
      <c r="L22" s="90" t="s">
        <v>66</v>
      </c>
      <c r="M22" s="74">
        <f t="shared" ref="M22:M85" si="4">K22</f>
        <v>1.68</v>
      </c>
      <c r="N22" s="89">
        <v>1.22</v>
      </c>
      <c r="O22" s="90" t="s">
        <v>66</v>
      </c>
      <c r="P22" s="74">
        <f t="shared" si="0"/>
        <v>1.22</v>
      </c>
      <c r="AA22" s="5"/>
      <c r="AC22" s="180" t="s">
        <v>198</v>
      </c>
    </row>
    <row r="23" spans="1:30">
      <c r="B23" s="89">
        <v>799.99900000000002</v>
      </c>
      <c r="C23" s="90" t="s">
        <v>101</v>
      </c>
      <c r="D23" s="120">
        <f t="shared" si="1"/>
        <v>1.4285696428571429E-5</v>
      </c>
      <c r="E23" s="91">
        <v>8.9419999999999999E-2</v>
      </c>
      <c r="F23" s="92">
        <v>2.0939999999999999</v>
      </c>
      <c r="G23" s="88">
        <f t="shared" si="2"/>
        <v>2.1834199999999999</v>
      </c>
      <c r="H23" s="89">
        <v>4.8600000000000003</v>
      </c>
      <c r="I23" s="90" t="s">
        <v>66</v>
      </c>
      <c r="J23" s="76">
        <f t="shared" si="3"/>
        <v>4.8600000000000003</v>
      </c>
      <c r="K23" s="89">
        <v>1.78</v>
      </c>
      <c r="L23" s="90" t="s">
        <v>66</v>
      </c>
      <c r="M23" s="74">
        <f t="shared" si="4"/>
        <v>1.78</v>
      </c>
      <c r="N23" s="89">
        <v>1.3</v>
      </c>
      <c r="O23" s="90" t="s">
        <v>66</v>
      </c>
      <c r="P23" s="74">
        <f t="shared" si="0"/>
        <v>1.3</v>
      </c>
      <c r="AA23" s="108"/>
      <c r="AB23" s="1" t="s">
        <v>199</v>
      </c>
    </row>
    <row r="24" spans="1:30">
      <c r="B24" s="89">
        <v>899.99900000000002</v>
      </c>
      <c r="C24" s="90" t="s">
        <v>101</v>
      </c>
      <c r="D24" s="120">
        <f t="shared" si="1"/>
        <v>1.6071410714285714E-5</v>
      </c>
      <c r="E24" s="91">
        <v>9.4850000000000004E-2</v>
      </c>
      <c r="F24" s="92">
        <v>2.1960000000000002</v>
      </c>
      <c r="G24" s="88">
        <f t="shared" si="2"/>
        <v>2.2908500000000003</v>
      </c>
      <c r="H24" s="89">
        <v>5.15</v>
      </c>
      <c r="I24" s="90" t="s">
        <v>66</v>
      </c>
      <c r="J24" s="76">
        <f t="shared" si="3"/>
        <v>5.15</v>
      </c>
      <c r="K24" s="89">
        <v>1.88</v>
      </c>
      <c r="L24" s="90" t="s">
        <v>66</v>
      </c>
      <c r="M24" s="74">
        <f t="shared" si="4"/>
        <v>1.88</v>
      </c>
      <c r="N24" s="89">
        <v>1.37</v>
      </c>
      <c r="O24" s="90" t="s">
        <v>66</v>
      </c>
      <c r="P24" s="74">
        <f t="shared" si="0"/>
        <v>1.37</v>
      </c>
      <c r="Z24" s="9"/>
      <c r="AC24" s="1" t="s">
        <v>200</v>
      </c>
    </row>
    <row r="25" spans="1:30">
      <c r="B25" s="89">
        <v>999.99900000000002</v>
      </c>
      <c r="C25" s="90" t="s">
        <v>101</v>
      </c>
      <c r="D25" s="120">
        <f t="shared" si="1"/>
        <v>1.7857125000000001E-5</v>
      </c>
      <c r="E25" s="91">
        <v>9.9979999999999999E-2</v>
      </c>
      <c r="F25" s="92">
        <v>2.2909999999999999</v>
      </c>
      <c r="G25" s="88">
        <f t="shared" si="2"/>
        <v>2.3909799999999999</v>
      </c>
      <c r="H25" s="89">
        <v>5.44</v>
      </c>
      <c r="I25" s="90" t="s">
        <v>66</v>
      </c>
      <c r="J25" s="76">
        <f t="shared" si="3"/>
        <v>5.44</v>
      </c>
      <c r="K25" s="89">
        <v>1.97</v>
      </c>
      <c r="L25" s="90" t="s">
        <v>66</v>
      </c>
      <c r="M25" s="74">
        <f t="shared" si="4"/>
        <v>1.97</v>
      </c>
      <c r="N25" s="89">
        <v>1.44</v>
      </c>
      <c r="O25" s="90" t="s">
        <v>66</v>
      </c>
      <c r="P25" s="74">
        <f t="shared" si="0"/>
        <v>1.44</v>
      </c>
      <c r="Z25" s="9"/>
      <c r="AA25" s="108"/>
      <c r="AC25" s="109" t="s">
        <v>201</v>
      </c>
      <c r="AD25" s="108"/>
    </row>
    <row r="26" spans="1:30">
      <c r="B26" s="89">
        <v>1.1000000000000001</v>
      </c>
      <c r="C26" s="93" t="s">
        <v>63</v>
      </c>
      <c r="D26" s="120">
        <f t="shared" ref="D26:D89" si="5">B26/1000/$C$5</f>
        <v>1.9642857142857145E-5</v>
      </c>
      <c r="E26" s="91">
        <v>0.10489999999999999</v>
      </c>
      <c r="F26" s="92">
        <v>2.3769999999999998</v>
      </c>
      <c r="G26" s="88">
        <f t="shared" si="2"/>
        <v>2.4818999999999996</v>
      </c>
      <c r="H26" s="89">
        <v>5.71</v>
      </c>
      <c r="I26" s="90" t="s">
        <v>66</v>
      </c>
      <c r="J26" s="76">
        <f t="shared" si="3"/>
        <v>5.71</v>
      </c>
      <c r="K26" s="89">
        <v>2.0499999999999998</v>
      </c>
      <c r="L26" s="90" t="s">
        <v>66</v>
      </c>
      <c r="M26" s="74">
        <f t="shared" si="4"/>
        <v>2.0499999999999998</v>
      </c>
      <c r="N26" s="89">
        <v>1.51</v>
      </c>
      <c r="O26" s="90" t="s">
        <v>66</v>
      </c>
      <c r="P26" s="74">
        <f t="shared" si="0"/>
        <v>1.51</v>
      </c>
      <c r="Z26" s="9"/>
      <c r="AA26" s="108"/>
      <c r="AB26" s="1" t="s">
        <v>202</v>
      </c>
    </row>
    <row r="27" spans="1:30">
      <c r="B27" s="89">
        <v>1.2</v>
      </c>
      <c r="C27" s="90" t="s">
        <v>63</v>
      </c>
      <c r="D27" s="120">
        <f t="shared" si="5"/>
        <v>2.1428571428571428E-5</v>
      </c>
      <c r="E27" s="91">
        <v>0.1095</v>
      </c>
      <c r="F27" s="92">
        <v>2.4580000000000002</v>
      </c>
      <c r="G27" s="88">
        <f t="shared" si="2"/>
        <v>2.5675000000000003</v>
      </c>
      <c r="H27" s="89">
        <v>5.98</v>
      </c>
      <c r="I27" s="90" t="s">
        <v>66</v>
      </c>
      <c r="J27" s="76">
        <f t="shared" si="3"/>
        <v>5.98</v>
      </c>
      <c r="K27" s="89">
        <v>2.14</v>
      </c>
      <c r="L27" s="90" t="s">
        <v>66</v>
      </c>
      <c r="M27" s="74">
        <f t="shared" si="4"/>
        <v>2.14</v>
      </c>
      <c r="N27" s="89">
        <v>1.57</v>
      </c>
      <c r="O27" s="90" t="s">
        <v>66</v>
      </c>
      <c r="P27" s="74">
        <f>N27</f>
        <v>1.57</v>
      </c>
      <c r="AA27" s="108"/>
      <c r="AB27" s="1" t="s">
        <v>203</v>
      </c>
    </row>
    <row r="28" spans="1:30">
      <c r="B28" s="89">
        <v>1.3</v>
      </c>
      <c r="C28" s="90" t="s">
        <v>63</v>
      </c>
      <c r="D28" s="120">
        <f t="shared" si="5"/>
        <v>2.3214285714285715E-5</v>
      </c>
      <c r="E28" s="91">
        <v>0.114</v>
      </c>
      <c r="F28" s="92">
        <v>2.5329999999999999</v>
      </c>
      <c r="G28" s="88">
        <f t="shared" si="2"/>
        <v>2.6469999999999998</v>
      </c>
      <c r="H28" s="89">
        <v>6.24</v>
      </c>
      <c r="I28" s="90" t="s">
        <v>66</v>
      </c>
      <c r="J28" s="76">
        <f t="shared" si="3"/>
        <v>6.24</v>
      </c>
      <c r="K28" s="89">
        <v>2.21</v>
      </c>
      <c r="L28" s="90" t="s">
        <v>66</v>
      </c>
      <c r="M28" s="74">
        <f t="shared" si="4"/>
        <v>2.21</v>
      </c>
      <c r="N28" s="89">
        <v>1.64</v>
      </c>
      <c r="O28" s="90" t="s">
        <v>66</v>
      </c>
      <c r="P28" s="74">
        <f t="shared" ref="P28:P91" si="6">N28</f>
        <v>1.64</v>
      </c>
      <c r="AA28" s="108"/>
      <c r="AB28" s="181" t="s">
        <v>204</v>
      </c>
      <c r="AC28" s="182">
        <v>101325</v>
      </c>
      <c r="AD28" s="108" t="s">
        <v>205</v>
      </c>
    </row>
    <row r="29" spans="1:30">
      <c r="B29" s="89">
        <v>1.4</v>
      </c>
      <c r="C29" s="90" t="s">
        <v>63</v>
      </c>
      <c r="D29" s="120">
        <f t="shared" si="5"/>
        <v>2.5000000000000001E-5</v>
      </c>
      <c r="E29" s="91">
        <v>0.1183</v>
      </c>
      <c r="F29" s="92">
        <v>2.6040000000000001</v>
      </c>
      <c r="G29" s="88">
        <f t="shared" si="2"/>
        <v>2.7223000000000002</v>
      </c>
      <c r="H29" s="89">
        <v>6.49</v>
      </c>
      <c r="I29" s="90" t="s">
        <v>66</v>
      </c>
      <c r="J29" s="76">
        <f t="shared" si="3"/>
        <v>6.49</v>
      </c>
      <c r="K29" s="89">
        <v>2.29</v>
      </c>
      <c r="L29" s="90" t="s">
        <v>66</v>
      </c>
      <c r="M29" s="74">
        <f t="shared" si="4"/>
        <v>2.29</v>
      </c>
      <c r="N29" s="89">
        <v>1.69</v>
      </c>
      <c r="O29" s="90" t="s">
        <v>66</v>
      </c>
      <c r="P29" s="74">
        <f t="shared" si="6"/>
        <v>1.69</v>
      </c>
      <c r="AA29" s="110"/>
      <c r="AB29" s="183" t="s">
        <v>206</v>
      </c>
      <c r="AC29" s="184">
        <v>20</v>
      </c>
      <c r="AD29" s="108" t="s">
        <v>207</v>
      </c>
    </row>
    <row r="30" spans="1:30">
      <c r="B30" s="89">
        <v>1.5</v>
      </c>
      <c r="C30" s="90" t="s">
        <v>63</v>
      </c>
      <c r="D30" s="118">
        <f t="shared" si="5"/>
        <v>2.6785714285714288E-5</v>
      </c>
      <c r="E30" s="91">
        <v>0.12239999999999999</v>
      </c>
      <c r="F30" s="92">
        <v>2.67</v>
      </c>
      <c r="G30" s="88">
        <f t="shared" si="2"/>
        <v>2.7923999999999998</v>
      </c>
      <c r="H30" s="89">
        <v>6.73</v>
      </c>
      <c r="I30" s="90" t="s">
        <v>66</v>
      </c>
      <c r="J30" s="76">
        <f t="shared" si="3"/>
        <v>6.73</v>
      </c>
      <c r="K30" s="89">
        <v>2.36</v>
      </c>
      <c r="L30" s="90" t="s">
        <v>66</v>
      </c>
      <c r="M30" s="74">
        <f t="shared" si="4"/>
        <v>2.36</v>
      </c>
      <c r="N30" s="89">
        <v>1.75</v>
      </c>
      <c r="O30" s="90" t="s">
        <v>66</v>
      </c>
      <c r="P30" s="74">
        <f t="shared" si="6"/>
        <v>1.75</v>
      </c>
      <c r="AA30" s="108"/>
      <c r="AB30" s="5" t="s">
        <v>208</v>
      </c>
      <c r="AC30" s="185">
        <v>0</v>
      </c>
      <c r="AD30" s="1" t="s">
        <v>209</v>
      </c>
    </row>
    <row r="31" spans="1:30">
      <c r="B31" s="89">
        <v>1.6</v>
      </c>
      <c r="C31" s="90" t="s">
        <v>63</v>
      </c>
      <c r="D31" s="118">
        <f t="shared" si="5"/>
        <v>2.8571428571428574E-5</v>
      </c>
      <c r="E31" s="91">
        <v>0.1265</v>
      </c>
      <c r="F31" s="92">
        <v>2.7320000000000002</v>
      </c>
      <c r="G31" s="88">
        <f t="shared" si="2"/>
        <v>2.8585000000000003</v>
      </c>
      <c r="H31" s="89">
        <v>6.97</v>
      </c>
      <c r="I31" s="90" t="s">
        <v>66</v>
      </c>
      <c r="J31" s="76">
        <f t="shared" si="3"/>
        <v>6.97</v>
      </c>
      <c r="K31" s="89">
        <v>2.44</v>
      </c>
      <c r="L31" s="90" t="s">
        <v>66</v>
      </c>
      <c r="M31" s="74">
        <f t="shared" si="4"/>
        <v>2.44</v>
      </c>
      <c r="N31" s="89">
        <v>1.81</v>
      </c>
      <c r="O31" s="90" t="s">
        <v>66</v>
      </c>
      <c r="P31" s="74">
        <f t="shared" si="6"/>
        <v>1.81</v>
      </c>
      <c r="AB31" s="5" t="s">
        <v>210</v>
      </c>
      <c r="AC31" s="186">
        <f xml:space="preserve"> 0.001293 * (AC28/101325) / (1 + AC29/273.15)*(1-0.378*AC30/(AC28/101325))</f>
        <v>1.2047857752004094E-3</v>
      </c>
      <c r="AD31" s="1" t="s">
        <v>211</v>
      </c>
    </row>
    <row r="32" spans="1:30">
      <c r="B32" s="89">
        <v>1.7</v>
      </c>
      <c r="C32" s="90" t="s">
        <v>63</v>
      </c>
      <c r="D32" s="118">
        <f t="shared" si="5"/>
        <v>3.0357142857142854E-5</v>
      </c>
      <c r="E32" s="91">
        <v>0.13039999999999999</v>
      </c>
      <c r="F32" s="92">
        <v>2.7919999999999998</v>
      </c>
      <c r="G32" s="88">
        <f t="shared" si="2"/>
        <v>2.9223999999999997</v>
      </c>
      <c r="H32" s="89">
        <v>7.2</v>
      </c>
      <c r="I32" s="90" t="s">
        <v>66</v>
      </c>
      <c r="J32" s="76">
        <f t="shared" si="3"/>
        <v>7.2</v>
      </c>
      <c r="K32" s="89">
        <v>2.5099999999999998</v>
      </c>
      <c r="L32" s="90" t="s">
        <v>66</v>
      </c>
      <c r="M32" s="74">
        <f t="shared" si="4"/>
        <v>2.5099999999999998</v>
      </c>
      <c r="N32" s="89">
        <v>1.87</v>
      </c>
      <c r="O32" s="90" t="s">
        <v>66</v>
      </c>
      <c r="P32" s="74">
        <f t="shared" si="6"/>
        <v>1.87</v>
      </c>
      <c r="AB32" s="156" t="s">
        <v>212</v>
      </c>
      <c r="AC32" s="182"/>
      <c r="AD32" s="108"/>
    </row>
    <row r="33" spans="2:30">
      <c r="B33" s="89">
        <v>1.8</v>
      </c>
      <c r="C33" s="90" t="s">
        <v>63</v>
      </c>
      <c r="D33" s="118">
        <f t="shared" si="5"/>
        <v>3.2142857142857144E-5</v>
      </c>
      <c r="E33" s="91">
        <v>0.1341</v>
      </c>
      <c r="F33" s="92">
        <v>2.8479999999999999</v>
      </c>
      <c r="G33" s="88">
        <f t="shared" si="2"/>
        <v>2.9821</v>
      </c>
      <c r="H33" s="89">
        <v>7.43</v>
      </c>
      <c r="I33" s="90" t="s">
        <v>66</v>
      </c>
      <c r="J33" s="76">
        <f t="shared" si="3"/>
        <v>7.43</v>
      </c>
      <c r="K33" s="89">
        <v>2.57</v>
      </c>
      <c r="L33" s="90" t="s">
        <v>66</v>
      </c>
      <c r="M33" s="74">
        <f t="shared" si="4"/>
        <v>2.57</v>
      </c>
      <c r="N33" s="89">
        <v>1.92</v>
      </c>
      <c r="O33" s="90" t="s">
        <v>66</v>
      </c>
      <c r="P33" s="74">
        <f t="shared" si="6"/>
        <v>1.92</v>
      </c>
      <c r="AA33" s="111"/>
      <c r="AB33" s="110"/>
      <c r="AC33" s="184"/>
      <c r="AD33" s="108"/>
    </row>
    <row r="34" spans="2:30">
      <c r="B34" s="89">
        <v>2</v>
      </c>
      <c r="C34" s="90" t="s">
        <v>63</v>
      </c>
      <c r="D34" s="118">
        <f t="shared" si="5"/>
        <v>3.5714285714285717E-5</v>
      </c>
      <c r="E34" s="91">
        <v>0.1414</v>
      </c>
      <c r="F34" s="92">
        <v>2.952</v>
      </c>
      <c r="G34" s="88">
        <f t="shared" si="2"/>
        <v>3.0933999999999999</v>
      </c>
      <c r="H34" s="89">
        <v>7.88</v>
      </c>
      <c r="I34" s="90" t="s">
        <v>66</v>
      </c>
      <c r="J34" s="76">
        <f t="shared" si="3"/>
        <v>7.88</v>
      </c>
      <c r="K34" s="89">
        <v>2.71</v>
      </c>
      <c r="L34" s="90" t="s">
        <v>66</v>
      </c>
      <c r="M34" s="74">
        <f t="shared" si="4"/>
        <v>2.71</v>
      </c>
      <c r="N34" s="89">
        <v>2.02</v>
      </c>
      <c r="O34" s="90" t="s">
        <v>66</v>
      </c>
      <c r="P34" s="74">
        <f t="shared" si="6"/>
        <v>2.02</v>
      </c>
      <c r="AA34" s="113"/>
      <c r="AB34" s="5"/>
      <c r="AC34" s="109"/>
    </row>
    <row r="35" spans="2:30">
      <c r="B35" s="89">
        <v>2.25</v>
      </c>
      <c r="C35" s="90" t="s">
        <v>63</v>
      </c>
      <c r="D35" s="118">
        <f t="shared" si="5"/>
        <v>4.0178571428571427E-5</v>
      </c>
      <c r="E35" s="91">
        <v>0.15</v>
      </c>
      <c r="F35" s="92">
        <v>3.069</v>
      </c>
      <c r="G35" s="88">
        <f t="shared" si="2"/>
        <v>3.2189999999999999</v>
      </c>
      <c r="H35" s="89">
        <v>8.42</v>
      </c>
      <c r="I35" s="90" t="s">
        <v>66</v>
      </c>
      <c r="J35" s="76">
        <f t="shared" si="3"/>
        <v>8.42</v>
      </c>
      <c r="K35" s="89">
        <v>2.86</v>
      </c>
      <c r="L35" s="90" t="s">
        <v>66</v>
      </c>
      <c r="M35" s="74">
        <f t="shared" si="4"/>
        <v>2.86</v>
      </c>
      <c r="N35" s="89">
        <v>2.15</v>
      </c>
      <c r="O35" s="90" t="s">
        <v>66</v>
      </c>
      <c r="P35" s="74">
        <f t="shared" si="6"/>
        <v>2.15</v>
      </c>
      <c r="AA35" s="113"/>
      <c r="AB35" s="5"/>
      <c r="AC35" s="186"/>
    </row>
    <row r="36" spans="2:30">
      <c r="B36" s="89">
        <v>2.5</v>
      </c>
      <c r="C36" s="90" t="s">
        <v>63</v>
      </c>
      <c r="D36" s="118">
        <f t="shared" si="5"/>
        <v>4.4642857142857143E-5</v>
      </c>
      <c r="E36" s="91">
        <v>0.15809999999999999</v>
      </c>
      <c r="F36" s="92">
        <v>3.1749999999999998</v>
      </c>
      <c r="G36" s="88">
        <f t="shared" si="2"/>
        <v>3.3331</v>
      </c>
      <c r="H36" s="89">
        <v>8.94</v>
      </c>
      <c r="I36" s="90" t="s">
        <v>66</v>
      </c>
      <c r="J36" s="76">
        <f t="shared" si="3"/>
        <v>8.94</v>
      </c>
      <c r="K36" s="89">
        <v>3.01</v>
      </c>
      <c r="L36" s="90" t="s">
        <v>66</v>
      </c>
      <c r="M36" s="74">
        <f t="shared" si="4"/>
        <v>3.01</v>
      </c>
      <c r="N36" s="89">
        <v>2.27</v>
      </c>
      <c r="O36" s="90" t="s">
        <v>66</v>
      </c>
      <c r="P36" s="74">
        <f t="shared" si="6"/>
        <v>2.27</v>
      </c>
      <c r="AA36" s="113"/>
    </row>
    <row r="37" spans="2:30">
      <c r="B37" s="89">
        <v>2.75</v>
      </c>
      <c r="C37" s="90" t="s">
        <v>63</v>
      </c>
      <c r="D37" s="118">
        <f t="shared" si="5"/>
        <v>4.9107142857142852E-5</v>
      </c>
      <c r="E37" s="91">
        <v>0.1658</v>
      </c>
      <c r="F37" s="92">
        <v>3.2709999999999999</v>
      </c>
      <c r="G37" s="88">
        <f t="shared" si="2"/>
        <v>3.4367999999999999</v>
      </c>
      <c r="H37" s="89">
        <v>9.4499999999999993</v>
      </c>
      <c r="I37" s="90" t="s">
        <v>66</v>
      </c>
      <c r="J37" s="76">
        <f t="shared" si="3"/>
        <v>9.4499999999999993</v>
      </c>
      <c r="K37" s="89">
        <v>3.15</v>
      </c>
      <c r="L37" s="90" t="s">
        <v>66</v>
      </c>
      <c r="M37" s="74">
        <f t="shared" si="4"/>
        <v>3.15</v>
      </c>
      <c r="N37" s="89">
        <v>2.39</v>
      </c>
      <c r="O37" s="90" t="s">
        <v>66</v>
      </c>
      <c r="P37" s="74">
        <f t="shared" si="6"/>
        <v>2.39</v>
      </c>
      <c r="AA37" s="113"/>
    </row>
    <row r="38" spans="2:30">
      <c r="B38" s="89">
        <v>3</v>
      </c>
      <c r="C38" s="90" t="s">
        <v>63</v>
      </c>
      <c r="D38" s="118">
        <f t="shared" si="5"/>
        <v>5.3571428571428575E-5</v>
      </c>
      <c r="E38" s="91">
        <v>0.17319999999999999</v>
      </c>
      <c r="F38" s="92">
        <v>3.3580000000000001</v>
      </c>
      <c r="G38" s="88">
        <f t="shared" si="2"/>
        <v>3.5312000000000001</v>
      </c>
      <c r="H38" s="89">
        <v>9.94</v>
      </c>
      <c r="I38" s="90" t="s">
        <v>66</v>
      </c>
      <c r="J38" s="76">
        <f t="shared" si="3"/>
        <v>9.94</v>
      </c>
      <c r="K38" s="89">
        <v>3.29</v>
      </c>
      <c r="L38" s="90" t="s">
        <v>66</v>
      </c>
      <c r="M38" s="74">
        <f t="shared" si="4"/>
        <v>3.29</v>
      </c>
      <c r="N38" s="89">
        <v>2.5</v>
      </c>
      <c r="O38" s="90" t="s">
        <v>66</v>
      </c>
      <c r="P38" s="74">
        <f t="shared" si="6"/>
        <v>2.5</v>
      </c>
    </row>
    <row r="39" spans="2:30">
      <c r="B39" s="89">
        <v>3.25</v>
      </c>
      <c r="C39" s="90" t="s">
        <v>63</v>
      </c>
      <c r="D39" s="118">
        <f t="shared" si="5"/>
        <v>5.8035714285714285E-5</v>
      </c>
      <c r="E39" s="91">
        <v>0.1802</v>
      </c>
      <c r="F39" s="92">
        <v>3.4380000000000002</v>
      </c>
      <c r="G39" s="88">
        <f t="shared" si="2"/>
        <v>3.6182000000000003</v>
      </c>
      <c r="H39" s="89">
        <v>10.42</v>
      </c>
      <c r="I39" s="90" t="s">
        <v>66</v>
      </c>
      <c r="J39" s="76">
        <f t="shared" si="3"/>
        <v>10.42</v>
      </c>
      <c r="K39" s="89">
        <v>3.43</v>
      </c>
      <c r="L39" s="90" t="s">
        <v>66</v>
      </c>
      <c r="M39" s="74">
        <f t="shared" si="4"/>
        <v>3.43</v>
      </c>
      <c r="N39" s="89">
        <v>2.61</v>
      </c>
      <c r="O39" s="90" t="s">
        <v>66</v>
      </c>
      <c r="P39" s="74">
        <f t="shared" si="6"/>
        <v>2.61</v>
      </c>
    </row>
    <row r="40" spans="2:30">
      <c r="B40" s="89">
        <v>3.5</v>
      </c>
      <c r="C40" s="90" t="s">
        <v>63</v>
      </c>
      <c r="D40" s="118">
        <f t="shared" si="5"/>
        <v>6.2500000000000001E-5</v>
      </c>
      <c r="E40" s="91">
        <v>0.187</v>
      </c>
      <c r="F40" s="92">
        <v>3.5129999999999999</v>
      </c>
      <c r="G40" s="88">
        <f t="shared" si="2"/>
        <v>3.6999999999999997</v>
      </c>
      <c r="H40" s="89">
        <v>10.89</v>
      </c>
      <c r="I40" s="90" t="s">
        <v>66</v>
      </c>
      <c r="J40" s="76">
        <f t="shared" si="3"/>
        <v>10.89</v>
      </c>
      <c r="K40" s="89">
        <v>3.56</v>
      </c>
      <c r="L40" s="90" t="s">
        <v>66</v>
      </c>
      <c r="M40" s="74">
        <f t="shared" si="4"/>
        <v>3.56</v>
      </c>
      <c r="N40" s="89">
        <v>2.71</v>
      </c>
      <c r="O40" s="90" t="s">
        <v>66</v>
      </c>
      <c r="P40" s="74">
        <f t="shared" si="6"/>
        <v>2.71</v>
      </c>
    </row>
    <row r="41" spans="2:30">
      <c r="B41" s="89">
        <v>3.75</v>
      </c>
      <c r="C41" s="90" t="s">
        <v>63</v>
      </c>
      <c r="D41" s="118">
        <f t="shared" si="5"/>
        <v>6.6964285714285718E-5</v>
      </c>
      <c r="E41" s="91">
        <v>0.19359999999999999</v>
      </c>
      <c r="F41" s="92">
        <v>3.581</v>
      </c>
      <c r="G41" s="88">
        <f t="shared" si="2"/>
        <v>3.7746</v>
      </c>
      <c r="H41" s="89">
        <v>11.36</v>
      </c>
      <c r="I41" s="90" t="s">
        <v>66</v>
      </c>
      <c r="J41" s="76">
        <f t="shared" si="3"/>
        <v>11.36</v>
      </c>
      <c r="K41" s="89">
        <v>3.68</v>
      </c>
      <c r="L41" s="90" t="s">
        <v>66</v>
      </c>
      <c r="M41" s="74">
        <f t="shared" si="4"/>
        <v>3.68</v>
      </c>
      <c r="N41" s="89">
        <v>2.82</v>
      </c>
      <c r="O41" s="90" t="s">
        <v>66</v>
      </c>
      <c r="P41" s="74">
        <f t="shared" si="6"/>
        <v>2.82</v>
      </c>
    </row>
    <row r="42" spans="2:30">
      <c r="B42" s="89">
        <v>4</v>
      </c>
      <c r="C42" s="90" t="s">
        <v>63</v>
      </c>
      <c r="D42" s="118">
        <f t="shared" si="5"/>
        <v>7.1428571428571434E-5</v>
      </c>
      <c r="E42" s="91">
        <v>0.2</v>
      </c>
      <c r="F42" s="92">
        <v>3.645</v>
      </c>
      <c r="G42" s="88">
        <f t="shared" si="2"/>
        <v>3.8450000000000002</v>
      </c>
      <c r="H42" s="89">
        <v>11.81</v>
      </c>
      <c r="I42" s="90" t="s">
        <v>66</v>
      </c>
      <c r="J42" s="76">
        <f t="shared" si="3"/>
        <v>11.81</v>
      </c>
      <c r="K42" s="89">
        <v>3.81</v>
      </c>
      <c r="L42" s="90" t="s">
        <v>66</v>
      </c>
      <c r="M42" s="74">
        <f t="shared" si="4"/>
        <v>3.81</v>
      </c>
      <c r="N42" s="89">
        <v>2.92</v>
      </c>
      <c r="O42" s="90" t="s">
        <v>66</v>
      </c>
      <c r="P42" s="74">
        <f t="shared" si="6"/>
        <v>2.92</v>
      </c>
    </row>
    <row r="43" spans="2:30">
      <c r="B43" s="89">
        <v>4.5</v>
      </c>
      <c r="C43" s="90" t="s">
        <v>63</v>
      </c>
      <c r="D43" s="118">
        <f t="shared" si="5"/>
        <v>8.0357142857142853E-5</v>
      </c>
      <c r="E43" s="91">
        <v>0.21210000000000001</v>
      </c>
      <c r="F43" s="92">
        <v>3.7610000000000001</v>
      </c>
      <c r="G43" s="88">
        <f t="shared" si="2"/>
        <v>3.9731000000000001</v>
      </c>
      <c r="H43" s="89">
        <v>12.7</v>
      </c>
      <c r="I43" s="90" t="s">
        <v>66</v>
      </c>
      <c r="J43" s="76">
        <f t="shared" si="3"/>
        <v>12.7</v>
      </c>
      <c r="K43" s="89">
        <v>4.05</v>
      </c>
      <c r="L43" s="90" t="s">
        <v>66</v>
      </c>
      <c r="M43" s="74">
        <f t="shared" si="4"/>
        <v>4.05</v>
      </c>
      <c r="N43" s="89">
        <v>3.12</v>
      </c>
      <c r="O43" s="90" t="s">
        <v>66</v>
      </c>
      <c r="P43" s="74">
        <f t="shared" si="6"/>
        <v>3.12</v>
      </c>
    </row>
    <row r="44" spans="2:30">
      <c r="B44" s="89">
        <v>5</v>
      </c>
      <c r="C44" s="90" t="s">
        <v>63</v>
      </c>
      <c r="D44" s="118">
        <f t="shared" si="5"/>
        <v>8.9285714285714286E-5</v>
      </c>
      <c r="E44" s="91">
        <v>0.22359999999999999</v>
      </c>
      <c r="F44" s="92">
        <v>3.863</v>
      </c>
      <c r="G44" s="88">
        <f t="shared" si="2"/>
        <v>4.0865999999999998</v>
      </c>
      <c r="H44" s="89">
        <v>13.56</v>
      </c>
      <c r="I44" s="90" t="s">
        <v>66</v>
      </c>
      <c r="J44" s="76">
        <f t="shared" si="3"/>
        <v>13.56</v>
      </c>
      <c r="K44" s="89">
        <v>4.28</v>
      </c>
      <c r="L44" s="90" t="s">
        <v>66</v>
      </c>
      <c r="M44" s="74">
        <f t="shared" si="4"/>
        <v>4.28</v>
      </c>
      <c r="N44" s="89">
        <v>3.3</v>
      </c>
      <c r="O44" s="90" t="s">
        <v>66</v>
      </c>
      <c r="P44" s="74">
        <f t="shared" si="6"/>
        <v>3.3</v>
      </c>
    </row>
    <row r="45" spans="2:30">
      <c r="B45" s="89">
        <v>5.5</v>
      </c>
      <c r="C45" s="90" t="s">
        <v>63</v>
      </c>
      <c r="D45" s="118">
        <f t="shared" si="5"/>
        <v>9.8214285714285705E-5</v>
      </c>
      <c r="E45" s="91">
        <v>0.23449999999999999</v>
      </c>
      <c r="F45" s="92">
        <v>3.9540000000000002</v>
      </c>
      <c r="G45" s="88">
        <f t="shared" si="2"/>
        <v>4.1885000000000003</v>
      </c>
      <c r="H45" s="89">
        <v>14.41</v>
      </c>
      <c r="I45" s="90" t="s">
        <v>66</v>
      </c>
      <c r="J45" s="76">
        <f t="shared" si="3"/>
        <v>14.41</v>
      </c>
      <c r="K45" s="89">
        <v>4.5</v>
      </c>
      <c r="L45" s="90" t="s">
        <v>66</v>
      </c>
      <c r="M45" s="74">
        <f t="shared" si="4"/>
        <v>4.5</v>
      </c>
      <c r="N45" s="89">
        <v>3.49</v>
      </c>
      <c r="O45" s="90" t="s">
        <v>66</v>
      </c>
      <c r="P45" s="74">
        <f t="shared" si="6"/>
        <v>3.49</v>
      </c>
    </row>
    <row r="46" spans="2:30">
      <c r="B46" s="89">
        <v>6</v>
      </c>
      <c r="C46" s="90" t="s">
        <v>63</v>
      </c>
      <c r="D46" s="118">
        <f t="shared" si="5"/>
        <v>1.0714285714285715E-4</v>
      </c>
      <c r="E46" s="91">
        <v>0.24490000000000001</v>
      </c>
      <c r="F46" s="92">
        <v>4.0359999999999996</v>
      </c>
      <c r="G46" s="88">
        <f t="shared" si="2"/>
        <v>4.2808999999999999</v>
      </c>
      <c r="H46" s="89">
        <v>15.23</v>
      </c>
      <c r="I46" s="90" t="s">
        <v>66</v>
      </c>
      <c r="J46" s="76">
        <f t="shared" si="3"/>
        <v>15.23</v>
      </c>
      <c r="K46" s="89">
        <v>4.72</v>
      </c>
      <c r="L46" s="90" t="s">
        <v>66</v>
      </c>
      <c r="M46" s="74">
        <f t="shared" si="4"/>
        <v>4.72</v>
      </c>
      <c r="N46" s="89">
        <v>3.67</v>
      </c>
      <c r="O46" s="90" t="s">
        <v>66</v>
      </c>
      <c r="P46" s="74">
        <f t="shared" si="6"/>
        <v>3.67</v>
      </c>
    </row>
    <row r="47" spans="2:30">
      <c r="B47" s="89">
        <v>6.5</v>
      </c>
      <c r="C47" s="90" t="s">
        <v>63</v>
      </c>
      <c r="D47" s="118">
        <f t="shared" si="5"/>
        <v>1.1607142857142857E-4</v>
      </c>
      <c r="E47" s="91">
        <v>0.25490000000000002</v>
      </c>
      <c r="F47" s="92">
        <v>4.109</v>
      </c>
      <c r="G47" s="88">
        <f t="shared" si="2"/>
        <v>4.3639000000000001</v>
      </c>
      <c r="H47" s="89">
        <v>16.05</v>
      </c>
      <c r="I47" s="90" t="s">
        <v>66</v>
      </c>
      <c r="J47" s="76">
        <f t="shared" si="3"/>
        <v>16.05</v>
      </c>
      <c r="K47" s="89">
        <v>4.93</v>
      </c>
      <c r="L47" s="90" t="s">
        <v>66</v>
      </c>
      <c r="M47" s="74">
        <f t="shared" si="4"/>
        <v>4.93</v>
      </c>
      <c r="N47" s="89">
        <v>3.84</v>
      </c>
      <c r="O47" s="90" t="s">
        <v>66</v>
      </c>
      <c r="P47" s="74">
        <f t="shared" si="6"/>
        <v>3.84</v>
      </c>
    </row>
    <row r="48" spans="2:30">
      <c r="B48" s="89">
        <v>7</v>
      </c>
      <c r="C48" s="90" t="s">
        <v>63</v>
      </c>
      <c r="D48" s="118">
        <f t="shared" si="5"/>
        <v>1.25E-4</v>
      </c>
      <c r="E48" s="91">
        <v>0.26450000000000001</v>
      </c>
      <c r="F48" s="92">
        <v>4.1760000000000002</v>
      </c>
      <c r="G48" s="88">
        <f t="shared" si="2"/>
        <v>4.4405000000000001</v>
      </c>
      <c r="H48" s="89">
        <v>16.84</v>
      </c>
      <c r="I48" s="90" t="s">
        <v>66</v>
      </c>
      <c r="J48" s="76">
        <f t="shared" si="3"/>
        <v>16.84</v>
      </c>
      <c r="K48" s="89">
        <v>5.14</v>
      </c>
      <c r="L48" s="90" t="s">
        <v>66</v>
      </c>
      <c r="M48" s="74">
        <f t="shared" si="4"/>
        <v>5.14</v>
      </c>
      <c r="N48" s="89">
        <v>4.01</v>
      </c>
      <c r="O48" s="90" t="s">
        <v>66</v>
      </c>
      <c r="P48" s="74">
        <f t="shared" si="6"/>
        <v>4.01</v>
      </c>
    </row>
    <row r="49" spans="2:16">
      <c r="B49" s="89">
        <v>8</v>
      </c>
      <c r="C49" s="90" t="s">
        <v>63</v>
      </c>
      <c r="D49" s="118">
        <f t="shared" si="5"/>
        <v>1.4285714285714287E-4</v>
      </c>
      <c r="E49" s="91">
        <v>0.2828</v>
      </c>
      <c r="F49" s="92">
        <v>4.2919999999999998</v>
      </c>
      <c r="G49" s="88">
        <f t="shared" si="2"/>
        <v>4.5747999999999998</v>
      </c>
      <c r="H49" s="89">
        <v>18.41</v>
      </c>
      <c r="I49" s="90" t="s">
        <v>66</v>
      </c>
      <c r="J49" s="76">
        <f t="shared" si="3"/>
        <v>18.41</v>
      </c>
      <c r="K49" s="89">
        <v>5.54</v>
      </c>
      <c r="L49" s="90" t="s">
        <v>66</v>
      </c>
      <c r="M49" s="74">
        <f t="shared" si="4"/>
        <v>5.54</v>
      </c>
      <c r="N49" s="89">
        <v>4.34</v>
      </c>
      <c r="O49" s="90" t="s">
        <v>66</v>
      </c>
      <c r="P49" s="74">
        <f t="shared" si="6"/>
        <v>4.34</v>
      </c>
    </row>
    <row r="50" spans="2:16">
      <c r="B50" s="89">
        <v>9</v>
      </c>
      <c r="C50" s="90" t="s">
        <v>63</v>
      </c>
      <c r="D50" s="118">
        <f t="shared" si="5"/>
        <v>1.6071428571428571E-4</v>
      </c>
      <c r="E50" s="91">
        <v>0.2999</v>
      </c>
      <c r="F50" s="92">
        <v>4.3899999999999997</v>
      </c>
      <c r="G50" s="88">
        <f t="shared" si="2"/>
        <v>4.6898999999999997</v>
      </c>
      <c r="H50" s="89">
        <v>19.93</v>
      </c>
      <c r="I50" s="90" t="s">
        <v>66</v>
      </c>
      <c r="J50" s="76">
        <f t="shared" si="3"/>
        <v>19.93</v>
      </c>
      <c r="K50" s="89">
        <v>5.92</v>
      </c>
      <c r="L50" s="90" t="s">
        <v>66</v>
      </c>
      <c r="M50" s="74">
        <f t="shared" si="4"/>
        <v>5.92</v>
      </c>
      <c r="N50" s="89">
        <v>4.66</v>
      </c>
      <c r="O50" s="90" t="s">
        <v>66</v>
      </c>
      <c r="P50" s="74">
        <f t="shared" si="6"/>
        <v>4.66</v>
      </c>
    </row>
    <row r="51" spans="2:16">
      <c r="B51" s="89">
        <v>10</v>
      </c>
      <c r="C51" s="90" t="s">
        <v>63</v>
      </c>
      <c r="D51" s="118">
        <f t="shared" si="5"/>
        <v>1.7857142857142857E-4</v>
      </c>
      <c r="E51" s="91">
        <v>0.31619999999999998</v>
      </c>
      <c r="F51" s="92">
        <v>4.4740000000000002</v>
      </c>
      <c r="G51" s="88">
        <f t="shared" si="2"/>
        <v>4.7902000000000005</v>
      </c>
      <c r="H51" s="89">
        <v>21.43</v>
      </c>
      <c r="I51" s="90" t="s">
        <v>66</v>
      </c>
      <c r="J51" s="76">
        <f t="shared" si="3"/>
        <v>21.43</v>
      </c>
      <c r="K51" s="89">
        <v>6.3</v>
      </c>
      <c r="L51" s="90" t="s">
        <v>66</v>
      </c>
      <c r="M51" s="74">
        <f t="shared" si="4"/>
        <v>6.3</v>
      </c>
      <c r="N51" s="89">
        <v>4.97</v>
      </c>
      <c r="O51" s="90" t="s">
        <v>66</v>
      </c>
      <c r="P51" s="74">
        <f t="shared" si="6"/>
        <v>4.97</v>
      </c>
    </row>
    <row r="52" spans="2:16">
      <c r="B52" s="89">
        <v>11</v>
      </c>
      <c r="C52" s="90" t="s">
        <v>63</v>
      </c>
      <c r="D52" s="118">
        <f t="shared" si="5"/>
        <v>1.9642857142857141E-4</v>
      </c>
      <c r="E52" s="91">
        <v>0.33160000000000001</v>
      </c>
      <c r="F52" s="92">
        <v>4.5449999999999999</v>
      </c>
      <c r="G52" s="88">
        <f t="shared" si="2"/>
        <v>4.8765999999999998</v>
      </c>
      <c r="H52" s="89">
        <v>22.9</v>
      </c>
      <c r="I52" s="90" t="s">
        <v>66</v>
      </c>
      <c r="J52" s="76">
        <f t="shared" si="3"/>
        <v>22.9</v>
      </c>
      <c r="K52" s="89">
        <v>6.66</v>
      </c>
      <c r="L52" s="90" t="s">
        <v>66</v>
      </c>
      <c r="M52" s="74">
        <f t="shared" si="4"/>
        <v>6.66</v>
      </c>
      <c r="N52" s="89">
        <v>5.27</v>
      </c>
      <c r="O52" s="90" t="s">
        <v>66</v>
      </c>
      <c r="P52" s="74">
        <f t="shared" si="6"/>
        <v>5.27</v>
      </c>
    </row>
    <row r="53" spans="2:16">
      <c r="B53" s="89">
        <v>12</v>
      </c>
      <c r="C53" s="90" t="s">
        <v>63</v>
      </c>
      <c r="D53" s="118">
        <f t="shared" si="5"/>
        <v>2.142857142857143E-4</v>
      </c>
      <c r="E53" s="91">
        <v>0.3463</v>
      </c>
      <c r="F53" s="92">
        <v>4.6070000000000002</v>
      </c>
      <c r="G53" s="88">
        <f t="shared" si="2"/>
        <v>4.9533000000000005</v>
      </c>
      <c r="H53" s="89">
        <v>24.35</v>
      </c>
      <c r="I53" s="90" t="s">
        <v>66</v>
      </c>
      <c r="J53" s="76">
        <f t="shared" si="3"/>
        <v>24.35</v>
      </c>
      <c r="K53" s="89">
        <v>7.02</v>
      </c>
      <c r="L53" s="90" t="s">
        <v>66</v>
      </c>
      <c r="M53" s="74">
        <f t="shared" si="4"/>
        <v>7.02</v>
      </c>
      <c r="N53" s="89">
        <v>5.57</v>
      </c>
      <c r="O53" s="90" t="s">
        <v>66</v>
      </c>
      <c r="P53" s="74">
        <f t="shared" si="6"/>
        <v>5.57</v>
      </c>
    </row>
    <row r="54" spans="2:16">
      <c r="B54" s="89">
        <v>13</v>
      </c>
      <c r="C54" s="90" t="s">
        <v>63</v>
      </c>
      <c r="D54" s="118">
        <f t="shared" si="5"/>
        <v>2.3214285714285714E-4</v>
      </c>
      <c r="E54" s="91">
        <v>0.36049999999999999</v>
      </c>
      <c r="F54" s="92">
        <v>4.6609999999999996</v>
      </c>
      <c r="G54" s="88">
        <f t="shared" si="2"/>
        <v>5.0214999999999996</v>
      </c>
      <c r="H54" s="89">
        <v>25.78</v>
      </c>
      <c r="I54" s="90" t="s">
        <v>66</v>
      </c>
      <c r="J54" s="76">
        <f t="shared" si="3"/>
        <v>25.78</v>
      </c>
      <c r="K54" s="89">
        <v>7.37</v>
      </c>
      <c r="L54" s="90" t="s">
        <v>66</v>
      </c>
      <c r="M54" s="74">
        <f t="shared" si="4"/>
        <v>7.37</v>
      </c>
      <c r="N54" s="89">
        <v>5.86</v>
      </c>
      <c r="O54" s="90" t="s">
        <v>66</v>
      </c>
      <c r="P54" s="74">
        <f t="shared" si="6"/>
        <v>5.86</v>
      </c>
    </row>
    <row r="55" spans="2:16">
      <c r="B55" s="89">
        <v>14</v>
      </c>
      <c r="C55" s="90" t="s">
        <v>63</v>
      </c>
      <c r="D55" s="118">
        <f t="shared" si="5"/>
        <v>2.5000000000000001E-4</v>
      </c>
      <c r="E55" s="91">
        <v>0.37409999999999999</v>
      </c>
      <c r="F55" s="92">
        <v>4.7080000000000002</v>
      </c>
      <c r="G55" s="88">
        <f t="shared" si="2"/>
        <v>5.0821000000000005</v>
      </c>
      <c r="H55" s="89">
        <v>27.2</v>
      </c>
      <c r="I55" s="90" t="s">
        <v>66</v>
      </c>
      <c r="J55" s="76">
        <f t="shared" si="3"/>
        <v>27.2</v>
      </c>
      <c r="K55" s="89">
        <v>7.72</v>
      </c>
      <c r="L55" s="90" t="s">
        <v>66</v>
      </c>
      <c r="M55" s="74">
        <f t="shared" si="4"/>
        <v>7.72</v>
      </c>
      <c r="N55" s="89">
        <v>6.14</v>
      </c>
      <c r="O55" s="90" t="s">
        <v>66</v>
      </c>
      <c r="P55" s="74">
        <f t="shared" si="6"/>
        <v>6.14</v>
      </c>
    </row>
    <row r="56" spans="2:16">
      <c r="B56" s="89">
        <v>15</v>
      </c>
      <c r="C56" s="90" t="s">
        <v>63</v>
      </c>
      <c r="D56" s="118">
        <f t="shared" si="5"/>
        <v>2.6785714285714287E-4</v>
      </c>
      <c r="E56" s="91">
        <v>0.38719999999999999</v>
      </c>
      <c r="F56" s="92">
        <v>4.75</v>
      </c>
      <c r="G56" s="88">
        <f t="shared" si="2"/>
        <v>5.1372</v>
      </c>
      <c r="H56" s="89">
        <v>28.6</v>
      </c>
      <c r="I56" s="90" t="s">
        <v>66</v>
      </c>
      <c r="J56" s="76">
        <f t="shared" si="3"/>
        <v>28.6</v>
      </c>
      <c r="K56" s="89">
        <v>8.0500000000000007</v>
      </c>
      <c r="L56" s="90" t="s">
        <v>66</v>
      </c>
      <c r="M56" s="74">
        <f t="shared" si="4"/>
        <v>8.0500000000000007</v>
      </c>
      <c r="N56" s="89">
        <v>6.42</v>
      </c>
      <c r="O56" s="90" t="s">
        <v>66</v>
      </c>
      <c r="P56" s="74">
        <f t="shared" si="6"/>
        <v>6.42</v>
      </c>
    </row>
    <row r="57" spans="2:16">
      <c r="B57" s="89">
        <v>16</v>
      </c>
      <c r="C57" s="90" t="s">
        <v>63</v>
      </c>
      <c r="D57" s="118">
        <f t="shared" si="5"/>
        <v>2.8571428571428574E-4</v>
      </c>
      <c r="E57" s="91">
        <v>0.39989999999999998</v>
      </c>
      <c r="F57" s="92">
        <v>4.7859999999999996</v>
      </c>
      <c r="G57" s="88">
        <f t="shared" si="2"/>
        <v>5.1858999999999993</v>
      </c>
      <c r="H57" s="89">
        <v>30</v>
      </c>
      <c r="I57" s="90" t="s">
        <v>66</v>
      </c>
      <c r="J57" s="76">
        <f t="shared" si="3"/>
        <v>30</v>
      </c>
      <c r="K57" s="89">
        <v>8.39</v>
      </c>
      <c r="L57" s="90" t="s">
        <v>66</v>
      </c>
      <c r="M57" s="74">
        <f t="shared" si="4"/>
        <v>8.39</v>
      </c>
      <c r="N57" s="89">
        <v>6.7</v>
      </c>
      <c r="O57" s="90" t="s">
        <v>66</v>
      </c>
      <c r="P57" s="74">
        <f t="shared" si="6"/>
        <v>6.7</v>
      </c>
    </row>
    <row r="58" spans="2:16">
      <c r="B58" s="89">
        <v>17</v>
      </c>
      <c r="C58" s="90" t="s">
        <v>63</v>
      </c>
      <c r="D58" s="118">
        <f t="shared" si="5"/>
        <v>3.035714285714286E-4</v>
      </c>
      <c r="E58" s="91">
        <v>0.41220000000000001</v>
      </c>
      <c r="F58" s="92">
        <v>4.8179999999999996</v>
      </c>
      <c r="G58" s="88">
        <f t="shared" si="2"/>
        <v>5.2302</v>
      </c>
      <c r="H58" s="89">
        <v>31.38</v>
      </c>
      <c r="I58" s="90" t="s">
        <v>66</v>
      </c>
      <c r="J58" s="76">
        <f t="shared" si="3"/>
        <v>31.38</v>
      </c>
      <c r="K58" s="89">
        <v>8.7200000000000006</v>
      </c>
      <c r="L58" s="90" t="s">
        <v>66</v>
      </c>
      <c r="M58" s="74">
        <f t="shared" si="4"/>
        <v>8.7200000000000006</v>
      </c>
      <c r="N58" s="89">
        <v>6.97</v>
      </c>
      <c r="O58" s="90" t="s">
        <v>66</v>
      </c>
      <c r="P58" s="74">
        <f t="shared" si="6"/>
        <v>6.97</v>
      </c>
    </row>
    <row r="59" spans="2:16">
      <c r="B59" s="89">
        <v>18</v>
      </c>
      <c r="C59" s="90" t="s">
        <v>63</v>
      </c>
      <c r="D59" s="118">
        <f t="shared" si="5"/>
        <v>3.2142857142857141E-4</v>
      </c>
      <c r="E59" s="91">
        <v>0.42420000000000002</v>
      </c>
      <c r="F59" s="92">
        <v>4.8449999999999998</v>
      </c>
      <c r="G59" s="88">
        <f t="shared" si="2"/>
        <v>5.2691999999999997</v>
      </c>
      <c r="H59" s="89">
        <v>32.75</v>
      </c>
      <c r="I59" s="90" t="s">
        <v>66</v>
      </c>
      <c r="J59" s="76">
        <f t="shared" si="3"/>
        <v>32.75</v>
      </c>
      <c r="K59" s="89">
        <v>9.0399999999999991</v>
      </c>
      <c r="L59" s="90" t="s">
        <v>66</v>
      </c>
      <c r="M59" s="74">
        <f t="shared" si="4"/>
        <v>9.0399999999999991</v>
      </c>
      <c r="N59" s="89">
        <v>7.23</v>
      </c>
      <c r="O59" s="90" t="s">
        <v>66</v>
      </c>
      <c r="P59" s="74">
        <f t="shared" si="6"/>
        <v>7.23</v>
      </c>
    </row>
    <row r="60" spans="2:16">
      <c r="B60" s="89">
        <v>20</v>
      </c>
      <c r="C60" s="90" t="s">
        <v>63</v>
      </c>
      <c r="D60" s="118">
        <f t="shared" si="5"/>
        <v>3.5714285714285714E-4</v>
      </c>
      <c r="E60" s="91">
        <v>0.4471</v>
      </c>
      <c r="F60" s="92">
        <v>4.891</v>
      </c>
      <c r="G60" s="88">
        <f t="shared" si="2"/>
        <v>5.3380999999999998</v>
      </c>
      <c r="H60" s="89">
        <v>35.47</v>
      </c>
      <c r="I60" s="90" t="s">
        <v>66</v>
      </c>
      <c r="J60" s="76">
        <f t="shared" si="3"/>
        <v>35.47</v>
      </c>
      <c r="K60" s="89">
        <v>9.69</v>
      </c>
      <c r="L60" s="90" t="s">
        <v>66</v>
      </c>
      <c r="M60" s="74">
        <f t="shared" si="4"/>
        <v>9.69</v>
      </c>
      <c r="N60" s="89">
        <v>7.76</v>
      </c>
      <c r="O60" s="90" t="s">
        <v>66</v>
      </c>
      <c r="P60" s="74">
        <f t="shared" si="6"/>
        <v>7.76</v>
      </c>
    </row>
    <row r="61" spans="2:16">
      <c r="B61" s="89">
        <v>22.5</v>
      </c>
      <c r="C61" s="90" t="s">
        <v>63</v>
      </c>
      <c r="D61" s="118">
        <f t="shared" si="5"/>
        <v>4.0178571428571428E-4</v>
      </c>
      <c r="E61" s="91">
        <v>0.47420000000000001</v>
      </c>
      <c r="F61" s="92">
        <v>4.9340000000000002</v>
      </c>
      <c r="G61" s="88">
        <f t="shared" si="2"/>
        <v>5.4081999999999999</v>
      </c>
      <c r="H61" s="89">
        <v>38.840000000000003</v>
      </c>
      <c r="I61" s="90" t="s">
        <v>66</v>
      </c>
      <c r="J61" s="76">
        <f t="shared" si="3"/>
        <v>38.840000000000003</v>
      </c>
      <c r="K61" s="89">
        <v>10.48</v>
      </c>
      <c r="L61" s="90" t="s">
        <v>66</v>
      </c>
      <c r="M61" s="74">
        <f t="shared" si="4"/>
        <v>10.48</v>
      </c>
      <c r="N61" s="89">
        <v>8.4</v>
      </c>
      <c r="O61" s="90" t="s">
        <v>66</v>
      </c>
      <c r="P61" s="74">
        <f t="shared" si="6"/>
        <v>8.4</v>
      </c>
    </row>
    <row r="62" spans="2:16">
      <c r="B62" s="89">
        <v>25</v>
      </c>
      <c r="C62" s="90" t="s">
        <v>63</v>
      </c>
      <c r="D62" s="118">
        <f t="shared" si="5"/>
        <v>4.4642857142857147E-4</v>
      </c>
      <c r="E62" s="91">
        <v>0.49990000000000001</v>
      </c>
      <c r="F62" s="92">
        <v>4.9640000000000004</v>
      </c>
      <c r="G62" s="88">
        <f t="shared" si="2"/>
        <v>5.4639000000000006</v>
      </c>
      <c r="H62" s="89">
        <v>42.18</v>
      </c>
      <c r="I62" s="90" t="s">
        <v>66</v>
      </c>
      <c r="J62" s="76">
        <f t="shared" si="3"/>
        <v>42.18</v>
      </c>
      <c r="K62" s="89">
        <v>11.25</v>
      </c>
      <c r="L62" s="90" t="s">
        <v>66</v>
      </c>
      <c r="M62" s="74">
        <f t="shared" si="4"/>
        <v>11.25</v>
      </c>
      <c r="N62" s="89">
        <v>9.0299999999999994</v>
      </c>
      <c r="O62" s="90" t="s">
        <v>66</v>
      </c>
      <c r="P62" s="74">
        <f t="shared" si="6"/>
        <v>9.0299999999999994</v>
      </c>
    </row>
    <row r="63" spans="2:16">
      <c r="B63" s="89">
        <v>27.5</v>
      </c>
      <c r="C63" s="90" t="s">
        <v>63</v>
      </c>
      <c r="D63" s="118">
        <f t="shared" si="5"/>
        <v>4.910714285714286E-4</v>
      </c>
      <c r="E63" s="91">
        <v>0.52429999999999999</v>
      </c>
      <c r="F63" s="92">
        <v>4.984</v>
      </c>
      <c r="G63" s="88">
        <f t="shared" si="2"/>
        <v>5.5083000000000002</v>
      </c>
      <c r="H63" s="89">
        <v>45.5</v>
      </c>
      <c r="I63" s="90" t="s">
        <v>66</v>
      </c>
      <c r="J63" s="76">
        <f t="shared" si="3"/>
        <v>45.5</v>
      </c>
      <c r="K63" s="89">
        <v>12.01</v>
      </c>
      <c r="L63" s="90" t="s">
        <v>66</v>
      </c>
      <c r="M63" s="74">
        <f t="shared" si="4"/>
        <v>12.01</v>
      </c>
      <c r="N63" s="89">
        <v>9.65</v>
      </c>
      <c r="O63" s="90" t="s">
        <v>66</v>
      </c>
      <c r="P63" s="74">
        <f t="shared" si="6"/>
        <v>9.65</v>
      </c>
    </row>
    <row r="64" spans="2:16">
      <c r="B64" s="89">
        <v>30</v>
      </c>
      <c r="C64" s="90" t="s">
        <v>63</v>
      </c>
      <c r="D64" s="118">
        <f t="shared" si="5"/>
        <v>5.3571428571428574E-4</v>
      </c>
      <c r="E64" s="91">
        <v>0.54759999999999998</v>
      </c>
      <c r="F64" s="92">
        <v>4.9960000000000004</v>
      </c>
      <c r="G64" s="88">
        <f t="shared" si="2"/>
        <v>5.5436000000000005</v>
      </c>
      <c r="H64" s="89">
        <v>48.81</v>
      </c>
      <c r="I64" s="90" t="s">
        <v>66</v>
      </c>
      <c r="J64" s="76">
        <f t="shared" si="3"/>
        <v>48.81</v>
      </c>
      <c r="K64" s="89">
        <v>12.76</v>
      </c>
      <c r="L64" s="90" t="s">
        <v>66</v>
      </c>
      <c r="M64" s="74">
        <f t="shared" si="4"/>
        <v>12.76</v>
      </c>
      <c r="N64" s="89">
        <v>10.26</v>
      </c>
      <c r="O64" s="90" t="s">
        <v>66</v>
      </c>
      <c r="P64" s="74">
        <f t="shared" si="6"/>
        <v>10.26</v>
      </c>
    </row>
    <row r="65" spans="2:16">
      <c r="B65" s="89">
        <v>32.5</v>
      </c>
      <c r="C65" s="90" t="s">
        <v>63</v>
      </c>
      <c r="D65" s="118">
        <f t="shared" si="5"/>
        <v>5.8035714285714288E-4</v>
      </c>
      <c r="E65" s="91">
        <v>0.56999999999999995</v>
      </c>
      <c r="F65" s="92">
        <v>5.0019999999999998</v>
      </c>
      <c r="G65" s="88">
        <f t="shared" si="2"/>
        <v>5.5720000000000001</v>
      </c>
      <c r="H65" s="89">
        <v>52.1</v>
      </c>
      <c r="I65" s="90" t="s">
        <v>66</v>
      </c>
      <c r="J65" s="76">
        <f t="shared" si="3"/>
        <v>52.1</v>
      </c>
      <c r="K65" s="89">
        <v>13.51</v>
      </c>
      <c r="L65" s="90" t="s">
        <v>66</v>
      </c>
      <c r="M65" s="74">
        <f t="shared" si="4"/>
        <v>13.51</v>
      </c>
      <c r="N65" s="89">
        <v>10.86</v>
      </c>
      <c r="O65" s="90" t="s">
        <v>66</v>
      </c>
      <c r="P65" s="74">
        <f t="shared" si="6"/>
        <v>10.86</v>
      </c>
    </row>
    <row r="66" spans="2:16">
      <c r="B66" s="89">
        <v>35</v>
      </c>
      <c r="C66" s="90" t="s">
        <v>63</v>
      </c>
      <c r="D66" s="118">
        <f t="shared" si="5"/>
        <v>6.2500000000000001E-4</v>
      </c>
      <c r="E66" s="91">
        <v>0.59150000000000003</v>
      </c>
      <c r="F66" s="92">
        <v>5.0019999999999998</v>
      </c>
      <c r="G66" s="88">
        <f t="shared" si="2"/>
        <v>5.5934999999999997</v>
      </c>
      <c r="H66" s="89">
        <v>55.38</v>
      </c>
      <c r="I66" s="90" t="s">
        <v>66</v>
      </c>
      <c r="J66" s="76">
        <f t="shared" si="3"/>
        <v>55.38</v>
      </c>
      <c r="K66" s="89">
        <v>14.24</v>
      </c>
      <c r="L66" s="90" t="s">
        <v>66</v>
      </c>
      <c r="M66" s="74">
        <f t="shared" si="4"/>
        <v>14.24</v>
      </c>
      <c r="N66" s="89">
        <v>11.45</v>
      </c>
      <c r="O66" s="90" t="s">
        <v>66</v>
      </c>
      <c r="P66" s="74">
        <f t="shared" si="6"/>
        <v>11.45</v>
      </c>
    </row>
    <row r="67" spans="2:16">
      <c r="B67" s="89">
        <v>37.5</v>
      </c>
      <c r="C67" s="90" t="s">
        <v>63</v>
      </c>
      <c r="D67" s="118">
        <f t="shared" si="5"/>
        <v>6.6964285714285715E-4</v>
      </c>
      <c r="E67" s="91">
        <v>0.61219999999999997</v>
      </c>
      <c r="F67" s="92">
        <v>4.9989999999999997</v>
      </c>
      <c r="G67" s="88">
        <f t="shared" si="2"/>
        <v>5.6111999999999993</v>
      </c>
      <c r="H67" s="89">
        <v>58.66</v>
      </c>
      <c r="I67" s="90" t="s">
        <v>66</v>
      </c>
      <c r="J67" s="76">
        <f t="shared" si="3"/>
        <v>58.66</v>
      </c>
      <c r="K67" s="89">
        <v>14.97</v>
      </c>
      <c r="L67" s="90" t="s">
        <v>66</v>
      </c>
      <c r="M67" s="74">
        <f t="shared" si="4"/>
        <v>14.97</v>
      </c>
      <c r="N67" s="89">
        <v>12.04</v>
      </c>
      <c r="O67" s="90" t="s">
        <v>66</v>
      </c>
      <c r="P67" s="74">
        <f t="shared" si="6"/>
        <v>12.04</v>
      </c>
    </row>
    <row r="68" spans="2:16">
      <c r="B68" s="89">
        <v>40</v>
      </c>
      <c r="C68" s="90" t="s">
        <v>63</v>
      </c>
      <c r="D68" s="118">
        <f t="shared" si="5"/>
        <v>7.1428571428571429E-4</v>
      </c>
      <c r="E68" s="91">
        <v>0.63229999999999997</v>
      </c>
      <c r="F68" s="92">
        <v>4.992</v>
      </c>
      <c r="G68" s="88">
        <f t="shared" si="2"/>
        <v>5.6242999999999999</v>
      </c>
      <c r="H68" s="89">
        <v>61.93</v>
      </c>
      <c r="I68" s="90" t="s">
        <v>66</v>
      </c>
      <c r="J68" s="76">
        <f t="shared" si="3"/>
        <v>61.93</v>
      </c>
      <c r="K68" s="89">
        <v>15.69</v>
      </c>
      <c r="L68" s="90" t="s">
        <v>66</v>
      </c>
      <c r="M68" s="74">
        <f t="shared" si="4"/>
        <v>15.69</v>
      </c>
      <c r="N68" s="89">
        <v>12.62</v>
      </c>
      <c r="O68" s="90" t="s">
        <v>66</v>
      </c>
      <c r="P68" s="74">
        <f t="shared" si="6"/>
        <v>12.62</v>
      </c>
    </row>
    <row r="69" spans="2:16">
      <c r="B69" s="89">
        <v>45</v>
      </c>
      <c r="C69" s="90" t="s">
        <v>63</v>
      </c>
      <c r="D69" s="118">
        <f t="shared" si="5"/>
        <v>8.0357142857142856E-4</v>
      </c>
      <c r="E69" s="91">
        <v>0.67069999999999996</v>
      </c>
      <c r="F69" s="92">
        <v>4.97</v>
      </c>
      <c r="G69" s="88">
        <f t="shared" si="2"/>
        <v>5.6406999999999998</v>
      </c>
      <c r="H69" s="89">
        <v>68.48</v>
      </c>
      <c r="I69" s="90" t="s">
        <v>66</v>
      </c>
      <c r="J69" s="76">
        <f t="shared" si="3"/>
        <v>68.48</v>
      </c>
      <c r="K69" s="89">
        <v>17.13</v>
      </c>
      <c r="L69" s="90" t="s">
        <v>66</v>
      </c>
      <c r="M69" s="74">
        <f t="shared" si="4"/>
        <v>17.13</v>
      </c>
      <c r="N69" s="89">
        <v>13.77</v>
      </c>
      <c r="O69" s="90" t="s">
        <v>66</v>
      </c>
      <c r="P69" s="74">
        <f t="shared" si="6"/>
        <v>13.77</v>
      </c>
    </row>
    <row r="70" spans="2:16">
      <c r="B70" s="89">
        <v>50</v>
      </c>
      <c r="C70" s="90" t="s">
        <v>63</v>
      </c>
      <c r="D70" s="118">
        <f t="shared" si="5"/>
        <v>8.9285714285714294E-4</v>
      </c>
      <c r="E70" s="91">
        <v>0.70689999999999997</v>
      </c>
      <c r="F70" s="92">
        <v>4.9400000000000004</v>
      </c>
      <c r="G70" s="88">
        <f t="shared" si="2"/>
        <v>5.6469000000000005</v>
      </c>
      <c r="H70" s="89">
        <v>75.03</v>
      </c>
      <c r="I70" s="90" t="s">
        <v>66</v>
      </c>
      <c r="J70" s="76">
        <f t="shared" si="3"/>
        <v>75.03</v>
      </c>
      <c r="K70" s="89">
        <v>18.55</v>
      </c>
      <c r="L70" s="90" t="s">
        <v>66</v>
      </c>
      <c r="M70" s="74">
        <f t="shared" si="4"/>
        <v>18.55</v>
      </c>
      <c r="N70" s="89">
        <v>14.91</v>
      </c>
      <c r="O70" s="90" t="s">
        <v>66</v>
      </c>
      <c r="P70" s="74">
        <f t="shared" si="6"/>
        <v>14.91</v>
      </c>
    </row>
    <row r="71" spans="2:16">
      <c r="B71" s="89">
        <v>55</v>
      </c>
      <c r="C71" s="90" t="s">
        <v>63</v>
      </c>
      <c r="D71" s="118">
        <f t="shared" si="5"/>
        <v>9.8214285714285721E-4</v>
      </c>
      <c r="E71" s="91">
        <v>0.74150000000000005</v>
      </c>
      <c r="F71" s="92">
        <v>4.9039999999999999</v>
      </c>
      <c r="G71" s="88">
        <f t="shared" si="2"/>
        <v>5.6455000000000002</v>
      </c>
      <c r="H71" s="89">
        <v>81.599999999999994</v>
      </c>
      <c r="I71" s="90" t="s">
        <v>66</v>
      </c>
      <c r="J71" s="76">
        <f t="shared" si="3"/>
        <v>81.599999999999994</v>
      </c>
      <c r="K71" s="89">
        <v>19.95</v>
      </c>
      <c r="L71" s="90" t="s">
        <v>66</v>
      </c>
      <c r="M71" s="74">
        <f t="shared" si="4"/>
        <v>19.95</v>
      </c>
      <c r="N71" s="89">
        <v>16.03</v>
      </c>
      <c r="O71" s="90" t="s">
        <v>66</v>
      </c>
      <c r="P71" s="74">
        <f t="shared" si="6"/>
        <v>16.03</v>
      </c>
    </row>
    <row r="72" spans="2:16">
      <c r="B72" s="89">
        <v>60</v>
      </c>
      <c r="C72" s="90" t="s">
        <v>63</v>
      </c>
      <c r="D72" s="118">
        <f t="shared" si="5"/>
        <v>1.0714285714285715E-3</v>
      </c>
      <c r="E72" s="91">
        <v>0.77439999999999998</v>
      </c>
      <c r="F72" s="92">
        <v>4.8650000000000002</v>
      </c>
      <c r="G72" s="88">
        <f t="shared" si="2"/>
        <v>5.6394000000000002</v>
      </c>
      <c r="H72" s="89">
        <v>88.18</v>
      </c>
      <c r="I72" s="90" t="s">
        <v>66</v>
      </c>
      <c r="J72" s="76">
        <f t="shared" si="3"/>
        <v>88.18</v>
      </c>
      <c r="K72" s="89">
        <v>21.34</v>
      </c>
      <c r="L72" s="90" t="s">
        <v>66</v>
      </c>
      <c r="M72" s="74">
        <f t="shared" si="4"/>
        <v>21.34</v>
      </c>
      <c r="N72" s="89">
        <v>17.149999999999999</v>
      </c>
      <c r="O72" s="90" t="s">
        <v>66</v>
      </c>
      <c r="P72" s="74">
        <f t="shared" si="6"/>
        <v>17.149999999999999</v>
      </c>
    </row>
    <row r="73" spans="2:16">
      <c r="B73" s="89">
        <v>65</v>
      </c>
      <c r="C73" s="90" t="s">
        <v>63</v>
      </c>
      <c r="D73" s="118">
        <f t="shared" si="5"/>
        <v>1.1607142857142858E-3</v>
      </c>
      <c r="E73" s="91">
        <v>0.80600000000000005</v>
      </c>
      <c r="F73" s="92">
        <v>4.8220000000000001</v>
      </c>
      <c r="G73" s="88">
        <f t="shared" si="2"/>
        <v>5.6280000000000001</v>
      </c>
      <c r="H73" s="89">
        <v>94.8</v>
      </c>
      <c r="I73" s="90" t="s">
        <v>66</v>
      </c>
      <c r="J73" s="76">
        <f t="shared" si="3"/>
        <v>94.8</v>
      </c>
      <c r="K73" s="89">
        <v>22.72</v>
      </c>
      <c r="L73" s="90" t="s">
        <v>66</v>
      </c>
      <c r="M73" s="74">
        <f t="shared" si="4"/>
        <v>22.72</v>
      </c>
      <c r="N73" s="89">
        <v>18.25</v>
      </c>
      <c r="O73" s="90" t="s">
        <v>66</v>
      </c>
      <c r="P73" s="74">
        <f t="shared" si="6"/>
        <v>18.25</v>
      </c>
    </row>
    <row r="74" spans="2:16">
      <c r="B74" s="89">
        <v>70</v>
      </c>
      <c r="C74" s="90" t="s">
        <v>63</v>
      </c>
      <c r="D74" s="118">
        <f t="shared" si="5"/>
        <v>1.25E-3</v>
      </c>
      <c r="E74" s="91">
        <v>0.83650000000000002</v>
      </c>
      <c r="F74" s="92">
        <v>4.7779999999999996</v>
      </c>
      <c r="G74" s="88">
        <f t="shared" si="2"/>
        <v>5.6144999999999996</v>
      </c>
      <c r="H74" s="89">
        <v>101.43</v>
      </c>
      <c r="I74" s="90" t="s">
        <v>66</v>
      </c>
      <c r="J74" s="76">
        <f t="shared" si="3"/>
        <v>101.43</v>
      </c>
      <c r="K74" s="89">
        <v>24.09</v>
      </c>
      <c r="L74" s="90" t="s">
        <v>66</v>
      </c>
      <c r="M74" s="74">
        <f t="shared" si="4"/>
        <v>24.09</v>
      </c>
      <c r="N74" s="89">
        <v>19.350000000000001</v>
      </c>
      <c r="O74" s="90" t="s">
        <v>66</v>
      </c>
      <c r="P74" s="74">
        <f t="shared" si="6"/>
        <v>19.350000000000001</v>
      </c>
    </row>
    <row r="75" spans="2:16">
      <c r="B75" s="89">
        <v>80</v>
      </c>
      <c r="C75" s="90" t="s">
        <v>63</v>
      </c>
      <c r="D75" s="118">
        <f t="shared" si="5"/>
        <v>1.4285714285714286E-3</v>
      </c>
      <c r="E75" s="91">
        <v>0.89419999999999999</v>
      </c>
      <c r="F75" s="92">
        <v>4.6870000000000003</v>
      </c>
      <c r="G75" s="88">
        <f t="shared" si="2"/>
        <v>5.5811999999999999</v>
      </c>
      <c r="H75" s="89">
        <v>114.81</v>
      </c>
      <c r="I75" s="90" t="s">
        <v>66</v>
      </c>
      <c r="J75" s="76">
        <f t="shared" si="3"/>
        <v>114.81</v>
      </c>
      <c r="K75" s="89">
        <v>26.83</v>
      </c>
      <c r="L75" s="90" t="s">
        <v>66</v>
      </c>
      <c r="M75" s="74">
        <f t="shared" si="4"/>
        <v>26.83</v>
      </c>
      <c r="N75" s="89">
        <v>21.54</v>
      </c>
      <c r="O75" s="90" t="s">
        <v>66</v>
      </c>
      <c r="P75" s="74">
        <f t="shared" si="6"/>
        <v>21.54</v>
      </c>
    </row>
    <row r="76" spans="2:16">
      <c r="B76" s="89">
        <v>90</v>
      </c>
      <c r="C76" s="90" t="s">
        <v>63</v>
      </c>
      <c r="D76" s="118">
        <f t="shared" si="5"/>
        <v>1.6071428571428571E-3</v>
      </c>
      <c r="E76" s="91">
        <v>0.94850000000000001</v>
      </c>
      <c r="F76" s="92">
        <v>4.5949999999999998</v>
      </c>
      <c r="G76" s="88">
        <f t="shared" si="2"/>
        <v>5.5434999999999999</v>
      </c>
      <c r="H76" s="89">
        <v>128.31</v>
      </c>
      <c r="I76" s="90" t="s">
        <v>66</v>
      </c>
      <c r="J76" s="76">
        <f t="shared" si="3"/>
        <v>128.31</v>
      </c>
      <c r="K76" s="89">
        <v>29.54</v>
      </c>
      <c r="L76" s="90" t="s">
        <v>66</v>
      </c>
      <c r="M76" s="74">
        <f t="shared" si="4"/>
        <v>29.54</v>
      </c>
      <c r="N76" s="89">
        <v>23.71</v>
      </c>
      <c r="O76" s="90" t="s">
        <v>66</v>
      </c>
      <c r="P76" s="74">
        <f t="shared" si="6"/>
        <v>23.71</v>
      </c>
    </row>
    <row r="77" spans="2:16">
      <c r="B77" s="89">
        <v>100</v>
      </c>
      <c r="C77" s="90" t="s">
        <v>63</v>
      </c>
      <c r="D77" s="118">
        <f t="shared" si="5"/>
        <v>1.7857142857142859E-3</v>
      </c>
      <c r="E77" s="91">
        <v>0.99980000000000002</v>
      </c>
      <c r="F77" s="92">
        <v>4.5039999999999996</v>
      </c>
      <c r="G77" s="88">
        <f t="shared" si="2"/>
        <v>5.5038</v>
      </c>
      <c r="H77" s="89">
        <v>141.94</v>
      </c>
      <c r="I77" s="90" t="s">
        <v>66</v>
      </c>
      <c r="J77" s="76">
        <f t="shared" si="3"/>
        <v>141.94</v>
      </c>
      <c r="K77" s="89">
        <v>32.229999999999997</v>
      </c>
      <c r="L77" s="90" t="s">
        <v>66</v>
      </c>
      <c r="M77" s="74">
        <f t="shared" si="4"/>
        <v>32.229999999999997</v>
      </c>
      <c r="N77" s="89">
        <v>25.88</v>
      </c>
      <c r="O77" s="90" t="s">
        <v>66</v>
      </c>
      <c r="P77" s="74">
        <f t="shared" si="6"/>
        <v>25.88</v>
      </c>
    </row>
    <row r="78" spans="2:16">
      <c r="B78" s="89">
        <v>110</v>
      </c>
      <c r="C78" s="90" t="s">
        <v>63</v>
      </c>
      <c r="D78" s="118">
        <f t="shared" si="5"/>
        <v>1.9642857142857144E-3</v>
      </c>
      <c r="E78" s="91">
        <v>1.0489999999999999</v>
      </c>
      <c r="F78" s="92">
        <v>4.4139999999999997</v>
      </c>
      <c r="G78" s="88">
        <f t="shared" si="2"/>
        <v>5.4629999999999992</v>
      </c>
      <c r="H78" s="89">
        <v>155.71</v>
      </c>
      <c r="I78" s="90" t="s">
        <v>66</v>
      </c>
      <c r="J78" s="76">
        <f t="shared" si="3"/>
        <v>155.71</v>
      </c>
      <c r="K78" s="89">
        <v>34.89</v>
      </c>
      <c r="L78" s="90" t="s">
        <v>66</v>
      </c>
      <c r="M78" s="74">
        <f t="shared" si="4"/>
        <v>34.89</v>
      </c>
      <c r="N78" s="89">
        <v>28.04</v>
      </c>
      <c r="O78" s="90" t="s">
        <v>66</v>
      </c>
      <c r="P78" s="74">
        <f t="shared" si="6"/>
        <v>28.04</v>
      </c>
    </row>
    <row r="79" spans="2:16">
      <c r="B79" s="89">
        <v>120</v>
      </c>
      <c r="C79" s="90" t="s">
        <v>63</v>
      </c>
      <c r="D79" s="118">
        <f t="shared" si="5"/>
        <v>2.142857142857143E-3</v>
      </c>
      <c r="E79" s="91">
        <v>1.1559999999999999</v>
      </c>
      <c r="F79" s="92">
        <v>4.3259999999999996</v>
      </c>
      <c r="G79" s="88">
        <f t="shared" si="2"/>
        <v>5.4819999999999993</v>
      </c>
      <c r="H79" s="89">
        <v>169.54</v>
      </c>
      <c r="I79" s="90" t="s">
        <v>66</v>
      </c>
      <c r="J79" s="76">
        <f t="shared" si="3"/>
        <v>169.54</v>
      </c>
      <c r="K79" s="89">
        <v>37.51</v>
      </c>
      <c r="L79" s="90" t="s">
        <v>66</v>
      </c>
      <c r="M79" s="74">
        <f t="shared" si="4"/>
        <v>37.51</v>
      </c>
      <c r="N79" s="89">
        <v>30.19</v>
      </c>
      <c r="O79" s="90" t="s">
        <v>66</v>
      </c>
      <c r="P79" s="74">
        <f t="shared" si="6"/>
        <v>30.19</v>
      </c>
    </row>
    <row r="80" spans="2:16">
      <c r="B80" s="89">
        <v>130</v>
      </c>
      <c r="C80" s="90" t="s">
        <v>63</v>
      </c>
      <c r="D80" s="118">
        <f t="shared" si="5"/>
        <v>2.3214285714285715E-3</v>
      </c>
      <c r="E80" s="91">
        <v>1.2470000000000001</v>
      </c>
      <c r="F80" s="92">
        <v>4.242</v>
      </c>
      <c r="G80" s="88">
        <f t="shared" si="2"/>
        <v>5.4889999999999999</v>
      </c>
      <c r="H80" s="89">
        <v>183.36</v>
      </c>
      <c r="I80" s="90" t="s">
        <v>66</v>
      </c>
      <c r="J80" s="76">
        <f t="shared" si="3"/>
        <v>183.36</v>
      </c>
      <c r="K80" s="89">
        <v>40.07</v>
      </c>
      <c r="L80" s="90" t="s">
        <v>66</v>
      </c>
      <c r="M80" s="74">
        <f t="shared" si="4"/>
        <v>40.07</v>
      </c>
      <c r="N80" s="89">
        <v>32.340000000000003</v>
      </c>
      <c r="O80" s="90" t="s">
        <v>66</v>
      </c>
      <c r="P80" s="74">
        <f t="shared" si="6"/>
        <v>32.340000000000003</v>
      </c>
    </row>
    <row r="81" spans="2:16">
      <c r="B81" s="89">
        <v>140</v>
      </c>
      <c r="C81" s="90" t="s">
        <v>63</v>
      </c>
      <c r="D81" s="118">
        <f t="shared" si="5"/>
        <v>2.5000000000000001E-3</v>
      </c>
      <c r="E81" s="91">
        <v>1.3129999999999999</v>
      </c>
      <c r="F81" s="92">
        <v>4.16</v>
      </c>
      <c r="G81" s="88">
        <f t="shared" si="2"/>
        <v>5.4729999999999999</v>
      </c>
      <c r="H81" s="89">
        <v>197.21</v>
      </c>
      <c r="I81" s="90" t="s">
        <v>66</v>
      </c>
      <c r="J81" s="76">
        <f t="shared" si="3"/>
        <v>197.21</v>
      </c>
      <c r="K81" s="89">
        <v>42.59</v>
      </c>
      <c r="L81" s="90" t="s">
        <v>66</v>
      </c>
      <c r="M81" s="74">
        <f t="shared" si="4"/>
        <v>42.59</v>
      </c>
      <c r="N81" s="89">
        <v>34.47</v>
      </c>
      <c r="O81" s="90" t="s">
        <v>66</v>
      </c>
      <c r="P81" s="74">
        <f t="shared" si="6"/>
        <v>34.47</v>
      </c>
    </row>
    <row r="82" spans="2:16">
      <c r="B82" s="89">
        <v>150</v>
      </c>
      <c r="C82" s="90" t="s">
        <v>63</v>
      </c>
      <c r="D82" s="118">
        <f t="shared" si="5"/>
        <v>2.6785714285714286E-3</v>
      </c>
      <c r="E82" s="91">
        <v>1.3620000000000001</v>
      </c>
      <c r="F82" s="92">
        <v>4.0810000000000004</v>
      </c>
      <c r="G82" s="88">
        <f t="shared" si="2"/>
        <v>5.4430000000000005</v>
      </c>
      <c r="H82" s="89">
        <v>211.16</v>
      </c>
      <c r="I82" s="90" t="s">
        <v>66</v>
      </c>
      <c r="J82" s="76">
        <f t="shared" si="3"/>
        <v>211.16</v>
      </c>
      <c r="K82" s="89">
        <v>45.08</v>
      </c>
      <c r="L82" s="90" t="s">
        <v>66</v>
      </c>
      <c r="M82" s="74">
        <f t="shared" si="4"/>
        <v>45.08</v>
      </c>
      <c r="N82" s="89">
        <v>36.590000000000003</v>
      </c>
      <c r="O82" s="90" t="s">
        <v>66</v>
      </c>
      <c r="P82" s="74">
        <f t="shared" si="6"/>
        <v>36.590000000000003</v>
      </c>
    </row>
    <row r="83" spans="2:16">
      <c r="B83" s="89">
        <v>160</v>
      </c>
      <c r="C83" s="90" t="s">
        <v>63</v>
      </c>
      <c r="D83" s="118">
        <f t="shared" si="5"/>
        <v>2.8571428571428571E-3</v>
      </c>
      <c r="E83" s="91">
        <v>1.4</v>
      </c>
      <c r="F83" s="92">
        <v>4.0060000000000002</v>
      </c>
      <c r="G83" s="88">
        <f t="shared" si="2"/>
        <v>5.4060000000000006</v>
      </c>
      <c r="H83" s="89">
        <v>225.21</v>
      </c>
      <c r="I83" s="90" t="s">
        <v>66</v>
      </c>
      <c r="J83" s="76">
        <f t="shared" si="3"/>
        <v>225.21</v>
      </c>
      <c r="K83" s="89">
        <v>47.56</v>
      </c>
      <c r="L83" s="90" t="s">
        <v>66</v>
      </c>
      <c r="M83" s="74">
        <f t="shared" si="4"/>
        <v>47.56</v>
      </c>
      <c r="N83" s="89">
        <v>38.71</v>
      </c>
      <c r="O83" s="90" t="s">
        <v>66</v>
      </c>
      <c r="P83" s="74">
        <f t="shared" si="6"/>
        <v>38.71</v>
      </c>
    </row>
    <row r="84" spans="2:16">
      <c r="B84" s="89">
        <v>170</v>
      </c>
      <c r="C84" s="90" t="s">
        <v>63</v>
      </c>
      <c r="D84" s="118">
        <f t="shared" si="5"/>
        <v>3.0357142857142861E-3</v>
      </c>
      <c r="E84" s="91">
        <v>1.431</v>
      </c>
      <c r="F84" s="92">
        <v>3.9329999999999998</v>
      </c>
      <c r="G84" s="88">
        <f t="shared" si="2"/>
        <v>5.3639999999999999</v>
      </c>
      <c r="H84" s="89">
        <v>239.4</v>
      </c>
      <c r="I84" s="90" t="s">
        <v>66</v>
      </c>
      <c r="J84" s="76">
        <f t="shared" si="3"/>
        <v>239.4</v>
      </c>
      <c r="K84" s="89">
        <v>50.02</v>
      </c>
      <c r="L84" s="90" t="s">
        <v>66</v>
      </c>
      <c r="M84" s="74">
        <f t="shared" si="4"/>
        <v>50.02</v>
      </c>
      <c r="N84" s="89">
        <v>40.83</v>
      </c>
      <c r="O84" s="90" t="s">
        <v>66</v>
      </c>
      <c r="P84" s="74">
        <f t="shared" si="6"/>
        <v>40.83</v>
      </c>
    </row>
    <row r="85" spans="2:16">
      <c r="B85" s="89">
        <v>180</v>
      </c>
      <c r="C85" s="90" t="s">
        <v>63</v>
      </c>
      <c r="D85" s="118">
        <f t="shared" si="5"/>
        <v>3.2142857142857142E-3</v>
      </c>
      <c r="E85" s="91">
        <v>1.456</v>
      </c>
      <c r="F85" s="92">
        <v>3.863</v>
      </c>
      <c r="G85" s="88">
        <f t="shared" ref="G85:G148" si="7">E85+F85</f>
        <v>5.319</v>
      </c>
      <c r="H85" s="89">
        <v>253.72</v>
      </c>
      <c r="I85" s="90" t="s">
        <v>66</v>
      </c>
      <c r="J85" s="76">
        <f t="shared" si="3"/>
        <v>253.72</v>
      </c>
      <c r="K85" s="89">
        <v>52.47</v>
      </c>
      <c r="L85" s="90" t="s">
        <v>66</v>
      </c>
      <c r="M85" s="74">
        <f t="shared" si="4"/>
        <v>52.47</v>
      </c>
      <c r="N85" s="89">
        <v>42.95</v>
      </c>
      <c r="O85" s="90" t="s">
        <v>66</v>
      </c>
      <c r="P85" s="74">
        <f t="shared" si="6"/>
        <v>42.95</v>
      </c>
    </row>
    <row r="86" spans="2:16">
      <c r="B86" s="89">
        <v>200</v>
      </c>
      <c r="C86" s="90" t="s">
        <v>63</v>
      </c>
      <c r="D86" s="118">
        <f t="shared" si="5"/>
        <v>3.5714285714285718E-3</v>
      </c>
      <c r="E86" s="91">
        <v>1.4990000000000001</v>
      </c>
      <c r="F86" s="92">
        <v>3.73</v>
      </c>
      <c r="G86" s="88">
        <f t="shared" si="7"/>
        <v>5.2290000000000001</v>
      </c>
      <c r="H86" s="89">
        <v>282.8</v>
      </c>
      <c r="I86" s="90" t="s">
        <v>66</v>
      </c>
      <c r="J86" s="76">
        <f t="shared" ref="J86:J98" si="8">H86</f>
        <v>282.8</v>
      </c>
      <c r="K86" s="89">
        <v>57.42</v>
      </c>
      <c r="L86" s="90" t="s">
        <v>66</v>
      </c>
      <c r="M86" s="74">
        <f t="shared" ref="M86:M149" si="9">K86</f>
        <v>57.42</v>
      </c>
      <c r="N86" s="89">
        <v>47.19</v>
      </c>
      <c r="O86" s="90" t="s">
        <v>66</v>
      </c>
      <c r="P86" s="74">
        <f t="shared" si="6"/>
        <v>47.19</v>
      </c>
    </row>
    <row r="87" spans="2:16">
      <c r="B87" s="89">
        <v>225</v>
      </c>
      <c r="C87" s="90" t="s">
        <v>63</v>
      </c>
      <c r="D87" s="118">
        <f t="shared" si="5"/>
        <v>4.0178571428571433E-3</v>
      </c>
      <c r="E87" s="91">
        <v>1.5469999999999999</v>
      </c>
      <c r="F87" s="92">
        <v>3.5790000000000002</v>
      </c>
      <c r="G87" s="88">
        <f t="shared" si="7"/>
        <v>5.1260000000000003</v>
      </c>
      <c r="H87" s="89">
        <v>319.93</v>
      </c>
      <c r="I87" s="90" t="s">
        <v>66</v>
      </c>
      <c r="J87" s="76">
        <f t="shared" si="8"/>
        <v>319.93</v>
      </c>
      <c r="K87" s="89">
        <v>63.6</v>
      </c>
      <c r="L87" s="90" t="s">
        <v>66</v>
      </c>
      <c r="M87" s="74">
        <f t="shared" si="9"/>
        <v>63.6</v>
      </c>
      <c r="N87" s="89">
        <v>52.52</v>
      </c>
      <c r="O87" s="90" t="s">
        <v>66</v>
      </c>
      <c r="P87" s="74">
        <f t="shared" si="6"/>
        <v>52.52</v>
      </c>
    </row>
    <row r="88" spans="2:16">
      <c r="B88" s="89">
        <v>250</v>
      </c>
      <c r="C88" s="90" t="s">
        <v>63</v>
      </c>
      <c r="D88" s="118">
        <f t="shared" si="5"/>
        <v>4.464285714285714E-3</v>
      </c>
      <c r="E88" s="91">
        <v>1.595</v>
      </c>
      <c r="F88" s="92">
        <v>3.4409999999999998</v>
      </c>
      <c r="G88" s="88">
        <f t="shared" si="7"/>
        <v>5.0359999999999996</v>
      </c>
      <c r="H88" s="89">
        <v>357.88</v>
      </c>
      <c r="I88" s="90" t="s">
        <v>66</v>
      </c>
      <c r="J88" s="76">
        <f t="shared" si="8"/>
        <v>357.88</v>
      </c>
      <c r="K88" s="89">
        <v>69.739999999999995</v>
      </c>
      <c r="L88" s="90" t="s">
        <v>66</v>
      </c>
      <c r="M88" s="74">
        <f t="shared" si="9"/>
        <v>69.739999999999995</v>
      </c>
      <c r="N88" s="89">
        <v>57.88</v>
      </c>
      <c r="O88" s="90" t="s">
        <v>66</v>
      </c>
      <c r="P88" s="74">
        <f t="shared" si="6"/>
        <v>57.88</v>
      </c>
    </row>
    <row r="89" spans="2:16">
      <c r="B89" s="89">
        <v>275</v>
      </c>
      <c r="C89" s="90" t="s">
        <v>63</v>
      </c>
      <c r="D89" s="118">
        <f t="shared" si="5"/>
        <v>4.9107142857142865E-3</v>
      </c>
      <c r="E89" s="91">
        <v>1.645</v>
      </c>
      <c r="F89" s="92">
        <v>3.3140000000000001</v>
      </c>
      <c r="G89" s="88">
        <f t="shared" si="7"/>
        <v>4.9589999999999996</v>
      </c>
      <c r="H89" s="89">
        <v>396.55</v>
      </c>
      <c r="I89" s="90" t="s">
        <v>66</v>
      </c>
      <c r="J89" s="76">
        <f t="shared" si="8"/>
        <v>396.55</v>
      </c>
      <c r="K89" s="89">
        <v>75.819999999999993</v>
      </c>
      <c r="L89" s="90" t="s">
        <v>66</v>
      </c>
      <c r="M89" s="74">
        <f t="shared" si="9"/>
        <v>75.819999999999993</v>
      </c>
      <c r="N89" s="89">
        <v>63.29</v>
      </c>
      <c r="O89" s="90" t="s">
        <v>66</v>
      </c>
      <c r="P89" s="74">
        <f t="shared" si="6"/>
        <v>63.29</v>
      </c>
    </row>
    <row r="90" spans="2:16">
      <c r="B90" s="89">
        <v>300</v>
      </c>
      <c r="C90" s="90" t="s">
        <v>63</v>
      </c>
      <c r="D90" s="118">
        <f t="shared" ref="D90:D102" si="10">B90/1000/$C$5</f>
        <v>5.3571428571428572E-3</v>
      </c>
      <c r="E90" s="91">
        <v>1.698</v>
      </c>
      <c r="F90" s="92">
        <v>3.198</v>
      </c>
      <c r="G90" s="88">
        <f t="shared" si="7"/>
        <v>4.8959999999999999</v>
      </c>
      <c r="H90" s="89">
        <v>435.85</v>
      </c>
      <c r="I90" s="90" t="s">
        <v>66</v>
      </c>
      <c r="J90" s="76">
        <f t="shared" si="8"/>
        <v>435.85</v>
      </c>
      <c r="K90" s="89">
        <v>81.84</v>
      </c>
      <c r="L90" s="90" t="s">
        <v>66</v>
      </c>
      <c r="M90" s="74">
        <f t="shared" si="9"/>
        <v>81.84</v>
      </c>
      <c r="N90" s="89">
        <v>68.72</v>
      </c>
      <c r="O90" s="90" t="s">
        <v>66</v>
      </c>
      <c r="P90" s="74">
        <f t="shared" si="6"/>
        <v>68.72</v>
      </c>
    </row>
    <row r="91" spans="2:16">
      <c r="B91" s="89">
        <v>325</v>
      </c>
      <c r="C91" s="90" t="s">
        <v>63</v>
      </c>
      <c r="D91" s="118">
        <f t="shared" si="10"/>
        <v>5.8035714285714288E-3</v>
      </c>
      <c r="E91" s="91">
        <v>1.754</v>
      </c>
      <c r="F91" s="92">
        <v>3.0910000000000002</v>
      </c>
      <c r="G91" s="88">
        <f t="shared" si="7"/>
        <v>4.8450000000000006</v>
      </c>
      <c r="H91" s="89">
        <v>475.67</v>
      </c>
      <c r="I91" s="90" t="s">
        <v>66</v>
      </c>
      <c r="J91" s="76">
        <f t="shared" si="8"/>
        <v>475.67</v>
      </c>
      <c r="K91" s="89">
        <v>87.79</v>
      </c>
      <c r="L91" s="90" t="s">
        <v>66</v>
      </c>
      <c r="M91" s="74">
        <f t="shared" si="9"/>
        <v>87.79</v>
      </c>
      <c r="N91" s="89">
        <v>74.180000000000007</v>
      </c>
      <c r="O91" s="90" t="s">
        <v>66</v>
      </c>
      <c r="P91" s="74">
        <f t="shared" si="6"/>
        <v>74.180000000000007</v>
      </c>
    </row>
    <row r="92" spans="2:16">
      <c r="B92" s="89">
        <v>350</v>
      </c>
      <c r="C92" s="90" t="s">
        <v>63</v>
      </c>
      <c r="D92" s="118">
        <f t="shared" si="10"/>
        <v>6.2499999999999995E-3</v>
      </c>
      <c r="E92" s="91">
        <v>1.8140000000000001</v>
      </c>
      <c r="F92" s="92">
        <v>2.9929999999999999</v>
      </c>
      <c r="G92" s="88">
        <f t="shared" si="7"/>
        <v>4.8070000000000004</v>
      </c>
      <c r="H92" s="89">
        <v>515.94000000000005</v>
      </c>
      <c r="I92" s="90" t="s">
        <v>66</v>
      </c>
      <c r="J92" s="76">
        <f t="shared" si="8"/>
        <v>515.94000000000005</v>
      </c>
      <c r="K92" s="89">
        <v>93.66</v>
      </c>
      <c r="L92" s="90" t="s">
        <v>66</v>
      </c>
      <c r="M92" s="74">
        <f t="shared" si="9"/>
        <v>93.66</v>
      </c>
      <c r="N92" s="89">
        <v>79.67</v>
      </c>
      <c r="O92" s="90" t="s">
        <v>66</v>
      </c>
      <c r="P92" s="74">
        <f t="shared" ref="P92:P155" si="11">N92</f>
        <v>79.67</v>
      </c>
    </row>
    <row r="93" spans="2:16">
      <c r="B93" s="89">
        <v>375</v>
      </c>
      <c r="C93" s="90" t="s">
        <v>63</v>
      </c>
      <c r="D93" s="118">
        <f t="shared" si="10"/>
        <v>6.6964285714285711E-3</v>
      </c>
      <c r="E93" s="91">
        <v>1.875</v>
      </c>
      <c r="F93" s="92">
        <v>2.9009999999999998</v>
      </c>
      <c r="G93" s="88">
        <f t="shared" si="7"/>
        <v>4.7759999999999998</v>
      </c>
      <c r="H93" s="89">
        <v>556.55999999999995</v>
      </c>
      <c r="I93" s="90" t="s">
        <v>66</v>
      </c>
      <c r="J93" s="76">
        <f t="shared" si="8"/>
        <v>556.55999999999995</v>
      </c>
      <c r="K93" s="89">
        <v>99.44</v>
      </c>
      <c r="L93" s="90" t="s">
        <v>66</v>
      </c>
      <c r="M93" s="74">
        <f t="shared" si="9"/>
        <v>99.44</v>
      </c>
      <c r="N93" s="89">
        <v>85.16</v>
      </c>
      <c r="O93" s="90" t="s">
        <v>66</v>
      </c>
      <c r="P93" s="74">
        <f t="shared" si="11"/>
        <v>85.16</v>
      </c>
    </row>
    <row r="94" spans="2:16">
      <c r="B94" s="89">
        <v>400</v>
      </c>
      <c r="C94" s="90" t="s">
        <v>63</v>
      </c>
      <c r="D94" s="118">
        <f t="shared" si="10"/>
        <v>7.1428571428571435E-3</v>
      </c>
      <c r="E94" s="91">
        <v>1.9379999999999999</v>
      </c>
      <c r="F94" s="92">
        <v>2.8159999999999998</v>
      </c>
      <c r="G94" s="88">
        <f t="shared" si="7"/>
        <v>4.7539999999999996</v>
      </c>
      <c r="H94" s="89">
        <v>597.46</v>
      </c>
      <c r="I94" s="90" t="s">
        <v>66</v>
      </c>
      <c r="J94" s="76">
        <f t="shared" si="8"/>
        <v>597.46</v>
      </c>
      <c r="K94" s="89">
        <v>105.12</v>
      </c>
      <c r="L94" s="90" t="s">
        <v>66</v>
      </c>
      <c r="M94" s="74">
        <f t="shared" si="9"/>
        <v>105.12</v>
      </c>
      <c r="N94" s="89">
        <v>90.66</v>
      </c>
      <c r="O94" s="90" t="s">
        <v>66</v>
      </c>
      <c r="P94" s="74">
        <f t="shared" si="11"/>
        <v>90.66</v>
      </c>
    </row>
    <row r="95" spans="2:16">
      <c r="B95" s="89">
        <v>450</v>
      </c>
      <c r="C95" s="90" t="s">
        <v>63</v>
      </c>
      <c r="D95" s="118">
        <f t="shared" si="10"/>
        <v>8.0357142857142867E-3</v>
      </c>
      <c r="E95" s="91">
        <v>2.0670000000000002</v>
      </c>
      <c r="F95" s="92">
        <v>2.6619999999999999</v>
      </c>
      <c r="G95" s="88">
        <f t="shared" si="7"/>
        <v>4.7290000000000001</v>
      </c>
      <c r="H95" s="89">
        <v>679.87</v>
      </c>
      <c r="I95" s="90" t="s">
        <v>66</v>
      </c>
      <c r="J95" s="76">
        <f t="shared" si="8"/>
        <v>679.87</v>
      </c>
      <c r="K95" s="89">
        <v>116.41</v>
      </c>
      <c r="L95" s="90" t="s">
        <v>66</v>
      </c>
      <c r="M95" s="74">
        <f t="shared" si="9"/>
        <v>116.41</v>
      </c>
      <c r="N95" s="89">
        <v>101.65</v>
      </c>
      <c r="O95" s="90" t="s">
        <v>66</v>
      </c>
      <c r="P95" s="74">
        <f t="shared" si="11"/>
        <v>101.65</v>
      </c>
    </row>
    <row r="96" spans="2:16">
      <c r="B96" s="89">
        <v>500</v>
      </c>
      <c r="C96" s="90" t="s">
        <v>63</v>
      </c>
      <c r="D96" s="118">
        <f t="shared" si="10"/>
        <v>8.9285714285714281E-3</v>
      </c>
      <c r="E96" s="91">
        <v>2.1970000000000001</v>
      </c>
      <c r="F96" s="92">
        <v>2.5270000000000001</v>
      </c>
      <c r="G96" s="88">
        <f t="shared" si="7"/>
        <v>4.7240000000000002</v>
      </c>
      <c r="H96" s="89">
        <v>762.73</v>
      </c>
      <c r="I96" s="90" t="s">
        <v>66</v>
      </c>
      <c r="J96" s="76">
        <f t="shared" si="8"/>
        <v>762.73</v>
      </c>
      <c r="K96" s="89">
        <v>127.25</v>
      </c>
      <c r="L96" s="90" t="s">
        <v>66</v>
      </c>
      <c r="M96" s="74">
        <f t="shared" si="9"/>
        <v>127.25</v>
      </c>
      <c r="N96" s="89">
        <v>112.57</v>
      </c>
      <c r="O96" s="90" t="s">
        <v>66</v>
      </c>
      <c r="P96" s="74">
        <f t="shared" si="11"/>
        <v>112.57</v>
      </c>
    </row>
    <row r="97" spans="2:16">
      <c r="B97" s="89">
        <v>550</v>
      </c>
      <c r="C97" s="90" t="s">
        <v>63</v>
      </c>
      <c r="D97" s="118">
        <f t="shared" si="10"/>
        <v>9.821428571428573E-3</v>
      </c>
      <c r="E97" s="91">
        <v>2.327</v>
      </c>
      <c r="F97" s="92">
        <v>2.407</v>
      </c>
      <c r="G97" s="88">
        <f t="shared" si="7"/>
        <v>4.734</v>
      </c>
      <c r="H97" s="89">
        <v>845.73</v>
      </c>
      <c r="I97" s="90" t="s">
        <v>66</v>
      </c>
      <c r="J97" s="76">
        <f t="shared" si="8"/>
        <v>845.73</v>
      </c>
      <c r="K97" s="89">
        <v>137.62</v>
      </c>
      <c r="L97" s="90" t="s">
        <v>66</v>
      </c>
      <c r="M97" s="74">
        <f t="shared" si="9"/>
        <v>137.62</v>
      </c>
      <c r="N97" s="89">
        <v>123.36</v>
      </c>
      <c r="O97" s="90" t="s">
        <v>66</v>
      </c>
      <c r="P97" s="74">
        <f t="shared" si="11"/>
        <v>123.36</v>
      </c>
    </row>
    <row r="98" spans="2:16">
      <c r="B98" s="89">
        <v>600</v>
      </c>
      <c r="C98" s="90" t="s">
        <v>63</v>
      </c>
      <c r="D98" s="118">
        <f t="shared" si="10"/>
        <v>1.0714285714285714E-2</v>
      </c>
      <c r="E98" s="91">
        <v>2.4550000000000001</v>
      </c>
      <c r="F98" s="92">
        <v>2.2989999999999999</v>
      </c>
      <c r="G98" s="88">
        <f t="shared" si="7"/>
        <v>4.7539999999999996</v>
      </c>
      <c r="H98" s="89">
        <v>928.62</v>
      </c>
      <c r="I98" s="90" t="s">
        <v>66</v>
      </c>
      <c r="J98" s="76">
        <f t="shared" si="8"/>
        <v>928.62</v>
      </c>
      <c r="K98" s="89">
        <v>147.55000000000001</v>
      </c>
      <c r="L98" s="90" t="s">
        <v>66</v>
      </c>
      <c r="M98" s="74">
        <f t="shared" si="9"/>
        <v>147.55000000000001</v>
      </c>
      <c r="N98" s="89">
        <v>133.99</v>
      </c>
      <c r="O98" s="90" t="s">
        <v>66</v>
      </c>
      <c r="P98" s="74">
        <f t="shared" si="11"/>
        <v>133.99</v>
      </c>
    </row>
    <row r="99" spans="2:16">
      <c r="B99" s="89">
        <v>650</v>
      </c>
      <c r="C99" s="90" t="s">
        <v>63</v>
      </c>
      <c r="D99" s="118">
        <f t="shared" si="10"/>
        <v>1.1607142857142858E-2</v>
      </c>
      <c r="E99" s="91">
        <v>2.5790000000000002</v>
      </c>
      <c r="F99" s="92">
        <v>2.2029999999999998</v>
      </c>
      <c r="G99" s="88">
        <f t="shared" si="7"/>
        <v>4.782</v>
      </c>
      <c r="H99" s="89">
        <v>1.01</v>
      </c>
      <c r="I99" s="93" t="s">
        <v>12</v>
      </c>
      <c r="J99" s="76">
        <f t="shared" ref="J99:J104" si="12">H99*1000</f>
        <v>1010</v>
      </c>
      <c r="K99" s="89">
        <v>157.05000000000001</v>
      </c>
      <c r="L99" s="90" t="s">
        <v>66</v>
      </c>
      <c r="M99" s="74">
        <f t="shared" si="9"/>
        <v>157.05000000000001</v>
      </c>
      <c r="N99" s="89">
        <v>144.44999999999999</v>
      </c>
      <c r="O99" s="90" t="s">
        <v>66</v>
      </c>
      <c r="P99" s="74">
        <f t="shared" si="11"/>
        <v>144.44999999999999</v>
      </c>
    </row>
    <row r="100" spans="2:16">
      <c r="B100" s="89">
        <v>700</v>
      </c>
      <c r="C100" s="90" t="s">
        <v>63</v>
      </c>
      <c r="D100" s="118">
        <f t="shared" si="10"/>
        <v>1.2499999999999999E-2</v>
      </c>
      <c r="E100" s="91">
        <v>2.7010000000000001</v>
      </c>
      <c r="F100" s="92">
        <v>2.1150000000000002</v>
      </c>
      <c r="G100" s="88">
        <f t="shared" si="7"/>
        <v>4.8160000000000007</v>
      </c>
      <c r="H100" s="89">
        <v>1.0900000000000001</v>
      </c>
      <c r="I100" s="90" t="s">
        <v>12</v>
      </c>
      <c r="J100" s="76">
        <f t="shared" si="12"/>
        <v>1090</v>
      </c>
      <c r="K100" s="89">
        <v>166.14</v>
      </c>
      <c r="L100" s="90" t="s">
        <v>66</v>
      </c>
      <c r="M100" s="74">
        <f t="shared" si="9"/>
        <v>166.14</v>
      </c>
      <c r="N100" s="89">
        <v>154.69999999999999</v>
      </c>
      <c r="O100" s="90" t="s">
        <v>66</v>
      </c>
      <c r="P100" s="74">
        <f t="shared" si="11"/>
        <v>154.69999999999999</v>
      </c>
    </row>
    <row r="101" spans="2:16">
      <c r="B101" s="89">
        <v>800</v>
      </c>
      <c r="C101" s="90" t="s">
        <v>63</v>
      </c>
      <c r="D101" s="118">
        <f t="shared" si="10"/>
        <v>1.4285714285714287E-2</v>
      </c>
      <c r="E101" s="91">
        <v>2.9329999999999998</v>
      </c>
      <c r="F101" s="92">
        <v>1.962</v>
      </c>
      <c r="G101" s="88">
        <f t="shared" si="7"/>
        <v>4.8949999999999996</v>
      </c>
      <c r="H101" s="89">
        <v>1.26</v>
      </c>
      <c r="I101" s="90" t="s">
        <v>12</v>
      </c>
      <c r="J101" s="98">
        <f t="shared" si="12"/>
        <v>1260</v>
      </c>
      <c r="K101" s="89">
        <v>183.83</v>
      </c>
      <c r="L101" s="90" t="s">
        <v>66</v>
      </c>
      <c r="M101" s="74">
        <f t="shared" si="9"/>
        <v>183.83</v>
      </c>
      <c r="N101" s="89">
        <v>174.6</v>
      </c>
      <c r="O101" s="90" t="s">
        <v>66</v>
      </c>
      <c r="P101" s="74">
        <f t="shared" si="11"/>
        <v>174.6</v>
      </c>
    </row>
    <row r="102" spans="2:16">
      <c r="B102" s="89">
        <v>900</v>
      </c>
      <c r="C102" s="90" t="s">
        <v>63</v>
      </c>
      <c r="D102" s="118">
        <f t="shared" si="10"/>
        <v>1.6071428571428573E-2</v>
      </c>
      <c r="E102" s="91">
        <v>3.153</v>
      </c>
      <c r="F102" s="92">
        <v>1.833</v>
      </c>
      <c r="G102" s="88">
        <f t="shared" si="7"/>
        <v>4.9859999999999998</v>
      </c>
      <c r="H102" s="89">
        <v>1.42</v>
      </c>
      <c r="I102" s="90" t="s">
        <v>12</v>
      </c>
      <c r="J102" s="98">
        <f t="shared" si="12"/>
        <v>1420</v>
      </c>
      <c r="K102" s="89">
        <v>200.03</v>
      </c>
      <c r="L102" s="90" t="s">
        <v>66</v>
      </c>
      <c r="M102" s="74">
        <f t="shared" si="9"/>
        <v>200.03</v>
      </c>
      <c r="N102" s="89">
        <v>193.62</v>
      </c>
      <c r="O102" s="90" t="s">
        <v>66</v>
      </c>
      <c r="P102" s="74">
        <f t="shared" si="11"/>
        <v>193.62</v>
      </c>
    </row>
    <row r="103" spans="2:16">
      <c r="B103" s="89">
        <v>1</v>
      </c>
      <c r="C103" s="93" t="s">
        <v>65</v>
      </c>
      <c r="D103" s="118">
        <f t="shared" ref="D103:D166" si="13">B103/$C$5</f>
        <v>1.7857142857142856E-2</v>
      </c>
      <c r="E103" s="91">
        <v>3.36</v>
      </c>
      <c r="F103" s="92">
        <v>1.722</v>
      </c>
      <c r="G103" s="88">
        <f t="shared" si="7"/>
        <v>5.0819999999999999</v>
      </c>
      <c r="H103" s="89">
        <v>1.58</v>
      </c>
      <c r="I103" s="90" t="s">
        <v>12</v>
      </c>
      <c r="J103" s="98">
        <f t="shared" si="12"/>
        <v>1580</v>
      </c>
      <c r="K103" s="89">
        <v>214.95</v>
      </c>
      <c r="L103" s="90" t="s">
        <v>66</v>
      </c>
      <c r="M103" s="74">
        <f t="shared" si="9"/>
        <v>214.95</v>
      </c>
      <c r="N103" s="89">
        <v>211.79</v>
      </c>
      <c r="O103" s="90" t="s">
        <v>66</v>
      </c>
      <c r="P103" s="74">
        <f t="shared" si="11"/>
        <v>211.79</v>
      </c>
    </row>
    <row r="104" spans="2:16">
      <c r="B104" s="89">
        <v>1.1000000000000001</v>
      </c>
      <c r="C104" s="90" t="s">
        <v>65</v>
      </c>
      <c r="D104" s="118">
        <f t="shared" si="13"/>
        <v>1.9642857142857146E-2</v>
      </c>
      <c r="E104" s="91">
        <v>3.5569999999999999</v>
      </c>
      <c r="F104" s="92">
        <v>1.6259999999999999</v>
      </c>
      <c r="G104" s="88">
        <f t="shared" si="7"/>
        <v>5.1829999999999998</v>
      </c>
      <c r="H104" s="89">
        <v>1.73</v>
      </c>
      <c r="I104" s="90" t="s">
        <v>12</v>
      </c>
      <c r="J104" s="98">
        <f t="shared" si="12"/>
        <v>1730</v>
      </c>
      <c r="K104" s="89">
        <v>228.72</v>
      </c>
      <c r="L104" s="90" t="s">
        <v>66</v>
      </c>
      <c r="M104" s="74">
        <f t="shared" si="9"/>
        <v>228.72</v>
      </c>
      <c r="N104" s="89">
        <v>229.12</v>
      </c>
      <c r="O104" s="90" t="s">
        <v>66</v>
      </c>
      <c r="P104" s="74">
        <f t="shared" si="11"/>
        <v>229.12</v>
      </c>
    </row>
    <row r="105" spans="2:16">
      <c r="B105" s="89">
        <v>1.2</v>
      </c>
      <c r="C105" s="90" t="s">
        <v>65</v>
      </c>
      <c r="D105" s="118">
        <f t="shared" si="13"/>
        <v>2.1428571428571429E-2</v>
      </c>
      <c r="E105" s="91">
        <v>3.746</v>
      </c>
      <c r="F105" s="92">
        <v>1.5409999999999999</v>
      </c>
      <c r="G105" s="88">
        <f t="shared" si="7"/>
        <v>5.2869999999999999</v>
      </c>
      <c r="H105" s="89">
        <v>1.88</v>
      </c>
      <c r="I105" s="90" t="s">
        <v>12</v>
      </c>
      <c r="J105" s="98">
        <f>H105*1000</f>
        <v>1880</v>
      </c>
      <c r="K105" s="89">
        <v>241.5</v>
      </c>
      <c r="L105" s="90" t="s">
        <v>66</v>
      </c>
      <c r="M105" s="74">
        <f t="shared" si="9"/>
        <v>241.5</v>
      </c>
      <c r="N105" s="89">
        <v>245.65</v>
      </c>
      <c r="O105" s="90" t="s">
        <v>66</v>
      </c>
      <c r="P105" s="74">
        <f t="shared" si="11"/>
        <v>245.65</v>
      </c>
    </row>
    <row r="106" spans="2:16">
      <c r="B106" s="89">
        <v>1.3</v>
      </c>
      <c r="C106" s="90" t="s">
        <v>65</v>
      </c>
      <c r="D106" s="118">
        <f t="shared" si="13"/>
        <v>2.3214285714285715E-2</v>
      </c>
      <c r="E106" s="91">
        <v>3.9289999999999998</v>
      </c>
      <c r="F106" s="92">
        <v>1.466</v>
      </c>
      <c r="G106" s="88">
        <f t="shared" si="7"/>
        <v>5.3949999999999996</v>
      </c>
      <c r="H106" s="89">
        <v>2.0299999999999998</v>
      </c>
      <c r="I106" s="90" t="s">
        <v>12</v>
      </c>
      <c r="J106" s="98">
        <f t="shared" ref="J106:J169" si="14">H106*1000</f>
        <v>2029.9999999999998</v>
      </c>
      <c r="K106" s="89">
        <v>253.38</v>
      </c>
      <c r="L106" s="90" t="s">
        <v>66</v>
      </c>
      <c r="M106" s="74">
        <f t="shared" si="9"/>
        <v>253.38</v>
      </c>
      <c r="N106" s="89">
        <v>261.42</v>
      </c>
      <c r="O106" s="90" t="s">
        <v>66</v>
      </c>
      <c r="P106" s="74">
        <f t="shared" si="11"/>
        <v>261.42</v>
      </c>
    </row>
    <row r="107" spans="2:16">
      <c r="B107" s="89">
        <v>1.4</v>
      </c>
      <c r="C107" s="90" t="s">
        <v>65</v>
      </c>
      <c r="D107" s="74">
        <f t="shared" si="13"/>
        <v>2.4999999999999998E-2</v>
      </c>
      <c r="E107" s="91">
        <v>4.1070000000000002</v>
      </c>
      <c r="F107" s="92">
        <v>1.3979999999999999</v>
      </c>
      <c r="G107" s="88">
        <f t="shared" si="7"/>
        <v>5.5049999999999999</v>
      </c>
      <c r="H107" s="89">
        <v>2.1800000000000002</v>
      </c>
      <c r="I107" s="90" t="s">
        <v>12</v>
      </c>
      <c r="J107" s="98">
        <f t="shared" si="14"/>
        <v>2180</v>
      </c>
      <c r="K107" s="89">
        <v>264.45</v>
      </c>
      <c r="L107" s="90" t="s">
        <v>66</v>
      </c>
      <c r="M107" s="74">
        <f t="shared" si="9"/>
        <v>264.45</v>
      </c>
      <c r="N107" s="89">
        <v>276.48</v>
      </c>
      <c r="O107" s="90" t="s">
        <v>66</v>
      </c>
      <c r="P107" s="74">
        <f t="shared" si="11"/>
        <v>276.48</v>
      </c>
    </row>
    <row r="108" spans="2:16">
      <c r="B108" s="89">
        <v>1.5</v>
      </c>
      <c r="C108" s="90" t="s">
        <v>65</v>
      </c>
      <c r="D108" s="74">
        <f t="shared" si="13"/>
        <v>2.6785714285714284E-2</v>
      </c>
      <c r="E108" s="91">
        <v>4.28</v>
      </c>
      <c r="F108" s="92">
        <v>1.3380000000000001</v>
      </c>
      <c r="G108" s="88">
        <f t="shared" si="7"/>
        <v>5.6180000000000003</v>
      </c>
      <c r="H108" s="89">
        <v>2.3199999999999998</v>
      </c>
      <c r="I108" s="90" t="s">
        <v>12</v>
      </c>
      <c r="J108" s="98">
        <f t="shared" si="14"/>
        <v>2320</v>
      </c>
      <c r="K108" s="89">
        <v>274.81</v>
      </c>
      <c r="L108" s="90" t="s">
        <v>66</v>
      </c>
      <c r="M108" s="74">
        <f t="shared" si="9"/>
        <v>274.81</v>
      </c>
      <c r="N108" s="89">
        <v>290.87</v>
      </c>
      <c r="O108" s="90" t="s">
        <v>66</v>
      </c>
      <c r="P108" s="74">
        <f t="shared" si="11"/>
        <v>290.87</v>
      </c>
    </row>
    <row r="109" spans="2:16">
      <c r="B109" s="89">
        <v>1.6</v>
      </c>
      <c r="C109" s="90" t="s">
        <v>65</v>
      </c>
      <c r="D109" s="74">
        <f t="shared" si="13"/>
        <v>2.8571428571428574E-2</v>
      </c>
      <c r="E109" s="91">
        <v>4.452</v>
      </c>
      <c r="F109" s="92">
        <v>1.2829999999999999</v>
      </c>
      <c r="G109" s="88">
        <f t="shared" si="7"/>
        <v>5.7349999999999994</v>
      </c>
      <c r="H109" s="89">
        <v>2.4700000000000002</v>
      </c>
      <c r="I109" s="90" t="s">
        <v>12</v>
      </c>
      <c r="J109" s="98">
        <f t="shared" si="14"/>
        <v>2470</v>
      </c>
      <c r="K109" s="89">
        <v>284.5</v>
      </c>
      <c r="L109" s="90" t="s">
        <v>66</v>
      </c>
      <c r="M109" s="74">
        <f t="shared" si="9"/>
        <v>284.5</v>
      </c>
      <c r="N109" s="89">
        <v>304.61</v>
      </c>
      <c r="O109" s="90" t="s">
        <v>66</v>
      </c>
      <c r="P109" s="74">
        <f t="shared" si="11"/>
        <v>304.61</v>
      </c>
    </row>
    <row r="110" spans="2:16">
      <c r="B110" s="89">
        <v>1.7</v>
      </c>
      <c r="C110" s="90" t="s">
        <v>65</v>
      </c>
      <c r="D110" s="74">
        <f t="shared" si="13"/>
        <v>3.0357142857142857E-2</v>
      </c>
      <c r="E110" s="91">
        <v>4.6210000000000004</v>
      </c>
      <c r="F110" s="92">
        <v>1.2330000000000001</v>
      </c>
      <c r="G110" s="88">
        <f t="shared" si="7"/>
        <v>5.854000000000001</v>
      </c>
      <c r="H110" s="89">
        <v>2.61</v>
      </c>
      <c r="I110" s="90" t="s">
        <v>12</v>
      </c>
      <c r="J110" s="98">
        <f t="shared" si="14"/>
        <v>2610</v>
      </c>
      <c r="K110" s="89">
        <v>293.58999999999997</v>
      </c>
      <c r="L110" s="90" t="s">
        <v>66</v>
      </c>
      <c r="M110" s="74">
        <f t="shared" si="9"/>
        <v>293.58999999999997</v>
      </c>
      <c r="N110" s="89">
        <v>317.76</v>
      </c>
      <c r="O110" s="90" t="s">
        <v>66</v>
      </c>
      <c r="P110" s="74">
        <f t="shared" si="11"/>
        <v>317.76</v>
      </c>
    </row>
    <row r="111" spans="2:16">
      <c r="B111" s="89">
        <v>1.8</v>
      </c>
      <c r="C111" s="90" t="s">
        <v>65</v>
      </c>
      <c r="D111" s="74">
        <f t="shared" si="13"/>
        <v>3.2142857142857147E-2</v>
      </c>
      <c r="E111" s="91">
        <v>4.7889999999999997</v>
      </c>
      <c r="F111" s="92">
        <v>1.1879999999999999</v>
      </c>
      <c r="G111" s="88">
        <f t="shared" si="7"/>
        <v>5.9769999999999994</v>
      </c>
      <c r="H111" s="89">
        <v>2.74</v>
      </c>
      <c r="I111" s="90" t="s">
        <v>12</v>
      </c>
      <c r="J111" s="98">
        <f t="shared" si="14"/>
        <v>2740</v>
      </c>
      <c r="K111" s="89">
        <v>302.13</v>
      </c>
      <c r="L111" s="90" t="s">
        <v>66</v>
      </c>
      <c r="M111" s="74">
        <f t="shared" si="9"/>
        <v>302.13</v>
      </c>
      <c r="N111" s="89">
        <v>330.33</v>
      </c>
      <c r="O111" s="90" t="s">
        <v>66</v>
      </c>
      <c r="P111" s="74">
        <f t="shared" si="11"/>
        <v>330.33</v>
      </c>
    </row>
    <row r="112" spans="2:16">
      <c r="B112" s="89">
        <v>2</v>
      </c>
      <c r="C112" s="90" t="s">
        <v>65</v>
      </c>
      <c r="D112" s="74">
        <f t="shared" si="13"/>
        <v>3.5714285714285712E-2</v>
      </c>
      <c r="E112" s="91">
        <v>5.1239999999999997</v>
      </c>
      <c r="F112" s="92">
        <v>1.107</v>
      </c>
      <c r="G112" s="88">
        <f t="shared" si="7"/>
        <v>6.2309999999999999</v>
      </c>
      <c r="H112" s="89">
        <v>3.01</v>
      </c>
      <c r="I112" s="90" t="s">
        <v>12</v>
      </c>
      <c r="J112" s="98">
        <f t="shared" si="14"/>
        <v>3010</v>
      </c>
      <c r="K112" s="89">
        <v>318.75</v>
      </c>
      <c r="L112" s="90" t="s">
        <v>66</v>
      </c>
      <c r="M112" s="74">
        <f t="shared" si="9"/>
        <v>318.75</v>
      </c>
      <c r="N112" s="89">
        <v>353.89</v>
      </c>
      <c r="O112" s="90" t="s">
        <v>66</v>
      </c>
      <c r="P112" s="74">
        <f t="shared" si="11"/>
        <v>353.89</v>
      </c>
    </row>
    <row r="113" spans="1:16">
      <c r="B113" s="89">
        <v>2.25</v>
      </c>
      <c r="C113" s="90" t="s">
        <v>65</v>
      </c>
      <c r="D113" s="74">
        <f t="shared" si="13"/>
        <v>4.0178571428571432E-2</v>
      </c>
      <c r="E113" s="91">
        <v>5.5460000000000003</v>
      </c>
      <c r="F113" s="92">
        <v>1.022</v>
      </c>
      <c r="G113" s="88">
        <f t="shared" si="7"/>
        <v>6.5680000000000005</v>
      </c>
      <c r="H113" s="89">
        <v>3.32</v>
      </c>
      <c r="I113" s="90" t="s">
        <v>12</v>
      </c>
      <c r="J113" s="98">
        <f t="shared" si="14"/>
        <v>3320</v>
      </c>
      <c r="K113" s="89">
        <v>337.43</v>
      </c>
      <c r="L113" s="90" t="s">
        <v>66</v>
      </c>
      <c r="M113" s="74">
        <f t="shared" si="9"/>
        <v>337.43</v>
      </c>
      <c r="N113" s="89">
        <v>380.62</v>
      </c>
      <c r="O113" s="90" t="s">
        <v>66</v>
      </c>
      <c r="P113" s="74">
        <f t="shared" si="11"/>
        <v>380.62</v>
      </c>
    </row>
    <row r="114" spans="1:16">
      <c r="B114" s="89">
        <v>2.5</v>
      </c>
      <c r="C114" s="90" t="s">
        <v>65</v>
      </c>
      <c r="D114" s="74">
        <f t="shared" si="13"/>
        <v>4.4642857142857144E-2</v>
      </c>
      <c r="E114" s="91">
        <v>5.9729999999999999</v>
      </c>
      <c r="F114" s="92">
        <v>0.95089999999999997</v>
      </c>
      <c r="G114" s="88">
        <f t="shared" si="7"/>
        <v>6.9238999999999997</v>
      </c>
      <c r="H114" s="89">
        <v>3.62</v>
      </c>
      <c r="I114" s="90" t="s">
        <v>12</v>
      </c>
      <c r="J114" s="98">
        <f t="shared" si="14"/>
        <v>3620</v>
      </c>
      <c r="K114" s="89">
        <v>353.57</v>
      </c>
      <c r="L114" s="90" t="s">
        <v>66</v>
      </c>
      <c r="M114" s="74">
        <f t="shared" si="9"/>
        <v>353.57</v>
      </c>
      <c r="N114" s="89">
        <v>404.67</v>
      </c>
      <c r="O114" s="90" t="s">
        <v>66</v>
      </c>
      <c r="P114" s="74">
        <f t="shared" si="11"/>
        <v>404.67</v>
      </c>
    </row>
    <row r="115" spans="1:16">
      <c r="B115" s="89">
        <v>2.75</v>
      </c>
      <c r="C115" s="90" t="s">
        <v>65</v>
      </c>
      <c r="D115" s="74">
        <f t="shared" si="13"/>
        <v>4.9107142857142856E-2</v>
      </c>
      <c r="E115" s="91">
        <v>6.41</v>
      </c>
      <c r="F115" s="92">
        <v>0.88990000000000002</v>
      </c>
      <c r="G115" s="88">
        <f t="shared" si="7"/>
        <v>7.2999000000000001</v>
      </c>
      <c r="H115" s="89">
        <v>3.91</v>
      </c>
      <c r="I115" s="90" t="s">
        <v>12</v>
      </c>
      <c r="J115" s="98">
        <f t="shared" si="14"/>
        <v>3910</v>
      </c>
      <c r="K115" s="89">
        <v>367.6</v>
      </c>
      <c r="L115" s="90" t="s">
        <v>66</v>
      </c>
      <c r="M115" s="74">
        <f t="shared" si="9"/>
        <v>367.6</v>
      </c>
      <c r="N115" s="89">
        <v>426.36</v>
      </c>
      <c r="O115" s="90" t="s">
        <v>66</v>
      </c>
      <c r="P115" s="74">
        <f t="shared" si="11"/>
        <v>426.36</v>
      </c>
    </row>
    <row r="116" spans="1:16">
      <c r="B116" s="89">
        <v>3</v>
      </c>
      <c r="C116" s="90" t="s">
        <v>65</v>
      </c>
      <c r="D116" s="74">
        <f t="shared" si="13"/>
        <v>5.3571428571428568E-2</v>
      </c>
      <c r="E116" s="91">
        <v>6.8570000000000002</v>
      </c>
      <c r="F116" s="92">
        <v>0.83709999999999996</v>
      </c>
      <c r="G116" s="88">
        <f t="shared" si="7"/>
        <v>7.6941000000000006</v>
      </c>
      <c r="H116" s="89">
        <v>4.18</v>
      </c>
      <c r="I116" s="90" t="s">
        <v>12</v>
      </c>
      <c r="J116" s="98">
        <f t="shared" si="14"/>
        <v>4180</v>
      </c>
      <c r="K116" s="89">
        <v>379.85</v>
      </c>
      <c r="L116" s="90" t="s">
        <v>66</v>
      </c>
      <c r="M116" s="74">
        <f t="shared" si="9"/>
        <v>379.85</v>
      </c>
      <c r="N116" s="89">
        <v>445.96</v>
      </c>
      <c r="O116" s="90" t="s">
        <v>66</v>
      </c>
      <c r="P116" s="74">
        <f t="shared" si="11"/>
        <v>445.96</v>
      </c>
    </row>
    <row r="117" spans="1:16">
      <c r="B117" s="89">
        <v>3.25</v>
      </c>
      <c r="C117" s="90" t="s">
        <v>65</v>
      </c>
      <c r="D117" s="74">
        <f t="shared" si="13"/>
        <v>5.8035714285714288E-2</v>
      </c>
      <c r="E117" s="91">
        <v>7.3140000000000001</v>
      </c>
      <c r="F117" s="92">
        <v>0.79090000000000005</v>
      </c>
      <c r="G117" s="88">
        <f t="shared" si="7"/>
        <v>8.1049000000000007</v>
      </c>
      <c r="H117" s="89">
        <v>4.4400000000000004</v>
      </c>
      <c r="I117" s="90" t="s">
        <v>12</v>
      </c>
      <c r="J117" s="98">
        <f t="shared" si="14"/>
        <v>4440</v>
      </c>
      <c r="K117" s="89">
        <v>390.61</v>
      </c>
      <c r="L117" s="90" t="s">
        <v>66</v>
      </c>
      <c r="M117" s="74">
        <f t="shared" si="9"/>
        <v>390.61</v>
      </c>
      <c r="N117" s="89">
        <v>463.71</v>
      </c>
      <c r="O117" s="90" t="s">
        <v>66</v>
      </c>
      <c r="P117" s="74">
        <f t="shared" si="11"/>
        <v>463.71</v>
      </c>
    </row>
    <row r="118" spans="1:16">
      <c r="B118" s="89">
        <v>3.5</v>
      </c>
      <c r="C118" s="90" t="s">
        <v>65</v>
      </c>
      <c r="D118" s="74">
        <f t="shared" si="13"/>
        <v>6.25E-2</v>
      </c>
      <c r="E118" s="91">
        <v>7.7809999999999997</v>
      </c>
      <c r="F118" s="92">
        <v>0.75009999999999999</v>
      </c>
      <c r="G118" s="88">
        <f t="shared" si="7"/>
        <v>8.5311000000000003</v>
      </c>
      <c r="H118" s="89">
        <v>4.68</v>
      </c>
      <c r="I118" s="90" t="s">
        <v>12</v>
      </c>
      <c r="J118" s="98">
        <f t="shared" si="14"/>
        <v>4680</v>
      </c>
      <c r="K118" s="89">
        <v>400.1</v>
      </c>
      <c r="L118" s="90" t="s">
        <v>66</v>
      </c>
      <c r="M118" s="74">
        <f t="shared" si="9"/>
        <v>400.1</v>
      </c>
      <c r="N118" s="89">
        <v>479.82</v>
      </c>
      <c r="O118" s="90" t="s">
        <v>66</v>
      </c>
      <c r="P118" s="74">
        <f t="shared" si="11"/>
        <v>479.82</v>
      </c>
    </row>
    <row r="119" spans="1:16">
      <c r="B119" s="89">
        <v>3.75</v>
      </c>
      <c r="C119" s="90" t="s">
        <v>65</v>
      </c>
      <c r="D119" s="74">
        <f t="shared" si="13"/>
        <v>6.6964285714285712E-2</v>
      </c>
      <c r="E119" s="91">
        <v>8.2569999999999997</v>
      </c>
      <c r="F119" s="92">
        <v>0.71379999999999999</v>
      </c>
      <c r="G119" s="88">
        <f t="shared" si="7"/>
        <v>8.9708000000000006</v>
      </c>
      <c r="H119" s="89">
        <v>4.92</v>
      </c>
      <c r="I119" s="90" t="s">
        <v>12</v>
      </c>
      <c r="J119" s="98">
        <f t="shared" si="14"/>
        <v>4920</v>
      </c>
      <c r="K119" s="89">
        <v>408.49</v>
      </c>
      <c r="L119" s="90" t="s">
        <v>66</v>
      </c>
      <c r="M119" s="74">
        <f t="shared" si="9"/>
        <v>408.49</v>
      </c>
      <c r="N119" s="89">
        <v>494.48</v>
      </c>
      <c r="O119" s="90" t="s">
        <v>66</v>
      </c>
      <c r="P119" s="74">
        <f t="shared" si="11"/>
        <v>494.48</v>
      </c>
    </row>
    <row r="120" spans="1:16">
      <c r="B120" s="89">
        <v>4</v>
      </c>
      <c r="C120" s="90" t="s">
        <v>65</v>
      </c>
      <c r="D120" s="74">
        <f t="shared" si="13"/>
        <v>7.1428571428571425E-2</v>
      </c>
      <c r="E120" s="91">
        <v>8.7420000000000009</v>
      </c>
      <c r="F120" s="92">
        <v>0.68120000000000003</v>
      </c>
      <c r="G120" s="88">
        <f t="shared" si="7"/>
        <v>9.4232000000000014</v>
      </c>
      <c r="H120" s="89">
        <v>5.14</v>
      </c>
      <c r="I120" s="90" t="s">
        <v>12</v>
      </c>
      <c r="J120" s="98">
        <f t="shared" si="14"/>
        <v>5140</v>
      </c>
      <c r="K120" s="89">
        <v>415.96</v>
      </c>
      <c r="L120" s="90" t="s">
        <v>66</v>
      </c>
      <c r="M120" s="74">
        <f t="shared" si="9"/>
        <v>415.96</v>
      </c>
      <c r="N120" s="89">
        <v>507.84</v>
      </c>
      <c r="O120" s="90" t="s">
        <v>66</v>
      </c>
      <c r="P120" s="74">
        <f t="shared" si="11"/>
        <v>507.84</v>
      </c>
    </row>
    <row r="121" spans="1:16">
      <c r="B121" s="89">
        <v>4.5</v>
      </c>
      <c r="C121" s="90" t="s">
        <v>65</v>
      </c>
      <c r="D121" s="74">
        <f t="shared" si="13"/>
        <v>8.0357142857142863E-2</v>
      </c>
      <c r="E121" s="91">
        <v>9.7330000000000005</v>
      </c>
      <c r="F121" s="92">
        <v>0.625</v>
      </c>
      <c r="G121" s="88">
        <f t="shared" si="7"/>
        <v>10.358000000000001</v>
      </c>
      <c r="H121" s="89">
        <v>5.55</v>
      </c>
      <c r="I121" s="90" t="s">
        <v>12</v>
      </c>
      <c r="J121" s="98">
        <f t="shared" si="14"/>
        <v>5550</v>
      </c>
      <c r="K121" s="89">
        <v>430.52</v>
      </c>
      <c r="L121" s="90" t="s">
        <v>66</v>
      </c>
      <c r="M121" s="74">
        <f t="shared" si="9"/>
        <v>430.52</v>
      </c>
      <c r="N121" s="89">
        <v>531.22</v>
      </c>
      <c r="O121" s="90" t="s">
        <v>66</v>
      </c>
      <c r="P121" s="74">
        <f t="shared" si="11"/>
        <v>531.22</v>
      </c>
    </row>
    <row r="122" spans="1:16">
      <c r="B122" s="89">
        <v>5</v>
      </c>
      <c r="C122" s="90" t="s">
        <v>65</v>
      </c>
      <c r="D122" s="74">
        <f t="shared" si="13"/>
        <v>8.9285714285714288E-2</v>
      </c>
      <c r="E122" s="91">
        <v>10.75</v>
      </c>
      <c r="F122" s="92">
        <v>0.57820000000000005</v>
      </c>
      <c r="G122" s="88">
        <f t="shared" si="7"/>
        <v>11.328200000000001</v>
      </c>
      <c r="H122" s="89">
        <v>5.93</v>
      </c>
      <c r="I122" s="90" t="s">
        <v>12</v>
      </c>
      <c r="J122" s="98">
        <f t="shared" si="14"/>
        <v>5930</v>
      </c>
      <c r="K122" s="89">
        <v>442.26</v>
      </c>
      <c r="L122" s="90" t="s">
        <v>66</v>
      </c>
      <c r="M122" s="74">
        <f t="shared" si="9"/>
        <v>442.26</v>
      </c>
      <c r="N122" s="89">
        <v>550.91999999999996</v>
      </c>
      <c r="O122" s="90" t="s">
        <v>66</v>
      </c>
      <c r="P122" s="74">
        <f t="shared" si="11"/>
        <v>550.91999999999996</v>
      </c>
    </row>
    <row r="123" spans="1:16">
      <c r="B123" s="89">
        <v>5.5</v>
      </c>
      <c r="C123" s="90" t="s">
        <v>65</v>
      </c>
      <c r="D123" s="74">
        <f t="shared" si="13"/>
        <v>9.8214285714285712E-2</v>
      </c>
      <c r="E123" s="91">
        <v>11.77</v>
      </c>
      <c r="F123" s="92">
        <v>0.53859999999999997</v>
      </c>
      <c r="G123" s="88">
        <f t="shared" si="7"/>
        <v>12.3086</v>
      </c>
      <c r="H123" s="89">
        <v>6.28</v>
      </c>
      <c r="I123" s="90" t="s">
        <v>12</v>
      </c>
      <c r="J123" s="98">
        <f t="shared" si="14"/>
        <v>6280</v>
      </c>
      <c r="K123" s="89">
        <v>451.88</v>
      </c>
      <c r="L123" s="90" t="s">
        <v>66</v>
      </c>
      <c r="M123" s="74">
        <f t="shared" si="9"/>
        <v>451.88</v>
      </c>
      <c r="N123" s="89">
        <v>567.67999999999995</v>
      </c>
      <c r="O123" s="90" t="s">
        <v>66</v>
      </c>
      <c r="P123" s="74">
        <f t="shared" si="11"/>
        <v>567.67999999999995</v>
      </c>
    </row>
    <row r="124" spans="1:16">
      <c r="B124" s="89">
        <v>6</v>
      </c>
      <c r="C124" s="90" t="s">
        <v>65</v>
      </c>
      <c r="D124" s="74">
        <f t="shared" si="13"/>
        <v>0.10714285714285714</v>
      </c>
      <c r="E124" s="91">
        <v>12.81</v>
      </c>
      <c r="F124" s="92">
        <v>0.50460000000000005</v>
      </c>
      <c r="G124" s="88">
        <f t="shared" si="7"/>
        <v>13.3146</v>
      </c>
      <c r="H124" s="89">
        <v>6.6</v>
      </c>
      <c r="I124" s="90" t="s">
        <v>12</v>
      </c>
      <c r="J124" s="98">
        <f t="shared" si="14"/>
        <v>6600</v>
      </c>
      <c r="K124" s="89">
        <v>459.87</v>
      </c>
      <c r="L124" s="90" t="s">
        <v>66</v>
      </c>
      <c r="M124" s="74">
        <f t="shared" si="9"/>
        <v>459.87</v>
      </c>
      <c r="N124" s="89">
        <v>582.07000000000005</v>
      </c>
      <c r="O124" s="90" t="s">
        <v>66</v>
      </c>
      <c r="P124" s="74">
        <f t="shared" si="11"/>
        <v>582.07000000000005</v>
      </c>
    </row>
    <row r="125" spans="1:16">
      <c r="B125" s="77">
        <v>6.5</v>
      </c>
      <c r="C125" s="79" t="s">
        <v>65</v>
      </c>
      <c r="D125" s="74">
        <f t="shared" si="13"/>
        <v>0.11607142857142858</v>
      </c>
      <c r="E125" s="91">
        <v>13.84</v>
      </c>
      <c r="F125" s="92">
        <v>0.47499999999999998</v>
      </c>
      <c r="G125" s="88">
        <f t="shared" si="7"/>
        <v>14.315</v>
      </c>
      <c r="H125" s="89">
        <v>6.9</v>
      </c>
      <c r="I125" s="90" t="s">
        <v>12</v>
      </c>
      <c r="J125" s="98">
        <f t="shared" si="14"/>
        <v>6900</v>
      </c>
      <c r="K125" s="89">
        <v>466.59</v>
      </c>
      <c r="L125" s="90" t="s">
        <v>66</v>
      </c>
      <c r="M125" s="74">
        <f t="shared" si="9"/>
        <v>466.59</v>
      </c>
      <c r="N125" s="89">
        <v>594.54</v>
      </c>
      <c r="O125" s="90" t="s">
        <v>66</v>
      </c>
      <c r="P125" s="74">
        <f t="shared" si="11"/>
        <v>594.54</v>
      </c>
    </row>
    <row r="126" spans="1:16">
      <c r="B126" s="77">
        <v>7</v>
      </c>
      <c r="C126" s="79" t="s">
        <v>65</v>
      </c>
      <c r="D126" s="74">
        <f t="shared" si="13"/>
        <v>0.125</v>
      </c>
      <c r="E126" s="91">
        <v>14.86</v>
      </c>
      <c r="F126" s="92">
        <v>0.4491</v>
      </c>
      <c r="G126" s="88">
        <f t="shared" si="7"/>
        <v>15.309099999999999</v>
      </c>
      <c r="H126" s="77">
        <v>7.18</v>
      </c>
      <c r="I126" s="79" t="s">
        <v>12</v>
      </c>
      <c r="J126" s="98">
        <f t="shared" si="14"/>
        <v>7180</v>
      </c>
      <c r="K126" s="77">
        <v>472.32</v>
      </c>
      <c r="L126" s="79" t="s">
        <v>66</v>
      </c>
      <c r="M126" s="74">
        <f t="shared" si="9"/>
        <v>472.32</v>
      </c>
      <c r="N126" s="77">
        <v>605.42999999999995</v>
      </c>
      <c r="O126" s="79" t="s">
        <v>66</v>
      </c>
      <c r="P126" s="74">
        <f t="shared" si="11"/>
        <v>605.42999999999995</v>
      </c>
    </row>
    <row r="127" spans="1:16">
      <c r="B127" s="77">
        <v>8</v>
      </c>
      <c r="C127" s="79" t="s">
        <v>65</v>
      </c>
      <c r="D127" s="74">
        <f t="shared" si="13"/>
        <v>0.14285714285714285</v>
      </c>
      <c r="E127" s="91">
        <v>16.850000000000001</v>
      </c>
      <c r="F127" s="92">
        <v>0.40550000000000003</v>
      </c>
      <c r="G127" s="88">
        <f t="shared" si="7"/>
        <v>17.255500000000001</v>
      </c>
      <c r="H127" s="77">
        <v>7.68</v>
      </c>
      <c r="I127" s="79" t="s">
        <v>12</v>
      </c>
      <c r="J127" s="98">
        <f t="shared" si="14"/>
        <v>7680</v>
      </c>
      <c r="K127" s="77">
        <v>484.17</v>
      </c>
      <c r="L127" s="79" t="s">
        <v>66</v>
      </c>
      <c r="M127" s="74">
        <f t="shared" si="9"/>
        <v>484.17</v>
      </c>
      <c r="N127" s="77">
        <v>623.53</v>
      </c>
      <c r="O127" s="79" t="s">
        <v>66</v>
      </c>
      <c r="P127" s="74">
        <f t="shared" si="11"/>
        <v>623.53</v>
      </c>
    </row>
    <row r="128" spans="1:16">
      <c r="A128" s="187"/>
      <c r="B128" s="89">
        <v>9</v>
      </c>
      <c r="C128" s="90" t="s">
        <v>65</v>
      </c>
      <c r="D128" s="74">
        <f t="shared" si="13"/>
        <v>0.16071428571428573</v>
      </c>
      <c r="E128" s="91">
        <v>18.73</v>
      </c>
      <c r="F128" s="92">
        <v>0.37030000000000002</v>
      </c>
      <c r="G128" s="88">
        <f t="shared" si="7"/>
        <v>19.100300000000001</v>
      </c>
      <c r="H128" s="89">
        <v>8.14</v>
      </c>
      <c r="I128" s="90" t="s">
        <v>12</v>
      </c>
      <c r="J128" s="98">
        <f t="shared" si="14"/>
        <v>8140.0000000000009</v>
      </c>
      <c r="K128" s="77">
        <v>493.34</v>
      </c>
      <c r="L128" s="79" t="s">
        <v>66</v>
      </c>
      <c r="M128" s="74">
        <f t="shared" si="9"/>
        <v>493.34</v>
      </c>
      <c r="N128" s="77">
        <v>637.97</v>
      </c>
      <c r="O128" s="79" t="s">
        <v>66</v>
      </c>
      <c r="P128" s="74">
        <f t="shared" si="11"/>
        <v>637.97</v>
      </c>
    </row>
    <row r="129" spans="1:16">
      <c r="A129" s="187"/>
      <c r="B129" s="89">
        <v>10</v>
      </c>
      <c r="C129" s="90" t="s">
        <v>65</v>
      </c>
      <c r="D129" s="74">
        <f t="shared" si="13"/>
        <v>0.17857142857142858</v>
      </c>
      <c r="E129" s="91">
        <v>20.49</v>
      </c>
      <c r="F129" s="92">
        <v>0.3412</v>
      </c>
      <c r="G129" s="88">
        <f t="shared" si="7"/>
        <v>20.831199999999999</v>
      </c>
      <c r="H129" s="89">
        <v>8.5500000000000007</v>
      </c>
      <c r="I129" s="90" t="s">
        <v>12</v>
      </c>
      <c r="J129" s="98">
        <f t="shared" si="14"/>
        <v>8550</v>
      </c>
      <c r="K129" s="77">
        <v>500.68</v>
      </c>
      <c r="L129" s="79" t="s">
        <v>66</v>
      </c>
      <c r="M129" s="74">
        <f t="shared" si="9"/>
        <v>500.68</v>
      </c>
      <c r="N129" s="77">
        <v>649.79999999999995</v>
      </c>
      <c r="O129" s="79" t="s">
        <v>66</v>
      </c>
      <c r="P129" s="74">
        <f t="shared" si="11"/>
        <v>649.79999999999995</v>
      </c>
    </row>
    <row r="130" spans="1:16">
      <c r="A130" s="187"/>
      <c r="B130" s="89">
        <v>11</v>
      </c>
      <c r="C130" s="90" t="s">
        <v>65</v>
      </c>
      <c r="D130" s="74">
        <f t="shared" si="13"/>
        <v>0.19642857142857142</v>
      </c>
      <c r="E130" s="91">
        <v>22.1</v>
      </c>
      <c r="F130" s="92">
        <v>0.31669999999999998</v>
      </c>
      <c r="G130" s="88">
        <f t="shared" si="7"/>
        <v>22.416700000000002</v>
      </c>
      <c r="H130" s="89">
        <v>8.93</v>
      </c>
      <c r="I130" s="90" t="s">
        <v>12</v>
      </c>
      <c r="J130" s="98">
        <f t="shared" si="14"/>
        <v>8930</v>
      </c>
      <c r="K130" s="77">
        <v>506.75</v>
      </c>
      <c r="L130" s="79" t="s">
        <v>66</v>
      </c>
      <c r="M130" s="74">
        <f t="shared" si="9"/>
        <v>506.75</v>
      </c>
      <c r="N130" s="77">
        <v>659.71</v>
      </c>
      <c r="O130" s="79" t="s">
        <v>66</v>
      </c>
      <c r="P130" s="74">
        <f t="shared" si="11"/>
        <v>659.71</v>
      </c>
    </row>
    <row r="131" spans="1:16">
      <c r="A131" s="187"/>
      <c r="B131" s="89">
        <v>12</v>
      </c>
      <c r="C131" s="90" t="s">
        <v>65</v>
      </c>
      <c r="D131" s="74">
        <f t="shared" si="13"/>
        <v>0.21428571428571427</v>
      </c>
      <c r="E131" s="91">
        <v>23.56</v>
      </c>
      <c r="F131" s="92">
        <v>0.29580000000000001</v>
      </c>
      <c r="G131" s="88">
        <f t="shared" si="7"/>
        <v>23.855799999999999</v>
      </c>
      <c r="H131" s="89">
        <v>9.2899999999999991</v>
      </c>
      <c r="I131" s="90" t="s">
        <v>12</v>
      </c>
      <c r="J131" s="98">
        <f t="shared" si="14"/>
        <v>9290</v>
      </c>
      <c r="K131" s="77">
        <v>511.89</v>
      </c>
      <c r="L131" s="79" t="s">
        <v>66</v>
      </c>
      <c r="M131" s="74">
        <f t="shared" si="9"/>
        <v>511.89</v>
      </c>
      <c r="N131" s="77">
        <v>668.17</v>
      </c>
      <c r="O131" s="79" t="s">
        <v>66</v>
      </c>
      <c r="P131" s="74">
        <f t="shared" si="11"/>
        <v>668.17</v>
      </c>
    </row>
    <row r="132" spans="1:16">
      <c r="A132" s="187"/>
      <c r="B132" s="89">
        <v>13</v>
      </c>
      <c r="C132" s="90" t="s">
        <v>65</v>
      </c>
      <c r="D132" s="74">
        <f t="shared" si="13"/>
        <v>0.23214285714285715</v>
      </c>
      <c r="E132" s="91">
        <v>24.88</v>
      </c>
      <c r="F132" s="92">
        <v>0.2777</v>
      </c>
      <c r="G132" s="88">
        <f t="shared" si="7"/>
        <v>25.157699999999998</v>
      </c>
      <c r="H132" s="89">
        <v>9.6300000000000008</v>
      </c>
      <c r="I132" s="90" t="s">
        <v>12</v>
      </c>
      <c r="J132" s="98">
        <f t="shared" si="14"/>
        <v>9630</v>
      </c>
      <c r="K132" s="77">
        <v>516.34</v>
      </c>
      <c r="L132" s="79" t="s">
        <v>66</v>
      </c>
      <c r="M132" s="74">
        <f t="shared" si="9"/>
        <v>516.34</v>
      </c>
      <c r="N132" s="77">
        <v>675.52</v>
      </c>
      <c r="O132" s="79" t="s">
        <v>66</v>
      </c>
      <c r="P132" s="74">
        <f t="shared" si="11"/>
        <v>675.52</v>
      </c>
    </row>
    <row r="133" spans="1:16">
      <c r="A133" s="187"/>
      <c r="B133" s="89">
        <v>14</v>
      </c>
      <c r="C133" s="90" t="s">
        <v>65</v>
      </c>
      <c r="D133" s="74">
        <f t="shared" si="13"/>
        <v>0.25</v>
      </c>
      <c r="E133" s="91">
        <v>26.07</v>
      </c>
      <c r="F133" s="92">
        <v>0.26179999999999998</v>
      </c>
      <c r="G133" s="88">
        <f t="shared" si="7"/>
        <v>26.331800000000001</v>
      </c>
      <c r="H133" s="89">
        <v>9.9499999999999993</v>
      </c>
      <c r="I133" s="90" t="s">
        <v>12</v>
      </c>
      <c r="J133" s="98">
        <f t="shared" si="14"/>
        <v>9950</v>
      </c>
      <c r="K133" s="77">
        <v>520.27</v>
      </c>
      <c r="L133" s="79" t="s">
        <v>66</v>
      </c>
      <c r="M133" s="74">
        <f t="shared" si="9"/>
        <v>520.27</v>
      </c>
      <c r="N133" s="77">
        <v>682</v>
      </c>
      <c r="O133" s="79" t="s">
        <v>66</v>
      </c>
      <c r="P133" s="74">
        <f t="shared" si="11"/>
        <v>682</v>
      </c>
    </row>
    <row r="134" spans="1:16">
      <c r="A134" s="187"/>
      <c r="B134" s="89">
        <v>15</v>
      </c>
      <c r="C134" s="90" t="s">
        <v>65</v>
      </c>
      <c r="D134" s="74">
        <f t="shared" si="13"/>
        <v>0.26785714285714285</v>
      </c>
      <c r="E134" s="91">
        <v>27.12</v>
      </c>
      <c r="F134" s="92">
        <v>0.24779999999999999</v>
      </c>
      <c r="G134" s="88">
        <f t="shared" si="7"/>
        <v>27.367800000000003</v>
      </c>
      <c r="H134" s="89">
        <v>10.26</v>
      </c>
      <c r="I134" s="90" t="s">
        <v>12</v>
      </c>
      <c r="J134" s="98">
        <f t="shared" si="14"/>
        <v>10260</v>
      </c>
      <c r="K134" s="77">
        <v>523.79</v>
      </c>
      <c r="L134" s="79" t="s">
        <v>66</v>
      </c>
      <c r="M134" s="74">
        <f t="shared" si="9"/>
        <v>523.79</v>
      </c>
      <c r="N134" s="77">
        <v>687.78</v>
      </c>
      <c r="O134" s="79" t="s">
        <v>66</v>
      </c>
      <c r="P134" s="74">
        <f t="shared" si="11"/>
        <v>687.78</v>
      </c>
    </row>
    <row r="135" spans="1:16">
      <c r="A135" s="187"/>
      <c r="B135" s="89">
        <v>16</v>
      </c>
      <c r="C135" s="90" t="s">
        <v>65</v>
      </c>
      <c r="D135" s="74">
        <f t="shared" si="13"/>
        <v>0.2857142857142857</v>
      </c>
      <c r="E135" s="91">
        <v>28.06</v>
      </c>
      <c r="F135" s="92">
        <v>0.2354</v>
      </c>
      <c r="G135" s="88">
        <f t="shared" si="7"/>
        <v>28.295399999999997</v>
      </c>
      <c r="H135" s="89">
        <v>10.56</v>
      </c>
      <c r="I135" s="90" t="s">
        <v>12</v>
      </c>
      <c r="J135" s="98">
        <f t="shared" si="14"/>
        <v>10560</v>
      </c>
      <c r="K135" s="77">
        <v>526.99</v>
      </c>
      <c r="L135" s="79" t="s">
        <v>66</v>
      </c>
      <c r="M135" s="74">
        <f t="shared" si="9"/>
        <v>526.99</v>
      </c>
      <c r="N135" s="77">
        <v>692.99</v>
      </c>
      <c r="O135" s="79" t="s">
        <v>66</v>
      </c>
      <c r="P135" s="74">
        <f t="shared" si="11"/>
        <v>692.99</v>
      </c>
    </row>
    <row r="136" spans="1:16">
      <c r="A136" s="187"/>
      <c r="B136" s="89">
        <v>17</v>
      </c>
      <c r="C136" s="90" t="s">
        <v>65</v>
      </c>
      <c r="D136" s="74">
        <f t="shared" si="13"/>
        <v>0.30357142857142855</v>
      </c>
      <c r="E136" s="91">
        <v>28.9</v>
      </c>
      <c r="F136" s="92">
        <v>0.22420000000000001</v>
      </c>
      <c r="G136" s="88">
        <f t="shared" si="7"/>
        <v>29.124199999999998</v>
      </c>
      <c r="H136" s="89">
        <v>10.84</v>
      </c>
      <c r="I136" s="90" t="s">
        <v>12</v>
      </c>
      <c r="J136" s="98">
        <f t="shared" si="14"/>
        <v>10840</v>
      </c>
      <c r="K136" s="77">
        <v>529.91999999999996</v>
      </c>
      <c r="L136" s="79" t="s">
        <v>66</v>
      </c>
      <c r="M136" s="74">
        <f t="shared" si="9"/>
        <v>529.91999999999996</v>
      </c>
      <c r="N136" s="77">
        <v>697.74</v>
      </c>
      <c r="O136" s="79" t="s">
        <v>66</v>
      </c>
      <c r="P136" s="74">
        <f t="shared" si="11"/>
        <v>697.74</v>
      </c>
    </row>
    <row r="137" spans="1:16">
      <c r="A137" s="187"/>
      <c r="B137" s="89">
        <v>18</v>
      </c>
      <c r="C137" s="90" t="s">
        <v>65</v>
      </c>
      <c r="D137" s="74">
        <f t="shared" si="13"/>
        <v>0.32142857142857145</v>
      </c>
      <c r="E137" s="91">
        <v>29.64</v>
      </c>
      <c r="F137" s="92">
        <v>0.2142</v>
      </c>
      <c r="G137" s="88">
        <f t="shared" si="7"/>
        <v>29.854200000000002</v>
      </c>
      <c r="H137" s="89">
        <v>11.12</v>
      </c>
      <c r="I137" s="90" t="s">
        <v>12</v>
      </c>
      <c r="J137" s="98">
        <f t="shared" si="14"/>
        <v>11120</v>
      </c>
      <c r="K137" s="77">
        <v>532.64</v>
      </c>
      <c r="L137" s="79" t="s">
        <v>66</v>
      </c>
      <c r="M137" s="74">
        <f t="shared" si="9"/>
        <v>532.64</v>
      </c>
      <c r="N137" s="77">
        <v>702.09</v>
      </c>
      <c r="O137" s="79" t="s">
        <v>66</v>
      </c>
      <c r="P137" s="74">
        <f t="shared" si="11"/>
        <v>702.09</v>
      </c>
    </row>
    <row r="138" spans="1:16">
      <c r="A138" s="187"/>
      <c r="B138" s="89">
        <v>20</v>
      </c>
      <c r="C138" s="90" t="s">
        <v>65</v>
      </c>
      <c r="D138" s="74">
        <f t="shared" si="13"/>
        <v>0.35714285714285715</v>
      </c>
      <c r="E138" s="91">
        <v>30.9</v>
      </c>
      <c r="F138" s="92">
        <v>0.19670000000000001</v>
      </c>
      <c r="G138" s="88">
        <f t="shared" si="7"/>
        <v>31.096699999999998</v>
      </c>
      <c r="H138" s="89">
        <v>11.67</v>
      </c>
      <c r="I138" s="90" t="s">
        <v>12</v>
      </c>
      <c r="J138" s="98">
        <f t="shared" si="14"/>
        <v>11670</v>
      </c>
      <c r="K138" s="77">
        <v>540.30999999999995</v>
      </c>
      <c r="L138" s="79" t="s">
        <v>66</v>
      </c>
      <c r="M138" s="74">
        <f t="shared" si="9"/>
        <v>540.30999999999995</v>
      </c>
      <c r="N138" s="77">
        <v>709.85</v>
      </c>
      <c r="O138" s="79" t="s">
        <v>66</v>
      </c>
      <c r="P138" s="74">
        <f t="shared" si="11"/>
        <v>709.85</v>
      </c>
    </row>
    <row r="139" spans="1:16">
      <c r="A139" s="187"/>
      <c r="B139" s="89">
        <v>22.5</v>
      </c>
      <c r="C139" s="90" t="s">
        <v>65</v>
      </c>
      <c r="D139" s="74">
        <f t="shared" si="13"/>
        <v>0.4017857142857143</v>
      </c>
      <c r="E139" s="91">
        <v>32.130000000000003</v>
      </c>
      <c r="F139" s="92">
        <v>0.17879999999999999</v>
      </c>
      <c r="G139" s="88">
        <f t="shared" si="7"/>
        <v>32.308800000000005</v>
      </c>
      <c r="H139" s="89">
        <v>12.32</v>
      </c>
      <c r="I139" s="90" t="s">
        <v>12</v>
      </c>
      <c r="J139" s="98">
        <f t="shared" si="14"/>
        <v>12320</v>
      </c>
      <c r="K139" s="77">
        <v>550.4</v>
      </c>
      <c r="L139" s="79" t="s">
        <v>66</v>
      </c>
      <c r="M139" s="74">
        <f t="shared" si="9"/>
        <v>550.4</v>
      </c>
      <c r="N139" s="77">
        <v>718.21</v>
      </c>
      <c r="O139" s="79" t="s">
        <v>66</v>
      </c>
      <c r="P139" s="74">
        <f t="shared" si="11"/>
        <v>718.21</v>
      </c>
    </row>
    <row r="140" spans="1:16">
      <c r="A140" s="187"/>
      <c r="B140" s="89">
        <v>25</v>
      </c>
      <c r="C140" s="95" t="s">
        <v>65</v>
      </c>
      <c r="D140" s="74">
        <f t="shared" si="13"/>
        <v>0.44642857142857145</v>
      </c>
      <c r="E140" s="91">
        <v>33.08</v>
      </c>
      <c r="F140" s="92">
        <v>0.1641</v>
      </c>
      <c r="G140" s="88">
        <f t="shared" si="7"/>
        <v>33.244099999999996</v>
      </c>
      <c r="H140" s="89">
        <v>12.95</v>
      </c>
      <c r="I140" s="90" t="s">
        <v>12</v>
      </c>
      <c r="J140" s="98">
        <f t="shared" si="14"/>
        <v>12950</v>
      </c>
      <c r="K140" s="77">
        <v>559.53</v>
      </c>
      <c r="L140" s="79" t="s">
        <v>66</v>
      </c>
      <c r="M140" s="74">
        <f t="shared" si="9"/>
        <v>559.53</v>
      </c>
      <c r="N140" s="77">
        <v>725.47</v>
      </c>
      <c r="O140" s="79" t="s">
        <v>66</v>
      </c>
      <c r="P140" s="74">
        <f t="shared" si="11"/>
        <v>725.47</v>
      </c>
    </row>
    <row r="141" spans="1:16">
      <c r="B141" s="89">
        <v>27.5</v>
      </c>
      <c r="C141" s="79" t="s">
        <v>65</v>
      </c>
      <c r="D141" s="74">
        <f t="shared" si="13"/>
        <v>0.49107142857142855</v>
      </c>
      <c r="E141" s="91">
        <v>33.82</v>
      </c>
      <c r="F141" s="92">
        <v>0.15179999999999999</v>
      </c>
      <c r="G141" s="88">
        <f t="shared" si="7"/>
        <v>33.971800000000002</v>
      </c>
      <c r="H141" s="77">
        <v>13.57</v>
      </c>
      <c r="I141" s="79" t="s">
        <v>12</v>
      </c>
      <c r="J141" s="98">
        <f t="shared" si="14"/>
        <v>13570</v>
      </c>
      <c r="K141" s="77">
        <v>567.95000000000005</v>
      </c>
      <c r="L141" s="79" t="s">
        <v>66</v>
      </c>
      <c r="M141" s="74">
        <f t="shared" si="9"/>
        <v>567.95000000000005</v>
      </c>
      <c r="N141" s="77">
        <v>731.91</v>
      </c>
      <c r="O141" s="79" t="s">
        <v>66</v>
      </c>
      <c r="P141" s="74">
        <f t="shared" si="11"/>
        <v>731.91</v>
      </c>
    </row>
    <row r="142" spans="1:16">
      <c r="B142" s="89">
        <v>30</v>
      </c>
      <c r="C142" s="79" t="s">
        <v>65</v>
      </c>
      <c r="D142" s="74">
        <f t="shared" si="13"/>
        <v>0.5357142857142857</v>
      </c>
      <c r="E142" s="91">
        <v>34.409999999999997</v>
      </c>
      <c r="F142" s="92">
        <v>0.14130000000000001</v>
      </c>
      <c r="G142" s="88">
        <f t="shared" si="7"/>
        <v>34.551299999999998</v>
      </c>
      <c r="H142" s="77">
        <v>14.17</v>
      </c>
      <c r="I142" s="79" t="s">
        <v>12</v>
      </c>
      <c r="J142" s="98">
        <f t="shared" si="14"/>
        <v>14170</v>
      </c>
      <c r="K142" s="77">
        <v>575.83000000000004</v>
      </c>
      <c r="L142" s="79" t="s">
        <v>66</v>
      </c>
      <c r="M142" s="74">
        <f t="shared" si="9"/>
        <v>575.83000000000004</v>
      </c>
      <c r="N142" s="77">
        <v>737.72</v>
      </c>
      <c r="O142" s="79" t="s">
        <v>66</v>
      </c>
      <c r="P142" s="74">
        <f t="shared" si="11"/>
        <v>737.72</v>
      </c>
    </row>
    <row r="143" spans="1:16">
      <c r="B143" s="89">
        <v>32.5</v>
      </c>
      <c r="C143" s="79" t="s">
        <v>65</v>
      </c>
      <c r="D143" s="74">
        <f t="shared" si="13"/>
        <v>0.5803571428571429</v>
      </c>
      <c r="E143" s="91">
        <v>34.89</v>
      </c>
      <c r="F143" s="92">
        <v>0.1323</v>
      </c>
      <c r="G143" s="88">
        <f t="shared" si="7"/>
        <v>35.022300000000001</v>
      </c>
      <c r="H143" s="77">
        <v>14.77</v>
      </c>
      <c r="I143" s="79" t="s">
        <v>12</v>
      </c>
      <c r="J143" s="98">
        <f t="shared" si="14"/>
        <v>14770</v>
      </c>
      <c r="K143" s="77">
        <v>583.29999999999995</v>
      </c>
      <c r="L143" s="79" t="s">
        <v>66</v>
      </c>
      <c r="M143" s="74">
        <f t="shared" si="9"/>
        <v>583.29999999999995</v>
      </c>
      <c r="N143" s="77">
        <v>743.03</v>
      </c>
      <c r="O143" s="79" t="s">
        <v>66</v>
      </c>
      <c r="P143" s="74">
        <f t="shared" si="11"/>
        <v>743.03</v>
      </c>
    </row>
    <row r="144" spans="1:16">
      <c r="B144" s="89">
        <v>35</v>
      </c>
      <c r="C144" s="79" t="s">
        <v>65</v>
      </c>
      <c r="D144" s="74">
        <f t="shared" si="13"/>
        <v>0.625</v>
      </c>
      <c r="E144" s="91">
        <v>35.26</v>
      </c>
      <c r="F144" s="92">
        <v>0.1245</v>
      </c>
      <c r="G144" s="88">
        <f t="shared" si="7"/>
        <v>35.384499999999996</v>
      </c>
      <c r="H144" s="77">
        <v>15.36</v>
      </c>
      <c r="I144" s="79" t="s">
        <v>12</v>
      </c>
      <c r="J144" s="98">
        <f t="shared" si="14"/>
        <v>15360</v>
      </c>
      <c r="K144" s="77">
        <v>590.42999999999995</v>
      </c>
      <c r="L144" s="79" t="s">
        <v>66</v>
      </c>
      <c r="M144" s="74">
        <f t="shared" si="9"/>
        <v>590.42999999999995</v>
      </c>
      <c r="N144" s="77">
        <v>747.94</v>
      </c>
      <c r="O144" s="79" t="s">
        <v>66</v>
      </c>
      <c r="P144" s="74">
        <f t="shared" si="11"/>
        <v>747.94</v>
      </c>
    </row>
    <row r="145" spans="2:16">
      <c r="B145" s="89">
        <v>37.5</v>
      </c>
      <c r="C145" s="79" t="s">
        <v>65</v>
      </c>
      <c r="D145" s="74">
        <f t="shared" si="13"/>
        <v>0.6696428571428571</v>
      </c>
      <c r="E145" s="91">
        <v>35.57</v>
      </c>
      <c r="F145" s="92">
        <v>0.1176</v>
      </c>
      <c r="G145" s="88">
        <f t="shared" si="7"/>
        <v>35.687600000000003</v>
      </c>
      <c r="H145" s="77">
        <v>15.94</v>
      </c>
      <c r="I145" s="79" t="s">
        <v>12</v>
      </c>
      <c r="J145" s="98">
        <f t="shared" si="14"/>
        <v>15940</v>
      </c>
      <c r="K145" s="77">
        <v>597.29</v>
      </c>
      <c r="L145" s="79" t="s">
        <v>66</v>
      </c>
      <c r="M145" s="74">
        <f t="shared" si="9"/>
        <v>597.29</v>
      </c>
      <c r="N145" s="77">
        <v>752.51</v>
      </c>
      <c r="O145" s="79" t="s">
        <v>66</v>
      </c>
      <c r="P145" s="74">
        <f t="shared" si="11"/>
        <v>752.51</v>
      </c>
    </row>
    <row r="146" spans="2:16">
      <c r="B146" s="89">
        <v>40</v>
      </c>
      <c r="C146" s="79" t="s">
        <v>65</v>
      </c>
      <c r="D146" s="74">
        <f t="shared" si="13"/>
        <v>0.7142857142857143</v>
      </c>
      <c r="E146" s="91">
        <v>35.81</v>
      </c>
      <c r="F146" s="92">
        <v>0.1114</v>
      </c>
      <c r="G146" s="88">
        <f t="shared" si="7"/>
        <v>35.921400000000006</v>
      </c>
      <c r="H146" s="77">
        <v>16.52</v>
      </c>
      <c r="I146" s="79" t="s">
        <v>12</v>
      </c>
      <c r="J146" s="98">
        <f t="shared" si="14"/>
        <v>16520</v>
      </c>
      <c r="K146" s="77">
        <v>603.92999999999995</v>
      </c>
      <c r="L146" s="79" t="s">
        <v>66</v>
      </c>
      <c r="M146" s="74">
        <f t="shared" si="9"/>
        <v>603.92999999999995</v>
      </c>
      <c r="N146" s="77">
        <v>756.81</v>
      </c>
      <c r="O146" s="79" t="s">
        <v>66</v>
      </c>
      <c r="P146" s="74">
        <f t="shared" si="11"/>
        <v>756.81</v>
      </c>
    </row>
    <row r="147" spans="2:16">
      <c r="B147" s="89">
        <v>45</v>
      </c>
      <c r="C147" s="79" t="s">
        <v>65</v>
      </c>
      <c r="D147" s="74">
        <f t="shared" si="13"/>
        <v>0.8035714285714286</v>
      </c>
      <c r="E147" s="91">
        <v>36.130000000000003</v>
      </c>
      <c r="F147" s="92">
        <v>0.10100000000000001</v>
      </c>
      <c r="G147" s="88">
        <f t="shared" si="7"/>
        <v>36.231000000000002</v>
      </c>
      <c r="H147" s="77">
        <v>17.670000000000002</v>
      </c>
      <c r="I147" s="79" t="s">
        <v>12</v>
      </c>
      <c r="J147" s="98">
        <f t="shared" si="14"/>
        <v>17670</v>
      </c>
      <c r="K147" s="77">
        <v>627.27</v>
      </c>
      <c r="L147" s="79" t="s">
        <v>66</v>
      </c>
      <c r="M147" s="74">
        <f t="shared" si="9"/>
        <v>627.27</v>
      </c>
      <c r="N147" s="77">
        <v>764.73</v>
      </c>
      <c r="O147" s="79" t="s">
        <v>66</v>
      </c>
      <c r="P147" s="74">
        <f t="shared" si="11"/>
        <v>764.73</v>
      </c>
    </row>
    <row r="148" spans="2:16">
      <c r="B148" s="89">
        <v>50</v>
      </c>
      <c r="C148" s="79" t="s">
        <v>65</v>
      </c>
      <c r="D148" s="74">
        <f t="shared" si="13"/>
        <v>0.8928571428571429</v>
      </c>
      <c r="E148" s="91">
        <v>36.31</v>
      </c>
      <c r="F148" s="92">
        <v>9.2509999999999995E-2</v>
      </c>
      <c r="G148" s="88">
        <f t="shared" si="7"/>
        <v>36.402509999999999</v>
      </c>
      <c r="H148" s="77">
        <v>18.809999999999999</v>
      </c>
      <c r="I148" s="79" t="s">
        <v>12</v>
      </c>
      <c r="J148" s="98">
        <f t="shared" si="14"/>
        <v>18810</v>
      </c>
      <c r="K148" s="77">
        <v>649.36</v>
      </c>
      <c r="L148" s="79" t="s">
        <v>66</v>
      </c>
      <c r="M148" s="74">
        <f t="shared" si="9"/>
        <v>649.36</v>
      </c>
      <c r="N148" s="77">
        <v>771.96</v>
      </c>
      <c r="O148" s="79" t="s">
        <v>66</v>
      </c>
      <c r="P148" s="74">
        <f t="shared" si="11"/>
        <v>771.96</v>
      </c>
    </row>
    <row r="149" spans="2:16">
      <c r="B149" s="89">
        <v>55</v>
      </c>
      <c r="C149" s="79" t="s">
        <v>65</v>
      </c>
      <c r="D149" s="74">
        <f t="shared" si="13"/>
        <v>0.9821428571428571</v>
      </c>
      <c r="E149" s="91">
        <v>36.36</v>
      </c>
      <c r="F149" s="92">
        <v>8.5400000000000004E-2</v>
      </c>
      <c r="G149" s="88">
        <f t="shared" ref="G149:G212" si="15">E149+F149</f>
        <v>36.445399999999999</v>
      </c>
      <c r="H149" s="77">
        <v>19.95</v>
      </c>
      <c r="I149" s="79" t="s">
        <v>12</v>
      </c>
      <c r="J149" s="98">
        <f t="shared" si="14"/>
        <v>19950</v>
      </c>
      <c r="K149" s="77">
        <v>670.51</v>
      </c>
      <c r="L149" s="79" t="s">
        <v>66</v>
      </c>
      <c r="M149" s="74">
        <f t="shared" si="9"/>
        <v>670.51</v>
      </c>
      <c r="N149" s="77">
        <v>778.67</v>
      </c>
      <c r="O149" s="79" t="s">
        <v>66</v>
      </c>
      <c r="P149" s="74">
        <f t="shared" si="11"/>
        <v>778.67</v>
      </c>
    </row>
    <row r="150" spans="2:16">
      <c r="B150" s="89">
        <v>60</v>
      </c>
      <c r="C150" s="79" t="s">
        <v>65</v>
      </c>
      <c r="D150" s="74">
        <f t="shared" si="13"/>
        <v>1.0714285714285714</v>
      </c>
      <c r="E150" s="91">
        <v>36.33</v>
      </c>
      <c r="F150" s="92">
        <v>7.9380000000000006E-2</v>
      </c>
      <c r="G150" s="88">
        <f t="shared" si="15"/>
        <v>36.409379999999999</v>
      </c>
      <c r="H150" s="77">
        <v>21.09</v>
      </c>
      <c r="I150" s="79" t="s">
        <v>12</v>
      </c>
      <c r="J150" s="98">
        <f t="shared" si="14"/>
        <v>21090</v>
      </c>
      <c r="K150" s="77">
        <v>690.93</v>
      </c>
      <c r="L150" s="79" t="s">
        <v>66</v>
      </c>
      <c r="M150" s="74">
        <f t="shared" ref="M150:M156" si="16">K150</f>
        <v>690.93</v>
      </c>
      <c r="N150" s="77">
        <v>784.97</v>
      </c>
      <c r="O150" s="79" t="s">
        <v>66</v>
      </c>
      <c r="P150" s="74">
        <f t="shared" si="11"/>
        <v>784.97</v>
      </c>
    </row>
    <row r="151" spans="2:16">
      <c r="B151" s="89">
        <v>65</v>
      </c>
      <c r="C151" s="79" t="s">
        <v>65</v>
      </c>
      <c r="D151" s="74">
        <f t="shared" si="13"/>
        <v>1.1607142857142858</v>
      </c>
      <c r="E151" s="91">
        <v>36.229999999999997</v>
      </c>
      <c r="F151" s="92">
        <v>7.4200000000000002E-2</v>
      </c>
      <c r="G151" s="88">
        <f t="shared" si="15"/>
        <v>36.304199999999994</v>
      </c>
      <c r="H151" s="77">
        <v>22.23</v>
      </c>
      <c r="I151" s="79" t="s">
        <v>12</v>
      </c>
      <c r="J151" s="98">
        <f t="shared" si="14"/>
        <v>22230</v>
      </c>
      <c r="K151" s="77">
        <v>710.79</v>
      </c>
      <c r="L151" s="79" t="s">
        <v>66</v>
      </c>
      <c r="M151" s="74">
        <f t="shared" si="16"/>
        <v>710.79</v>
      </c>
      <c r="N151" s="77">
        <v>790.95</v>
      </c>
      <c r="O151" s="79" t="s">
        <v>66</v>
      </c>
      <c r="P151" s="74">
        <f t="shared" si="11"/>
        <v>790.95</v>
      </c>
    </row>
    <row r="152" spans="2:16">
      <c r="B152" s="89">
        <v>70</v>
      </c>
      <c r="C152" s="79" t="s">
        <v>65</v>
      </c>
      <c r="D152" s="74">
        <f t="shared" si="13"/>
        <v>1.25</v>
      </c>
      <c r="E152" s="91">
        <v>36.08</v>
      </c>
      <c r="F152" s="92">
        <v>6.9699999999999998E-2</v>
      </c>
      <c r="G152" s="88">
        <f t="shared" si="15"/>
        <v>36.149699999999996</v>
      </c>
      <c r="H152" s="77">
        <v>23.38</v>
      </c>
      <c r="I152" s="79" t="s">
        <v>12</v>
      </c>
      <c r="J152" s="98">
        <f t="shared" si="14"/>
        <v>23380</v>
      </c>
      <c r="K152" s="77">
        <v>730.18</v>
      </c>
      <c r="L152" s="79" t="s">
        <v>66</v>
      </c>
      <c r="M152" s="74">
        <f t="shared" si="16"/>
        <v>730.18</v>
      </c>
      <c r="N152" s="77">
        <v>796.67</v>
      </c>
      <c r="O152" s="79" t="s">
        <v>66</v>
      </c>
      <c r="P152" s="74">
        <f t="shared" si="11"/>
        <v>796.67</v>
      </c>
    </row>
    <row r="153" spans="2:16">
      <c r="B153" s="89">
        <v>80</v>
      </c>
      <c r="C153" s="79" t="s">
        <v>65</v>
      </c>
      <c r="D153" s="74">
        <f t="shared" si="13"/>
        <v>1.4285714285714286</v>
      </c>
      <c r="E153" s="91">
        <v>35.67</v>
      </c>
      <c r="F153" s="92">
        <v>6.2239999999999997E-2</v>
      </c>
      <c r="G153" s="88">
        <f t="shared" si="15"/>
        <v>35.732240000000004</v>
      </c>
      <c r="H153" s="77">
        <v>25.69</v>
      </c>
      <c r="I153" s="79" t="s">
        <v>12</v>
      </c>
      <c r="J153" s="98">
        <f t="shared" si="14"/>
        <v>25690</v>
      </c>
      <c r="K153" s="77">
        <v>801.91</v>
      </c>
      <c r="L153" s="79" t="s">
        <v>66</v>
      </c>
      <c r="M153" s="74">
        <f t="shared" si="16"/>
        <v>801.91</v>
      </c>
      <c r="N153" s="77">
        <v>807.54</v>
      </c>
      <c r="O153" s="79" t="s">
        <v>66</v>
      </c>
      <c r="P153" s="74">
        <f t="shared" si="11"/>
        <v>807.54</v>
      </c>
    </row>
    <row r="154" spans="2:16">
      <c r="B154" s="89">
        <v>90</v>
      </c>
      <c r="C154" s="79" t="s">
        <v>65</v>
      </c>
      <c r="D154" s="74">
        <f t="shared" si="13"/>
        <v>1.6071428571428572</v>
      </c>
      <c r="E154" s="91">
        <v>35.17</v>
      </c>
      <c r="F154" s="92">
        <v>5.6309999999999999E-2</v>
      </c>
      <c r="G154" s="88">
        <f t="shared" si="15"/>
        <v>35.226310000000005</v>
      </c>
      <c r="H154" s="77">
        <v>28.03</v>
      </c>
      <c r="I154" s="79" t="s">
        <v>12</v>
      </c>
      <c r="J154" s="98">
        <f t="shared" si="14"/>
        <v>28030</v>
      </c>
      <c r="K154" s="77">
        <v>869.27</v>
      </c>
      <c r="L154" s="79" t="s">
        <v>66</v>
      </c>
      <c r="M154" s="74">
        <f t="shared" si="16"/>
        <v>869.27</v>
      </c>
      <c r="N154" s="77">
        <v>817.86</v>
      </c>
      <c r="O154" s="79" t="s">
        <v>66</v>
      </c>
      <c r="P154" s="74">
        <f t="shared" si="11"/>
        <v>817.86</v>
      </c>
    </row>
    <row r="155" spans="2:16">
      <c r="B155" s="89">
        <v>100</v>
      </c>
      <c r="C155" s="79" t="s">
        <v>65</v>
      </c>
      <c r="D155" s="74">
        <f t="shared" si="13"/>
        <v>1.7857142857142858</v>
      </c>
      <c r="E155" s="91">
        <v>34.630000000000003</v>
      </c>
      <c r="F155" s="92">
        <v>5.1470000000000002E-2</v>
      </c>
      <c r="G155" s="88">
        <f t="shared" si="15"/>
        <v>34.681470000000004</v>
      </c>
      <c r="H155" s="77">
        <v>30.4</v>
      </c>
      <c r="I155" s="79" t="s">
        <v>12</v>
      </c>
      <c r="J155" s="98">
        <f t="shared" si="14"/>
        <v>30400</v>
      </c>
      <c r="K155" s="77">
        <v>933.52</v>
      </c>
      <c r="L155" s="79" t="s">
        <v>66</v>
      </c>
      <c r="M155" s="74">
        <f t="shared" si="16"/>
        <v>933.52</v>
      </c>
      <c r="N155" s="77">
        <v>827.81</v>
      </c>
      <c r="O155" s="79" t="s">
        <v>66</v>
      </c>
      <c r="P155" s="74">
        <f t="shared" si="11"/>
        <v>827.81</v>
      </c>
    </row>
    <row r="156" spans="2:16">
      <c r="B156" s="89">
        <v>110</v>
      </c>
      <c r="C156" s="79" t="s">
        <v>65</v>
      </c>
      <c r="D156" s="74">
        <f t="shared" si="13"/>
        <v>1.9642857142857142</v>
      </c>
      <c r="E156" s="91">
        <v>34.07</v>
      </c>
      <c r="F156" s="92">
        <v>4.7440000000000003E-2</v>
      </c>
      <c r="G156" s="88">
        <f t="shared" si="15"/>
        <v>34.117440000000002</v>
      </c>
      <c r="H156" s="77">
        <v>32.81</v>
      </c>
      <c r="I156" s="79" t="s">
        <v>12</v>
      </c>
      <c r="J156" s="98">
        <f t="shared" si="14"/>
        <v>32810</v>
      </c>
      <c r="K156" s="77">
        <v>995.45</v>
      </c>
      <c r="L156" s="79" t="s">
        <v>66</v>
      </c>
      <c r="M156" s="74">
        <f t="shared" si="16"/>
        <v>995.45</v>
      </c>
      <c r="N156" s="77">
        <v>837.51</v>
      </c>
      <c r="O156" s="79" t="s">
        <v>66</v>
      </c>
      <c r="P156" s="74">
        <f t="shared" ref="P156:P167" si="17">N156</f>
        <v>837.51</v>
      </c>
    </row>
    <row r="157" spans="2:16">
      <c r="B157" s="89">
        <v>120</v>
      </c>
      <c r="C157" s="79" t="s">
        <v>65</v>
      </c>
      <c r="D157" s="74">
        <f t="shared" si="13"/>
        <v>2.1428571428571428</v>
      </c>
      <c r="E157" s="91">
        <v>33.770000000000003</v>
      </c>
      <c r="F157" s="92">
        <v>4.403E-2</v>
      </c>
      <c r="G157" s="88">
        <f t="shared" si="15"/>
        <v>33.814030000000002</v>
      </c>
      <c r="H157" s="77">
        <v>35.26</v>
      </c>
      <c r="I157" s="79" t="s">
        <v>12</v>
      </c>
      <c r="J157" s="98">
        <f t="shared" si="14"/>
        <v>35260</v>
      </c>
      <c r="K157" s="77">
        <v>1.06</v>
      </c>
      <c r="L157" s="78" t="s">
        <v>12</v>
      </c>
      <c r="M157" s="98">
        <f t="shared" ref="M157:M159" si="18">K157*1000</f>
        <v>1060</v>
      </c>
      <c r="N157" s="77">
        <v>847.01</v>
      </c>
      <c r="O157" s="79" t="s">
        <v>66</v>
      </c>
      <c r="P157" s="74">
        <f t="shared" si="17"/>
        <v>847.01</v>
      </c>
    </row>
    <row r="158" spans="2:16">
      <c r="B158" s="89">
        <v>130</v>
      </c>
      <c r="C158" s="79" t="s">
        <v>65</v>
      </c>
      <c r="D158" s="74">
        <f t="shared" si="13"/>
        <v>2.3214285714285716</v>
      </c>
      <c r="E158" s="91">
        <v>33.31</v>
      </c>
      <c r="F158" s="92">
        <v>4.1110000000000001E-2</v>
      </c>
      <c r="G158" s="88">
        <f t="shared" si="15"/>
        <v>33.351110000000006</v>
      </c>
      <c r="H158" s="77">
        <v>37.729999999999997</v>
      </c>
      <c r="I158" s="79" t="s">
        <v>12</v>
      </c>
      <c r="J158" s="98">
        <f t="shared" si="14"/>
        <v>37730</v>
      </c>
      <c r="K158" s="77">
        <v>1.1100000000000001</v>
      </c>
      <c r="L158" s="79" t="s">
        <v>12</v>
      </c>
      <c r="M158" s="98">
        <f t="shared" si="18"/>
        <v>1110</v>
      </c>
      <c r="N158" s="77">
        <v>856.36</v>
      </c>
      <c r="O158" s="79" t="s">
        <v>66</v>
      </c>
      <c r="P158" s="74">
        <f t="shared" si="17"/>
        <v>856.36</v>
      </c>
    </row>
    <row r="159" spans="2:16">
      <c r="B159" s="89">
        <v>140</v>
      </c>
      <c r="C159" s="79" t="s">
        <v>65</v>
      </c>
      <c r="D159" s="74">
        <f t="shared" si="13"/>
        <v>2.5</v>
      </c>
      <c r="E159" s="91">
        <v>32.78</v>
      </c>
      <c r="F159" s="92">
        <v>3.857E-2</v>
      </c>
      <c r="G159" s="88">
        <f t="shared" si="15"/>
        <v>32.818570000000001</v>
      </c>
      <c r="H159" s="77">
        <v>40.24</v>
      </c>
      <c r="I159" s="79" t="s">
        <v>12</v>
      </c>
      <c r="J159" s="98">
        <f t="shared" si="14"/>
        <v>40240</v>
      </c>
      <c r="K159" s="77">
        <v>1.17</v>
      </c>
      <c r="L159" s="79" t="s">
        <v>12</v>
      </c>
      <c r="M159" s="98">
        <f t="shared" si="18"/>
        <v>1170</v>
      </c>
      <c r="N159" s="77">
        <v>865.64</v>
      </c>
      <c r="O159" s="79" t="s">
        <v>66</v>
      </c>
      <c r="P159" s="74">
        <f t="shared" si="17"/>
        <v>865.64</v>
      </c>
    </row>
    <row r="160" spans="2:16">
      <c r="B160" s="89">
        <v>150</v>
      </c>
      <c r="C160" s="79" t="s">
        <v>65</v>
      </c>
      <c r="D160" s="74">
        <f t="shared" si="13"/>
        <v>2.6785714285714284</v>
      </c>
      <c r="E160" s="91">
        <v>32.35</v>
      </c>
      <c r="F160" s="92">
        <v>3.6339999999999997E-2</v>
      </c>
      <c r="G160" s="88">
        <f t="shared" si="15"/>
        <v>32.386340000000004</v>
      </c>
      <c r="H160" s="77">
        <v>42.78</v>
      </c>
      <c r="I160" s="79" t="s">
        <v>12</v>
      </c>
      <c r="J160" s="98">
        <f t="shared" si="14"/>
        <v>42780</v>
      </c>
      <c r="K160" s="77">
        <v>1.22</v>
      </c>
      <c r="L160" s="79" t="s">
        <v>12</v>
      </c>
      <c r="M160" s="98">
        <f>K160*1000</f>
        <v>1220</v>
      </c>
      <c r="N160" s="77">
        <v>874.88</v>
      </c>
      <c r="O160" s="79" t="s">
        <v>66</v>
      </c>
      <c r="P160" s="74">
        <f t="shared" si="17"/>
        <v>874.88</v>
      </c>
    </row>
    <row r="161" spans="2:16">
      <c r="B161" s="89">
        <v>160</v>
      </c>
      <c r="C161" s="79" t="s">
        <v>65</v>
      </c>
      <c r="D161" s="74">
        <f t="shared" si="13"/>
        <v>2.8571428571428572</v>
      </c>
      <c r="E161" s="91">
        <v>31.94</v>
      </c>
      <c r="F161" s="92">
        <v>3.4369999999999998E-2</v>
      </c>
      <c r="G161" s="88">
        <f t="shared" si="15"/>
        <v>31.97437</v>
      </c>
      <c r="H161" s="77">
        <v>45.36</v>
      </c>
      <c r="I161" s="79" t="s">
        <v>12</v>
      </c>
      <c r="J161" s="98">
        <f t="shared" si="14"/>
        <v>45360</v>
      </c>
      <c r="K161" s="77">
        <v>1.28</v>
      </c>
      <c r="L161" s="79" t="s">
        <v>12</v>
      </c>
      <c r="M161" s="98">
        <f t="shared" ref="M161:M209" si="19">K161*1000</f>
        <v>1280</v>
      </c>
      <c r="N161" s="77">
        <v>884.1</v>
      </c>
      <c r="O161" s="79" t="s">
        <v>66</v>
      </c>
      <c r="P161" s="74">
        <f t="shared" si="17"/>
        <v>884.1</v>
      </c>
    </row>
    <row r="162" spans="2:16">
      <c r="B162" s="89">
        <v>170</v>
      </c>
      <c r="C162" s="79" t="s">
        <v>65</v>
      </c>
      <c r="D162" s="74">
        <f t="shared" si="13"/>
        <v>3.0357142857142856</v>
      </c>
      <c r="E162" s="91">
        <v>31.53</v>
      </c>
      <c r="F162" s="92">
        <v>3.2620000000000003E-2</v>
      </c>
      <c r="G162" s="88">
        <f t="shared" si="15"/>
        <v>31.562620000000003</v>
      </c>
      <c r="H162" s="77">
        <v>47.97</v>
      </c>
      <c r="I162" s="79" t="s">
        <v>12</v>
      </c>
      <c r="J162" s="98">
        <f t="shared" si="14"/>
        <v>47970</v>
      </c>
      <c r="K162" s="77">
        <v>1.33</v>
      </c>
      <c r="L162" s="79" t="s">
        <v>12</v>
      </c>
      <c r="M162" s="98">
        <f t="shared" si="19"/>
        <v>1330</v>
      </c>
      <c r="N162" s="77">
        <v>893.31</v>
      </c>
      <c r="O162" s="79" t="s">
        <v>66</v>
      </c>
      <c r="P162" s="74">
        <f t="shared" si="17"/>
        <v>893.31</v>
      </c>
    </row>
    <row r="163" spans="2:16">
      <c r="B163" s="89">
        <v>180</v>
      </c>
      <c r="C163" s="79" t="s">
        <v>65</v>
      </c>
      <c r="D163" s="74">
        <f t="shared" si="13"/>
        <v>3.2142857142857144</v>
      </c>
      <c r="E163" s="91">
        <v>31.13</v>
      </c>
      <c r="F163" s="92">
        <v>3.1040000000000002E-2</v>
      </c>
      <c r="G163" s="88">
        <f t="shared" si="15"/>
        <v>31.16104</v>
      </c>
      <c r="H163" s="77">
        <v>50.62</v>
      </c>
      <c r="I163" s="79" t="s">
        <v>12</v>
      </c>
      <c r="J163" s="98">
        <f t="shared" si="14"/>
        <v>50620</v>
      </c>
      <c r="K163" s="77">
        <v>1.39</v>
      </c>
      <c r="L163" s="79" t="s">
        <v>12</v>
      </c>
      <c r="M163" s="98">
        <f t="shared" si="19"/>
        <v>1390</v>
      </c>
      <c r="N163" s="77">
        <v>902.54</v>
      </c>
      <c r="O163" s="79" t="s">
        <v>66</v>
      </c>
      <c r="P163" s="74">
        <f t="shared" si="17"/>
        <v>902.54</v>
      </c>
    </row>
    <row r="164" spans="2:16">
      <c r="B164" s="89">
        <v>200</v>
      </c>
      <c r="C164" s="79" t="s">
        <v>65</v>
      </c>
      <c r="D164" s="74">
        <f t="shared" si="13"/>
        <v>3.5714285714285716</v>
      </c>
      <c r="E164" s="91">
        <v>30.36</v>
      </c>
      <c r="F164" s="92">
        <v>2.8340000000000001E-2</v>
      </c>
      <c r="G164" s="88">
        <f t="shared" si="15"/>
        <v>30.388339999999999</v>
      </c>
      <c r="H164" s="77">
        <v>56.02</v>
      </c>
      <c r="I164" s="79" t="s">
        <v>12</v>
      </c>
      <c r="J164" s="98">
        <f t="shared" si="14"/>
        <v>56020</v>
      </c>
      <c r="K164" s="77">
        <v>1.58</v>
      </c>
      <c r="L164" s="79" t="s">
        <v>12</v>
      </c>
      <c r="M164" s="98">
        <f t="shared" si="19"/>
        <v>1580</v>
      </c>
      <c r="N164" s="77">
        <v>921.12</v>
      </c>
      <c r="O164" s="79" t="s">
        <v>66</v>
      </c>
      <c r="P164" s="74">
        <f t="shared" si="17"/>
        <v>921.12</v>
      </c>
    </row>
    <row r="165" spans="2:16">
      <c r="B165" s="89">
        <v>225</v>
      </c>
      <c r="C165" s="79" t="s">
        <v>65</v>
      </c>
      <c r="D165" s="74">
        <f t="shared" si="13"/>
        <v>4.0178571428571432</v>
      </c>
      <c r="E165" s="91">
        <v>29.45</v>
      </c>
      <c r="F165" s="92">
        <v>2.5579999999999999E-2</v>
      </c>
      <c r="G165" s="88">
        <f t="shared" si="15"/>
        <v>29.475580000000001</v>
      </c>
      <c r="H165" s="77">
        <v>62.95</v>
      </c>
      <c r="I165" s="79" t="s">
        <v>12</v>
      </c>
      <c r="J165" s="98">
        <f t="shared" si="14"/>
        <v>62950</v>
      </c>
      <c r="K165" s="77">
        <v>1.86</v>
      </c>
      <c r="L165" s="79" t="s">
        <v>12</v>
      </c>
      <c r="M165" s="98">
        <f t="shared" si="19"/>
        <v>1860</v>
      </c>
      <c r="N165" s="77">
        <v>944.66</v>
      </c>
      <c r="O165" s="79" t="s">
        <v>66</v>
      </c>
      <c r="P165" s="74">
        <f t="shared" si="17"/>
        <v>944.66</v>
      </c>
    </row>
    <row r="166" spans="2:16">
      <c r="B166" s="89">
        <v>250</v>
      </c>
      <c r="C166" s="79" t="s">
        <v>65</v>
      </c>
      <c r="D166" s="74">
        <f t="shared" si="13"/>
        <v>4.4642857142857144</v>
      </c>
      <c r="E166" s="91">
        <v>28.59</v>
      </c>
      <c r="F166" s="92">
        <v>2.334E-2</v>
      </c>
      <c r="G166" s="88">
        <f t="shared" si="15"/>
        <v>28.613340000000001</v>
      </c>
      <c r="H166" s="77">
        <v>70.099999999999994</v>
      </c>
      <c r="I166" s="79" t="s">
        <v>12</v>
      </c>
      <c r="J166" s="98">
        <f t="shared" si="14"/>
        <v>70100</v>
      </c>
      <c r="K166" s="77">
        <v>2.12</v>
      </c>
      <c r="L166" s="79" t="s">
        <v>12</v>
      </c>
      <c r="M166" s="98">
        <f t="shared" si="19"/>
        <v>2120</v>
      </c>
      <c r="N166" s="77">
        <v>968.67</v>
      </c>
      <c r="O166" s="79" t="s">
        <v>66</v>
      </c>
      <c r="P166" s="74">
        <f t="shared" si="17"/>
        <v>968.67</v>
      </c>
    </row>
    <row r="167" spans="2:16">
      <c r="B167" s="89">
        <v>275</v>
      </c>
      <c r="C167" s="79" t="s">
        <v>65</v>
      </c>
      <c r="D167" s="74">
        <f t="shared" ref="D167:D180" si="20">B167/$C$5</f>
        <v>4.9107142857142856</v>
      </c>
      <c r="E167" s="91">
        <v>27.76</v>
      </c>
      <c r="F167" s="92">
        <v>2.147E-2</v>
      </c>
      <c r="G167" s="88">
        <f t="shared" si="15"/>
        <v>27.781470000000002</v>
      </c>
      <c r="H167" s="77">
        <v>77.459999999999994</v>
      </c>
      <c r="I167" s="79" t="s">
        <v>12</v>
      </c>
      <c r="J167" s="98">
        <f t="shared" si="14"/>
        <v>77460</v>
      </c>
      <c r="K167" s="77">
        <v>2.37</v>
      </c>
      <c r="L167" s="79" t="s">
        <v>12</v>
      </c>
      <c r="M167" s="98">
        <f t="shared" si="19"/>
        <v>2370</v>
      </c>
      <c r="N167" s="77">
        <v>993.25</v>
      </c>
      <c r="O167" s="79" t="s">
        <v>66</v>
      </c>
      <c r="P167" s="74">
        <f t="shared" si="17"/>
        <v>993.25</v>
      </c>
    </row>
    <row r="168" spans="2:16">
      <c r="B168" s="89">
        <v>300</v>
      </c>
      <c r="C168" s="79" t="s">
        <v>65</v>
      </c>
      <c r="D168" s="74">
        <f t="shared" si="20"/>
        <v>5.3571428571428568</v>
      </c>
      <c r="E168" s="91">
        <v>26.98</v>
      </c>
      <c r="F168" s="92">
        <v>1.9900000000000001E-2</v>
      </c>
      <c r="G168" s="88">
        <f t="shared" si="15"/>
        <v>26.9999</v>
      </c>
      <c r="H168" s="77">
        <v>85.03</v>
      </c>
      <c r="I168" s="79" t="s">
        <v>12</v>
      </c>
      <c r="J168" s="98">
        <f t="shared" si="14"/>
        <v>85030</v>
      </c>
      <c r="K168" s="77">
        <v>2.6</v>
      </c>
      <c r="L168" s="79" t="s">
        <v>12</v>
      </c>
      <c r="M168" s="98">
        <f t="shared" si="19"/>
        <v>2600</v>
      </c>
      <c r="N168" s="77">
        <v>1.02</v>
      </c>
      <c r="O168" s="78" t="s">
        <v>12</v>
      </c>
      <c r="P168" s="74">
        <f t="shared" ref="P168:P174" si="21">N168*1000</f>
        <v>1020</v>
      </c>
    </row>
    <row r="169" spans="2:16">
      <c r="B169" s="89">
        <v>325</v>
      </c>
      <c r="C169" s="79" t="s">
        <v>65</v>
      </c>
      <c r="D169" s="74">
        <f t="shared" si="20"/>
        <v>5.8035714285714288</v>
      </c>
      <c r="E169" s="91">
        <v>26.23</v>
      </c>
      <c r="F169" s="92">
        <v>1.856E-2</v>
      </c>
      <c r="G169" s="88">
        <f t="shared" si="15"/>
        <v>26.248560000000001</v>
      </c>
      <c r="H169" s="77">
        <v>92.83</v>
      </c>
      <c r="I169" s="79" t="s">
        <v>12</v>
      </c>
      <c r="J169" s="98">
        <f t="shared" si="14"/>
        <v>92830</v>
      </c>
      <c r="K169" s="77">
        <v>2.83</v>
      </c>
      <c r="L169" s="79" t="s">
        <v>12</v>
      </c>
      <c r="M169" s="98">
        <f t="shared" si="19"/>
        <v>2830</v>
      </c>
      <c r="N169" s="77">
        <v>1.04</v>
      </c>
      <c r="O169" s="79" t="s">
        <v>12</v>
      </c>
      <c r="P169" s="98">
        <f t="shared" si="21"/>
        <v>1040</v>
      </c>
    </row>
    <row r="170" spans="2:16">
      <c r="B170" s="89">
        <v>350</v>
      </c>
      <c r="C170" s="79" t="s">
        <v>65</v>
      </c>
      <c r="D170" s="74">
        <f t="shared" si="20"/>
        <v>6.25</v>
      </c>
      <c r="E170" s="91">
        <v>25.51</v>
      </c>
      <c r="F170" s="92">
        <v>1.7389999999999999E-2</v>
      </c>
      <c r="G170" s="88">
        <f t="shared" si="15"/>
        <v>25.52739</v>
      </c>
      <c r="H170" s="77">
        <v>100.85</v>
      </c>
      <c r="I170" s="79" t="s">
        <v>12</v>
      </c>
      <c r="J170" s="98">
        <f t="shared" ref="J170:J189" si="22">H170*1000</f>
        <v>100850</v>
      </c>
      <c r="K170" s="77">
        <v>3.05</v>
      </c>
      <c r="L170" s="79" t="s">
        <v>12</v>
      </c>
      <c r="M170" s="98">
        <f t="shared" si="19"/>
        <v>3050</v>
      </c>
      <c r="N170" s="77">
        <v>1.07</v>
      </c>
      <c r="O170" s="79" t="s">
        <v>12</v>
      </c>
      <c r="P170" s="98">
        <f t="shared" si="21"/>
        <v>1070</v>
      </c>
    </row>
    <row r="171" spans="2:16">
      <c r="B171" s="89">
        <v>375</v>
      </c>
      <c r="C171" s="79" t="s">
        <v>65</v>
      </c>
      <c r="D171" s="74">
        <f t="shared" si="20"/>
        <v>6.6964285714285712</v>
      </c>
      <c r="E171" s="91">
        <v>24.82</v>
      </c>
      <c r="F171" s="92">
        <v>1.6369999999999999E-2</v>
      </c>
      <c r="G171" s="88">
        <f t="shared" si="15"/>
        <v>24.836369999999999</v>
      </c>
      <c r="H171" s="77">
        <v>109.09</v>
      </c>
      <c r="I171" s="79" t="s">
        <v>12</v>
      </c>
      <c r="J171" s="98">
        <f t="shared" si="22"/>
        <v>109090</v>
      </c>
      <c r="K171" s="77">
        <v>3.26</v>
      </c>
      <c r="L171" s="79" t="s">
        <v>12</v>
      </c>
      <c r="M171" s="98">
        <f t="shared" si="19"/>
        <v>3260</v>
      </c>
      <c r="N171" s="77">
        <v>1.1000000000000001</v>
      </c>
      <c r="O171" s="79" t="s">
        <v>12</v>
      </c>
      <c r="P171" s="98">
        <f t="shared" si="21"/>
        <v>1100</v>
      </c>
    </row>
    <row r="172" spans="2:16">
      <c r="B172" s="89">
        <v>400</v>
      </c>
      <c r="C172" s="79" t="s">
        <v>65</v>
      </c>
      <c r="D172" s="74">
        <f t="shared" si="20"/>
        <v>7.1428571428571432</v>
      </c>
      <c r="E172" s="91">
        <v>24.16</v>
      </c>
      <c r="F172" s="92">
        <v>1.546E-2</v>
      </c>
      <c r="G172" s="88">
        <f t="shared" si="15"/>
        <v>24.175460000000001</v>
      </c>
      <c r="H172" s="77">
        <v>117.56</v>
      </c>
      <c r="I172" s="79" t="s">
        <v>12</v>
      </c>
      <c r="J172" s="98">
        <f t="shared" si="22"/>
        <v>117560</v>
      </c>
      <c r="K172" s="77">
        <v>3.48</v>
      </c>
      <c r="L172" s="79" t="s">
        <v>12</v>
      </c>
      <c r="M172" s="98">
        <f t="shared" si="19"/>
        <v>3480</v>
      </c>
      <c r="N172" s="77">
        <v>1.1299999999999999</v>
      </c>
      <c r="O172" s="79" t="s">
        <v>12</v>
      </c>
      <c r="P172" s="98">
        <f t="shared" si="21"/>
        <v>1130</v>
      </c>
    </row>
    <row r="173" spans="2:16">
      <c r="B173" s="89">
        <v>450</v>
      </c>
      <c r="C173" s="79" t="s">
        <v>65</v>
      </c>
      <c r="D173" s="74">
        <f t="shared" si="20"/>
        <v>8.0357142857142865</v>
      </c>
      <c r="E173" s="91">
        <v>22.91</v>
      </c>
      <c r="F173" s="92">
        <v>1.3939999999999999E-2</v>
      </c>
      <c r="G173" s="88">
        <f t="shared" si="15"/>
        <v>22.923940000000002</v>
      </c>
      <c r="H173" s="77">
        <v>135.19</v>
      </c>
      <c r="I173" s="79" t="s">
        <v>12</v>
      </c>
      <c r="J173" s="98">
        <f t="shared" si="22"/>
        <v>135190</v>
      </c>
      <c r="K173" s="77">
        <v>4.28</v>
      </c>
      <c r="L173" s="79" t="s">
        <v>12</v>
      </c>
      <c r="M173" s="98">
        <f t="shared" si="19"/>
        <v>4280</v>
      </c>
      <c r="N173" s="77">
        <v>1.19</v>
      </c>
      <c r="O173" s="79" t="s">
        <v>12</v>
      </c>
      <c r="P173" s="98">
        <f t="shared" si="21"/>
        <v>1190</v>
      </c>
    </row>
    <row r="174" spans="2:16">
      <c r="B174" s="89">
        <v>500</v>
      </c>
      <c r="C174" s="79" t="s">
        <v>65</v>
      </c>
      <c r="D174" s="74">
        <f t="shared" si="20"/>
        <v>8.9285714285714288</v>
      </c>
      <c r="E174" s="91">
        <v>21.76</v>
      </c>
      <c r="F174" s="92">
        <v>1.2710000000000001E-2</v>
      </c>
      <c r="G174" s="88">
        <f t="shared" si="15"/>
        <v>21.77271</v>
      </c>
      <c r="H174" s="77">
        <v>153.78</v>
      </c>
      <c r="I174" s="79" t="s">
        <v>12</v>
      </c>
      <c r="J174" s="98">
        <f t="shared" si="22"/>
        <v>153780</v>
      </c>
      <c r="K174" s="77">
        <v>5.03</v>
      </c>
      <c r="L174" s="79" t="s">
        <v>12</v>
      </c>
      <c r="M174" s="98">
        <f t="shared" si="19"/>
        <v>5030</v>
      </c>
      <c r="N174" s="77">
        <v>1.25</v>
      </c>
      <c r="O174" s="79" t="s">
        <v>12</v>
      </c>
      <c r="P174" s="98">
        <f t="shared" si="21"/>
        <v>1250</v>
      </c>
    </row>
    <row r="175" spans="2:16">
      <c r="B175" s="89">
        <v>550</v>
      </c>
      <c r="C175" s="79" t="s">
        <v>65</v>
      </c>
      <c r="D175" s="74">
        <f t="shared" si="20"/>
        <v>9.8214285714285712</v>
      </c>
      <c r="E175" s="91">
        <v>20.7</v>
      </c>
      <c r="F175" s="92">
        <v>1.1679999999999999E-2</v>
      </c>
      <c r="G175" s="88">
        <f t="shared" si="15"/>
        <v>20.711679999999998</v>
      </c>
      <c r="H175" s="77">
        <v>173.33</v>
      </c>
      <c r="I175" s="79" t="s">
        <v>12</v>
      </c>
      <c r="J175" s="98">
        <f t="shared" si="22"/>
        <v>173330</v>
      </c>
      <c r="K175" s="77">
        <v>5.74</v>
      </c>
      <c r="L175" s="79" t="s">
        <v>12</v>
      </c>
      <c r="M175" s="98">
        <f t="shared" si="19"/>
        <v>5740</v>
      </c>
      <c r="N175" s="77">
        <v>1.31</v>
      </c>
      <c r="O175" s="79" t="s">
        <v>12</v>
      </c>
      <c r="P175" s="98">
        <f>N175*1000</f>
        <v>1310</v>
      </c>
    </row>
    <row r="176" spans="2:16">
      <c r="B176" s="89">
        <v>600</v>
      </c>
      <c r="C176" s="79" t="s">
        <v>65</v>
      </c>
      <c r="D176" s="74">
        <f t="shared" si="20"/>
        <v>10.714285714285714</v>
      </c>
      <c r="E176" s="91">
        <v>19.71</v>
      </c>
      <c r="F176" s="92">
        <v>1.081E-2</v>
      </c>
      <c r="G176" s="88">
        <f t="shared" si="15"/>
        <v>19.72081</v>
      </c>
      <c r="H176" s="77">
        <v>193.87</v>
      </c>
      <c r="I176" s="79" t="s">
        <v>12</v>
      </c>
      <c r="J176" s="98">
        <f t="shared" si="22"/>
        <v>193870</v>
      </c>
      <c r="K176" s="77">
        <v>6.44</v>
      </c>
      <c r="L176" s="79" t="s">
        <v>12</v>
      </c>
      <c r="M176" s="98">
        <f t="shared" si="19"/>
        <v>6440</v>
      </c>
      <c r="N176" s="77">
        <v>1.38</v>
      </c>
      <c r="O176" s="79" t="s">
        <v>12</v>
      </c>
      <c r="P176" s="98">
        <f t="shared" ref="P176:P228" si="23">N176*1000</f>
        <v>1380</v>
      </c>
    </row>
    <row r="177" spans="1:16">
      <c r="A177" s="4"/>
      <c r="B177" s="89">
        <v>650</v>
      </c>
      <c r="C177" s="79" t="s">
        <v>65</v>
      </c>
      <c r="D177" s="74">
        <f t="shared" si="20"/>
        <v>11.607142857142858</v>
      </c>
      <c r="E177" s="91">
        <v>18.809999999999999</v>
      </c>
      <c r="F177" s="92">
        <v>1.0070000000000001E-2</v>
      </c>
      <c r="G177" s="88">
        <f t="shared" si="15"/>
        <v>18.820069999999998</v>
      </c>
      <c r="H177" s="77">
        <v>215.42</v>
      </c>
      <c r="I177" s="79" t="s">
        <v>12</v>
      </c>
      <c r="J177" s="98">
        <f t="shared" si="22"/>
        <v>215420</v>
      </c>
      <c r="K177" s="77">
        <v>7.12</v>
      </c>
      <c r="L177" s="79" t="s">
        <v>12</v>
      </c>
      <c r="M177" s="98">
        <f t="shared" si="19"/>
        <v>7120</v>
      </c>
      <c r="N177" s="77">
        <v>1.46</v>
      </c>
      <c r="O177" s="79" t="s">
        <v>12</v>
      </c>
      <c r="P177" s="98">
        <f t="shared" si="23"/>
        <v>1460</v>
      </c>
    </row>
    <row r="178" spans="1:16">
      <c r="B178" s="77">
        <v>700</v>
      </c>
      <c r="C178" s="79" t="s">
        <v>65</v>
      </c>
      <c r="D178" s="74">
        <f t="shared" si="20"/>
        <v>12.5</v>
      </c>
      <c r="E178" s="91">
        <v>17.98</v>
      </c>
      <c r="F178" s="92">
        <v>9.4339999999999997E-3</v>
      </c>
      <c r="G178" s="88">
        <f t="shared" si="15"/>
        <v>17.989433999999999</v>
      </c>
      <c r="H178" s="77">
        <v>237.98</v>
      </c>
      <c r="I178" s="79" t="s">
        <v>12</v>
      </c>
      <c r="J178" s="98">
        <f t="shared" si="22"/>
        <v>237980</v>
      </c>
      <c r="K178" s="77">
        <v>7.81</v>
      </c>
      <c r="L178" s="79" t="s">
        <v>12</v>
      </c>
      <c r="M178" s="98">
        <f t="shared" si="19"/>
        <v>7810</v>
      </c>
      <c r="N178" s="77">
        <v>1.54</v>
      </c>
      <c r="O178" s="79" t="s">
        <v>12</v>
      </c>
      <c r="P178" s="98">
        <f t="shared" si="23"/>
        <v>1540</v>
      </c>
    </row>
    <row r="179" spans="1:16">
      <c r="B179" s="89">
        <v>800</v>
      </c>
      <c r="C179" s="90" t="s">
        <v>65</v>
      </c>
      <c r="D179" s="74">
        <f t="shared" si="20"/>
        <v>14.285714285714286</v>
      </c>
      <c r="E179" s="91">
        <v>16.5</v>
      </c>
      <c r="F179" s="92">
        <v>8.3789999999999993E-3</v>
      </c>
      <c r="G179" s="88">
        <f t="shared" si="15"/>
        <v>16.508379000000001</v>
      </c>
      <c r="H179" s="77">
        <v>286.16000000000003</v>
      </c>
      <c r="I179" s="79" t="s">
        <v>12</v>
      </c>
      <c r="J179" s="98">
        <f t="shared" si="22"/>
        <v>286160</v>
      </c>
      <c r="K179" s="77">
        <v>10.37</v>
      </c>
      <c r="L179" s="79" t="s">
        <v>12</v>
      </c>
      <c r="M179" s="98">
        <f t="shared" si="19"/>
        <v>10370</v>
      </c>
      <c r="N179" s="77">
        <v>1.71</v>
      </c>
      <c r="O179" s="79" t="s">
        <v>12</v>
      </c>
      <c r="P179" s="98">
        <f t="shared" si="23"/>
        <v>1710</v>
      </c>
    </row>
    <row r="180" spans="1:16">
      <c r="B180" s="89">
        <v>900</v>
      </c>
      <c r="C180" s="90" t="s">
        <v>65</v>
      </c>
      <c r="D180" s="74">
        <f t="shared" si="20"/>
        <v>16.071428571428573</v>
      </c>
      <c r="E180" s="91">
        <v>15.26</v>
      </c>
      <c r="F180" s="92">
        <v>7.5459999999999998E-3</v>
      </c>
      <c r="G180" s="88">
        <f t="shared" si="15"/>
        <v>15.267545999999999</v>
      </c>
      <c r="H180" s="77">
        <v>338.47</v>
      </c>
      <c r="I180" s="79" t="s">
        <v>12</v>
      </c>
      <c r="J180" s="98">
        <f t="shared" si="22"/>
        <v>338470</v>
      </c>
      <c r="K180" s="77">
        <v>12.74</v>
      </c>
      <c r="L180" s="79" t="s">
        <v>12</v>
      </c>
      <c r="M180" s="98">
        <f t="shared" si="19"/>
        <v>12740</v>
      </c>
      <c r="N180" s="77">
        <v>1.89</v>
      </c>
      <c r="O180" s="79" t="s">
        <v>12</v>
      </c>
      <c r="P180" s="98">
        <f t="shared" si="23"/>
        <v>1890</v>
      </c>
    </row>
    <row r="181" spans="1:16">
      <c r="B181" s="89">
        <v>1</v>
      </c>
      <c r="C181" s="93" t="s">
        <v>67</v>
      </c>
      <c r="D181" s="74">
        <f t="shared" ref="D181:D228" si="24">B181*1000/$C$5</f>
        <v>17.857142857142858</v>
      </c>
      <c r="E181" s="91">
        <v>14.2</v>
      </c>
      <c r="F181" s="92">
        <v>6.8700000000000002E-3</v>
      </c>
      <c r="G181" s="88">
        <f t="shared" si="15"/>
        <v>14.206869999999999</v>
      </c>
      <c r="H181" s="77">
        <v>394.86</v>
      </c>
      <c r="I181" s="79" t="s">
        <v>12</v>
      </c>
      <c r="J181" s="98">
        <f t="shared" si="22"/>
        <v>394860</v>
      </c>
      <c r="K181" s="77">
        <v>15.04</v>
      </c>
      <c r="L181" s="79" t="s">
        <v>12</v>
      </c>
      <c r="M181" s="98">
        <f t="shared" si="19"/>
        <v>15040</v>
      </c>
      <c r="N181" s="77">
        <v>2.09</v>
      </c>
      <c r="O181" s="79" t="s">
        <v>12</v>
      </c>
      <c r="P181" s="98">
        <f t="shared" si="23"/>
        <v>2090</v>
      </c>
    </row>
    <row r="182" spans="1:16">
      <c r="B182" s="89">
        <v>1.1000000000000001</v>
      </c>
      <c r="C182" s="90" t="s">
        <v>67</v>
      </c>
      <c r="D182" s="74">
        <f t="shared" si="24"/>
        <v>19.642857142857142</v>
      </c>
      <c r="E182" s="91">
        <v>13.3</v>
      </c>
      <c r="F182" s="92">
        <v>6.3099999999999996E-3</v>
      </c>
      <c r="G182" s="88">
        <f t="shared" si="15"/>
        <v>13.30631</v>
      </c>
      <c r="H182" s="77">
        <v>455.26</v>
      </c>
      <c r="I182" s="79" t="s">
        <v>12</v>
      </c>
      <c r="J182" s="98">
        <f t="shared" si="22"/>
        <v>455260</v>
      </c>
      <c r="K182" s="77">
        <v>17.3</v>
      </c>
      <c r="L182" s="79" t="s">
        <v>12</v>
      </c>
      <c r="M182" s="98">
        <f t="shared" si="19"/>
        <v>17300</v>
      </c>
      <c r="N182" s="77">
        <v>2.31</v>
      </c>
      <c r="O182" s="79" t="s">
        <v>12</v>
      </c>
      <c r="P182" s="98">
        <f t="shared" si="23"/>
        <v>2310</v>
      </c>
    </row>
    <row r="183" spans="1:16">
      <c r="B183" s="89">
        <v>1.2</v>
      </c>
      <c r="C183" s="90" t="s">
        <v>67</v>
      </c>
      <c r="D183" s="74">
        <f t="shared" si="24"/>
        <v>21.428571428571427</v>
      </c>
      <c r="E183" s="91">
        <v>12.54</v>
      </c>
      <c r="F183" s="92">
        <v>5.8380000000000003E-3</v>
      </c>
      <c r="G183" s="88">
        <f t="shared" si="15"/>
        <v>12.545838</v>
      </c>
      <c r="H183" s="77">
        <v>519.52</v>
      </c>
      <c r="I183" s="79" t="s">
        <v>12</v>
      </c>
      <c r="J183" s="98">
        <f t="shared" si="22"/>
        <v>519520</v>
      </c>
      <c r="K183" s="77">
        <v>19.55</v>
      </c>
      <c r="L183" s="79" t="s">
        <v>12</v>
      </c>
      <c r="M183" s="98">
        <f t="shared" si="19"/>
        <v>19550</v>
      </c>
      <c r="N183" s="77">
        <v>2.54</v>
      </c>
      <c r="O183" s="79" t="s">
        <v>12</v>
      </c>
      <c r="P183" s="98">
        <f t="shared" si="23"/>
        <v>2540</v>
      </c>
    </row>
    <row r="184" spans="1:16">
      <c r="B184" s="89">
        <v>1.3</v>
      </c>
      <c r="C184" s="90" t="s">
        <v>67</v>
      </c>
      <c r="D184" s="74">
        <f t="shared" si="24"/>
        <v>23.214285714285715</v>
      </c>
      <c r="E184" s="91">
        <v>11.9</v>
      </c>
      <c r="F184" s="92">
        <v>5.4349999999999997E-3</v>
      </c>
      <c r="G184" s="88">
        <f t="shared" si="15"/>
        <v>11.905435000000001</v>
      </c>
      <c r="H184" s="77">
        <v>587.47</v>
      </c>
      <c r="I184" s="79" t="s">
        <v>12</v>
      </c>
      <c r="J184" s="98">
        <f t="shared" si="22"/>
        <v>587470</v>
      </c>
      <c r="K184" s="77">
        <v>21.79</v>
      </c>
      <c r="L184" s="79" t="s">
        <v>12</v>
      </c>
      <c r="M184" s="98">
        <f t="shared" si="19"/>
        <v>21790</v>
      </c>
      <c r="N184" s="77">
        <v>2.78</v>
      </c>
      <c r="O184" s="79" t="s">
        <v>12</v>
      </c>
      <c r="P184" s="98">
        <f t="shared" si="23"/>
        <v>2780</v>
      </c>
    </row>
    <row r="185" spans="1:16">
      <c r="B185" s="89">
        <v>1.4</v>
      </c>
      <c r="C185" s="90" t="s">
        <v>67</v>
      </c>
      <c r="D185" s="74">
        <f t="shared" si="24"/>
        <v>25</v>
      </c>
      <c r="E185" s="91">
        <v>11.35</v>
      </c>
      <c r="F185" s="92">
        <v>5.0860000000000002E-3</v>
      </c>
      <c r="G185" s="88">
        <f t="shared" si="15"/>
        <v>11.355086</v>
      </c>
      <c r="H185" s="77">
        <v>658.89</v>
      </c>
      <c r="I185" s="79" t="s">
        <v>12</v>
      </c>
      <c r="J185" s="98">
        <f t="shared" si="22"/>
        <v>658890</v>
      </c>
      <c r="K185" s="77">
        <v>24.02</v>
      </c>
      <c r="L185" s="79" t="s">
        <v>12</v>
      </c>
      <c r="M185" s="98">
        <f t="shared" si="19"/>
        <v>24020</v>
      </c>
      <c r="N185" s="77">
        <v>3.04</v>
      </c>
      <c r="O185" s="79" t="s">
        <v>12</v>
      </c>
      <c r="P185" s="98">
        <f t="shared" si="23"/>
        <v>3040</v>
      </c>
    </row>
    <row r="186" spans="1:16">
      <c r="B186" s="89">
        <v>1.5</v>
      </c>
      <c r="C186" s="90" t="s">
        <v>67</v>
      </c>
      <c r="D186" s="74">
        <f t="shared" si="24"/>
        <v>26.785714285714285</v>
      </c>
      <c r="E186" s="91">
        <v>10.89</v>
      </c>
      <c r="F186" s="92">
        <v>4.7809999999999997E-3</v>
      </c>
      <c r="G186" s="88">
        <f t="shared" si="15"/>
        <v>10.894781</v>
      </c>
      <c r="H186" s="77">
        <v>733.55</v>
      </c>
      <c r="I186" s="79" t="s">
        <v>12</v>
      </c>
      <c r="J186" s="98">
        <f t="shared" si="22"/>
        <v>733550</v>
      </c>
      <c r="K186" s="77">
        <v>26.25</v>
      </c>
      <c r="L186" s="79" t="s">
        <v>12</v>
      </c>
      <c r="M186" s="98">
        <f t="shared" si="19"/>
        <v>26250</v>
      </c>
      <c r="N186" s="77">
        <v>3.31</v>
      </c>
      <c r="O186" s="79" t="s">
        <v>12</v>
      </c>
      <c r="P186" s="98">
        <f t="shared" si="23"/>
        <v>3310</v>
      </c>
    </row>
    <row r="187" spans="1:16">
      <c r="B187" s="89">
        <v>1.6</v>
      </c>
      <c r="C187" s="90" t="s">
        <v>67</v>
      </c>
      <c r="D187" s="74">
        <f t="shared" si="24"/>
        <v>28.571428571428573</v>
      </c>
      <c r="E187" s="91">
        <v>10.49</v>
      </c>
      <c r="F187" s="92">
        <v>4.5129999999999997E-3</v>
      </c>
      <c r="G187" s="88">
        <f t="shared" si="15"/>
        <v>10.494513</v>
      </c>
      <c r="H187" s="77">
        <v>811.2</v>
      </c>
      <c r="I187" s="79" t="s">
        <v>12</v>
      </c>
      <c r="J187" s="98">
        <f t="shared" si="22"/>
        <v>811200</v>
      </c>
      <c r="K187" s="77">
        <v>28.46</v>
      </c>
      <c r="L187" s="79" t="s">
        <v>12</v>
      </c>
      <c r="M187" s="98">
        <f t="shared" si="19"/>
        <v>28460</v>
      </c>
      <c r="N187" s="77">
        <v>3.59</v>
      </c>
      <c r="O187" s="79" t="s">
        <v>12</v>
      </c>
      <c r="P187" s="98">
        <f t="shared" si="23"/>
        <v>3590</v>
      </c>
    </row>
    <row r="188" spans="1:16">
      <c r="B188" s="89">
        <v>1.7</v>
      </c>
      <c r="C188" s="90" t="s">
        <v>67</v>
      </c>
      <c r="D188" s="74">
        <f t="shared" si="24"/>
        <v>30.357142857142858</v>
      </c>
      <c r="E188" s="91">
        <v>10.130000000000001</v>
      </c>
      <c r="F188" s="92">
        <v>4.274E-3</v>
      </c>
      <c r="G188" s="88">
        <f t="shared" si="15"/>
        <v>10.134274000000001</v>
      </c>
      <c r="H188" s="77">
        <v>891.68</v>
      </c>
      <c r="I188" s="79" t="s">
        <v>12</v>
      </c>
      <c r="J188" s="98">
        <f t="shared" si="22"/>
        <v>891680</v>
      </c>
      <c r="K188" s="77">
        <v>30.66</v>
      </c>
      <c r="L188" s="79" t="s">
        <v>12</v>
      </c>
      <c r="M188" s="98">
        <f t="shared" si="19"/>
        <v>30660</v>
      </c>
      <c r="N188" s="77">
        <v>3.88</v>
      </c>
      <c r="O188" s="79" t="s">
        <v>12</v>
      </c>
      <c r="P188" s="98">
        <f t="shared" si="23"/>
        <v>3880</v>
      </c>
    </row>
    <row r="189" spans="1:16">
      <c r="B189" s="89">
        <v>1.8</v>
      </c>
      <c r="C189" s="90" t="s">
        <v>67</v>
      </c>
      <c r="D189" s="74">
        <f t="shared" si="24"/>
        <v>32.142857142857146</v>
      </c>
      <c r="E189" s="91">
        <v>9.7289999999999992</v>
      </c>
      <c r="F189" s="92">
        <v>4.0600000000000002E-3</v>
      </c>
      <c r="G189" s="88">
        <f t="shared" si="15"/>
        <v>9.73306</v>
      </c>
      <c r="H189" s="77">
        <v>975.25</v>
      </c>
      <c r="I189" s="79" t="s">
        <v>12</v>
      </c>
      <c r="J189" s="98">
        <f t="shared" si="22"/>
        <v>975250</v>
      </c>
      <c r="K189" s="77">
        <v>32.86</v>
      </c>
      <c r="L189" s="79" t="s">
        <v>12</v>
      </c>
      <c r="M189" s="98">
        <f t="shared" si="19"/>
        <v>32860</v>
      </c>
      <c r="N189" s="77">
        <v>4.18</v>
      </c>
      <c r="O189" s="79" t="s">
        <v>12</v>
      </c>
      <c r="P189" s="98">
        <f t="shared" si="23"/>
        <v>4180</v>
      </c>
    </row>
    <row r="190" spans="1:16">
      <c r="B190" s="89">
        <v>2</v>
      </c>
      <c r="C190" s="90" t="s">
        <v>67</v>
      </c>
      <c r="D190" s="74">
        <f t="shared" si="24"/>
        <v>35.714285714285715</v>
      </c>
      <c r="E190" s="91">
        <v>9.0180000000000007</v>
      </c>
      <c r="F190" s="92">
        <v>3.6930000000000001E-3</v>
      </c>
      <c r="G190" s="88">
        <f t="shared" si="15"/>
        <v>9.0216930000000009</v>
      </c>
      <c r="H190" s="77">
        <v>1.1499999999999999</v>
      </c>
      <c r="I190" s="78" t="s">
        <v>88</v>
      </c>
      <c r="J190" s="98">
        <f t="shared" ref="J190:J228" si="25">H190*1000000</f>
        <v>1150000</v>
      </c>
      <c r="K190" s="77">
        <v>41.35</v>
      </c>
      <c r="L190" s="79" t="s">
        <v>12</v>
      </c>
      <c r="M190" s="98">
        <f t="shared" si="19"/>
        <v>41350</v>
      </c>
      <c r="N190" s="77">
        <v>4.8099999999999996</v>
      </c>
      <c r="O190" s="79" t="s">
        <v>12</v>
      </c>
      <c r="P190" s="98">
        <f t="shared" si="23"/>
        <v>4810</v>
      </c>
    </row>
    <row r="191" spans="1:16">
      <c r="B191" s="89">
        <v>2.25</v>
      </c>
      <c r="C191" s="90" t="s">
        <v>67</v>
      </c>
      <c r="D191" s="74">
        <f t="shared" si="24"/>
        <v>40.178571428571431</v>
      </c>
      <c r="E191" s="91">
        <v>8.2799999999999994</v>
      </c>
      <c r="F191" s="92">
        <v>3.3219999999999999E-3</v>
      </c>
      <c r="G191" s="88">
        <f t="shared" si="15"/>
        <v>8.2833220000000001</v>
      </c>
      <c r="H191" s="77">
        <v>1.39</v>
      </c>
      <c r="I191" s="79" t="s">
        <v>88</v>
      </c>
      <c r="J191" s="98">
        <f t="shared" si="25"/>
        <v>1390000</v>
      </c>
      <c r="K191" s="77">
        <v>53.53</v>
      </c>
      <c r="L191" s="79" t="s">
        <v>12</v>
      </c>
      <c r="M191" s="98">
        <f t="shared" si="19"/>
        <v>53530</v>
      </c>
      <c r="N191" s="77">
        <v>5.66</v>
      </c>
      <c r="O191" s="79" t="s">
        <v>12</v>
      </c>
      <c r="P191" s="98">
        <f t="shared" si="23"/>
        <v>5660</v>
      </c>
    </row>
    <row r="192" spans="1:16">
      <c r="B192" s="89">
        <v>2.5</v>
      </c>
      <c r="C192" s="90" t="s">
        <v>67</v>
      </c>
      <c r="D192" s="74">
        <f t="shared" si="24"/>
        <v>44.642857142857146</v>
      </c>
      <c r="E192" s="91">
        <v>7.6680000000000001</v>
      </c>
      <c r="F192" s="92">
        <v>3.0209999999999998E-3</v>
      </c>
      <c r="G192" s="88">
        <f t="shared" si="15"/>
        <v>7.6710210000000005</v>
      </c>
      <c r="H192" s="77">
        <v>1.65</v>
      </c>
      <c r="I192" s="79" t="s">
        <v>88</v>
      </c>
      <c r="J192" s="98">
        <f t="shared" si="25"/>
        <v>1650000</v>
      </c>
      <c r="K192" s="77">
        <v>65</v>
      </c>
      <c r="L192" s="79" t="s">
        <v>12</v>
      </c>
      <c r="M192" s="98">
        <f t="shared" si="19"/>
        <v>65000</v>
      </c>
      <c r="N192" s="77">
        <v>6.58</v>
      </c>
      <c r="O192" s="79" t="s">
        <v>12</v>
      </c>
      <c r="P192" s="98">
        <f t="shared" si="23"/>
        <v>6580</v>
      </c>
    </row>
    <row r="193" spans="2:16">
      <c r="B193" s="89">
        <v>2.75</v>
      </c>
      <c r="C193" s="90" t="s">
        <v>67</v>
      </c>
      <c r="D193" s="74">
        <f t="shared" si="24"/>
        <v>49.107142857142854</v>
      </c>
      <c r="E193" s="91">
        <v>7.1520000000000001</v>
      </c>
      <c r="F193" s="92">
        <v>2.7720000000000002E-3</v>
      </c>
      <c r="G193" s="88">
        <f t="shared" si="15"/>
        <v>7.1547720000000004</v>
      </c>
      <c r="H193" s="77">
        <v>1.93</v>
      </c>
      <c r="I193" s="79" t="s">
        <v>88</v>
      </c>
      <c r="J193" s="98">
        <f t="shared" si="25"/>
        <v>1930000</v>
      </c>
      <c r="K193" s="77">
        <v>76.150000000000006</v>
      </c>
      <c r="L193" s="79" t="s">
        <v>12</v>
      </c>
      <c r="M193" s="98">
        <f t="shared" si="19"/>
        <v>76150</v>
      </c>
      <c r="N193" s="77">
        <v>7.55</v>
      </c>
      <c r="O193" s="79" t="s">
        <v>12</v>
      </c>
      <c r="P193" s="98">
        <f t="shared" si="23"/>
        <v>7550</v>
      </c>
    </row>
    <row r="194" spans="2:16">
      <c r="B194" s="89">
        <v>3</v>
      </c>
      <c r="C194" s="90" t="s">
        <v>67</v>
      </c>
      <c r="D194" s="74">
        <f t="shared" si="24"/>
        <v>53.571428571428569</v>
      </c>
      <c r="E194" s="91">
        <v>6.7110000000000003</v>
      </c>
      <c r="F194" s="92">
        <v>2.5630000000000002E-3</v>
      </c>
      <c r="G194" s="88">
        <f t="shared" si="15"/>
        <v>6.7135630000000006</v>
      </c>
      <c r="H194" s="77">
        <v>2.23</v>
      </c>
      <c r="I194" s="79" t="s">
        <v>88</v>
      </c>
      <c r="J194" s="98">
        <f t="shared" si="25"/>
        <v>2230000</v>
      </c>
      <c r="K194" s="77">
        <v>87.16</v>
      </c>
      <c r="L194" s="79" t="s">
        <v>12</v>
      </c>
      <c r="M194" s="98">
        <f t="shared" si="19"/>
        <v>87160</v>
      </c>
      <c r="N194" s="77">
        <v>8.59</v>
      </c>
      <c r="O194" s="79" t="s">
        <v>12</v>
      </c>
      <c r="P194" s="98">
        <f t="shared" si="23"/>
        <v>8590</v>
      </c>
    </row>
    <row r="195" spans="2:16">
      <c r="B195" s="89">
        <v>3.25</v>
      </c>
      <c r="C195" s="90" t="s">
        <v>67</v>
      </c>
      <c r="D195" s="74">
        <f t="shared" si="24"/>
        <v>58.035714285714285</v>
      </c>
      <c r="E195" s="91">
        <v>6.33</v>
      </c>
      <c r="F195" s="92">
        <v>2.3839999999999998E-3</v>
      </c>
      <c r="G195" s="88">
        <f t="shared" si="15"/>
        <v>6.3323840000000002</v>
      </c>
      <c r="H195" s="77">
        <v>2.5499999999999998</v>
      </c>
      <c r="I195" s="79" t="s">
        <v>88</v>
      </c>
      <c r="J195" s="98">
        <f t="shared" si="25"/>
        <v>2550000</v>
      </c>
      <c r="K195" s="77">
        <v>98.12</v>
      </c>
      <c r="L195" s="79" t="s">
        <v>12</v>
      </c>
      <c r="M195" s="98">
        <f t="shared" si="19"/>
        <v>98120</v>
      </c>
      <c r="N195" s="77">
        <v>9.69</v>
      </c>
      <c r="O195" s="79" t="s">
        <v>12</v>
      </c>
      <c r="P195" s="98">
        <f t="shared" si="23"/>
        <v>9690</v>
      </c>
    </row>
    <row r="196" spans="2:16">
      <c r="B196" s="89">
        <v>3.5</v>
      </c>
      <c r="C196" s="90" t="s">
        <v>67</v>
      </c>
      <c r="D196" s="74">
        <f t="shared" si="24"/>
        <v>62.5</v>
      </c>
      <c r="E196" s="91">
        <v>5.9969999999999999</v>
      </c>
      <c r="F196" s="92">
        <v>2.2290000000000001E-3</v>
      </c>
      <c r="G196" s="88">
        <f t="shared" si="15"/>
        <v>5.9992289999999997</v>
      </c>
      <c r="H196" s="77">
        <v>2.89</v>
      </c>
      <c r="I196" s="79" t="s">
        <v>88</v>
      </c>
      <c r="J196" s="98">
        <f t="shared" si="25"/>
        <v>2890000</v>
      </c>
      <c r="K196" s="77">
        <v>109.09</v>
      </c>
      <c r="L196" s="79" t="s">
        <v>12</v>
      </c>
      <c r="M196" s="98">
        <f t="shared" si="19"/>
        <v>109090</v>
      </c>
      <c r="N196" s="77">
        <v>10.84</v>
      </c>
      <c r="O196" s="79" t="s">
        <v>12</v>
      </c>
      <c r="P196" s="98">
        <f t="shared" si="23"/>
        <v>10840</v>
      </c>
    </row>
    <row r="197" spans="2:16">
      <c r="B197" s="89">
        <v>3.75</v>
      </c>
      <c r="C197" s="90" t="s">
        <v>67</v>
      </c>
      <c r="D197" s="74">
        <f t="shared" si="24"/>
        <v>66.964285714285708</v>
      </c>
      <c r="E197" s="91">
        <v>5.7030000000000003</v>
      </c>
      <c r="F197" s="92">
        <v>2.0939999999999999E-3</v>
      </c>
      <c r="G197" s="88">
        <f t="shared" si="15"/>
        <v>5.7050939999999999</v>
      </c>
      <c r="H197" s="77">
        <v>3.24</v>
      </c>
      <c r="I197" s="79" t="s">
        <v>88</v>
      </c>
      <c r="J197" s="98">
        <f t="shared" si="25"/>
        <v>3240000</v>
      </c>
      <c r="K197" s="77">
        <v>120.1</v>
      </c>
      <c r="L197" s="79" t="s">
        <v>12</v>
      </c>
      <c r="M197" s="98">
        <f t="shared" si="19"/>
        <v>120100</v>
      </c>
      <c r="N197" s="77">
        <v>12.06</v>
      </c>
      <c r="O197" s="79" t="s">
        <v>12</v>
      </c>
      <c r="P197" s="98">
        <f t="shared" si="23"/>
        <v>12060</v>
      </c>
    </row>
    <row r="198" spans="2:16">
      <c r="B198" s="89">
        <v>4</v>
      </c>
      <c r="C198" s="90" t="s">
        <v>67</v>
      </c>
      <c r="D198" s="74">
        <f t="shared" si="24"/>
        <v>71.428571428571431</v>
      </c>
      <c r="E198" s="91">
        <v>5.4370000000000003</v>
      </c>
      <c r="F198" s="92">
        <v>1.9759999999999999E-3</v>
      </c>
      <c r="G198" s="88">
        <f t="shared" si="15"/>
        <v>5.4389760000000003</v>
      </c>
      <c r="H198" s="77">
        <v>3.62</v>
      </c>
      <c r="I198" s="79" t="s">
        <v>88</v>
      </c>
      <c r="J198" s="98">
        <f t="shared" si="25"/>
        <v>3620000</v>
      </c>
      <c r="K198" s="77">
        <v>131.18</v>
      </c>
      <c r="L198" s="79" t="s">
        <v>12</v>
      </c>
      <c r="M198" s="98">
        <f t="shared" si="19"/>
        <v>131180</v>
      </c>
      <c r="N198" s="77">
        <v>13.32</v>
      </c>
      <c r="O198" s="79" t="s">
        <v>12</v>
      </c>
      <c r="P198" s="98">
        <f t="shared" si="23"/>
        <v>13320</v>
      </c>
    </row>
    <row r="199" spans="2:16">
      <c r="B199" s="89">
        <v>4.5</v>
      </c>
      <c r="C199" s="90" t="s">
        <v>67</v>
      </c>
      <c r="D199" s="74">
        <f t="shared" si="24"/>
        <v>80.357142857142861</v>
      </c>
      <c r="E199" s="91">
        <v>4.976</v>
      </c>
      <c r="F199" s="92">
        <v>1.7750000000000001E-3</v>
      </c>
      <c r="G199" s="88">
        <f t="shared" si="15"/>
        <v>4.9777750000000003</v>
      </c>
      <c r="H199" s="77">
        <v>4.41</v>
      </c>
      <c r="I199" s="79" t="s">
        <v>88</v>
      </c>
      <c r="J199" s="98">
        <f t="shared" si="25"/>
        <v>4410000</v>
      </c>
      <c r="K199" s="77">
        <v>173.1</v>
      </c>
      <c r="L199" s="79" t="s">
        <v>12</v>
      </c>
      <c r="M199" s="98">
        <f t="shared" si="19"/>
        <v>173100</v>
      </c>
      <c r="N199" s="77">
        <v>16.010000000000002</v>
      </c>
      <c r="O199" s="79" t="s">
        <v>12</v>
      </c>
      <c r="P199" s="98">
        <f t="shared" si="23"/>
        <v>16010.000000000002</v>
      </c>
    </row>
    <row r="200" spans="2:16">
      <c r="B200" s="89">
        <v>5</v>
      </c>
      <c r="C200" s="90" t="s">
        <v>67</v>
      </c>
      <c r="D200" s="74">
        <f t="shared" si="24"/>
        <v>89.285714285714292</v>
      </c>
      <c r="E200" s="91">
        <v>4.601</v>
      </c>
      <c r="F200" s="92">
        <v>1.614E-3</v>
      </c>
      <c r="G200" s="88">
        <f t="shared" si="15"/>
        <v>4.602614</v>
      </c>
      <c r="H200" s="77">
        <v>5.28</v>
      </c>
      <c r="I200" s="79" t="s">
        <v>88</v>
      </c>
      <c r="J200" s="98">
        <f t="shared" si="25"/>
        <v>5280000</v>
      </c>
      <c r="K200" s="77">
        <v>212.23</v>
      </c>
      <c r="L200" s="79" t="s">
        <v>12</v>
      </c>
      <c r="M200" s="98">
        <f t="shared" si="19"/>
        <v>212230</v>
      </c>
      <c r="N200" s="77">
        <v>18.91</v>
      </c>
      <c r="O200" s="79" t="s">
        <v>12</v>
      </c>
      <c r="P200" s="98">
        <f t="shared" si="23"/>
        <v>18910</v>
      </c>
    </row>
    <row r="201" spans="2:16">
      <c r="B201" s="89">
        <v>5.5</v>
      </c>
      <c r="C201" s="90" t="s">
        <v>67</v>
      </c>
      <c r="D201" s="74">
        <f t="shared" si="24"/>
        <v>98.214285714285708</v>
      </c>
      <c r="E201" s="91">
        <v>4.2880000000000003</v>
      </c>
      <c r="F201" s="92">
        <v>1.48E-3</v>
      </c>
      <c r="G201" s="88">
        <f t="shared" si="15"/>
        <v>4.2894800000000002</v>
      </c>
      <c r="H201" s="77">
        <v>6.22</v>
      </c>
      <c r="I201" s="79" t="s">
        <v>88</v>
      </c>
      <c r="J201" s="98">
        <f t="shared" si="25"/>
        <v>6220000</v>
      </c>
      <c r="K201" s="77">
        <v>250.07</v>
      </c>
      <c r="L201" s="79" t="s">
        <v>12</v>
      </c>
      <c r="M201" s="98">
        <f t="shared" si="19"/>
        <v>250070</v>
      </c>
      <c r="N201" s="77">
        <v>22.02</v>
      </c>
      <c r="O201" s="79" t="s">
        <v>12</v>
      </c>
      <c r="P201" s="98">
        <f t="shared" si="23"/>
        <v>22020</v>
      </c>
    </row>
    <row r="202" spans="2:16">
      <c r="B202" s="89">
        <v>6</v>
      </c>
      <c r="C202" s="90" t="s">
        <v>67</v>
      </c>
      <c r="D202" s="74">
        <f t="shared" si="24"/>
        <v>107.14285714285714</v>
      </c>
      <c r="E202" s="91">
        <v>4.024</v>
      </c>
      <c r="F202" s="92">
        <v>1.3669999999999999E-3</v>
      </c>
      <c r="G202" s="88">
        <f t="shared" si="15"/>
        <v>4.0253670000000001</v>
      </c>
      <c r="H202" s="77">
        <v>7.21</v>
      </c>
      <c r="I202" s="79" t="s">
        <v>88</v>
      </c>
      <c r="J202" s="98">
        <f t="shared" si="25"/>
        <v>7210000</v>
      </c>
      <c r="K202" s="77">
        <v>287.29000000000002</v>
      </c>
      <c r="L202" s="79" t="s">
        <v>12</v>
      </c>
      <c r="M202" s="98">
        <f t="shared" si="19"/>
        <v>287290</v>
      </c>
      <c r="N202" s="77">
        <v>25.31</v>
      </c>
      <c r="O202" s="79" t="s">
        <v>12</v>
      </c>
      <c r="P202" s="98">
        <f t="shared" si="23"/>
        <v>25310</v>
      </c>
    </row>
    <row r="203" spans="2:16">
      <c r="B203" s="89">
        <v>6.5</v>
      </c>
      <c r="C203" s="90" t="s">
        <v>67</v>
      </c>
      <c r="D203" s="74">
        <f t="shared" si="24"/>
        <v>116.07142857142857</v>
      </c>
      <c r="E203" s="91">
        <v>3.798</v>
      </c>
      <c r="F203" s="92">
        <v>1.271E-3</v>
      </c>
      <c r="G203" s="88">
        <f t="shared" si="15"/>
        <v>3.7992710000000001</v>
      </c>
      <c r="H203" s="77">
        <v>8.2799999999999994</v>
      </c>
      <c r="I203" s="79" t="s">
        <v>88</v>
      </c>
      <c r="J203" s="98">
        <f t="shared" si="25"/>
        <v>8279999.9999999991</v>
      </c>
      <c r="K203" s="77">
        <v>324.22000000000003</v>
      </c>
      <c r="L203" s="79" t="s">
        <v>12</v>
      </c>
      <c r="M203" s="98">
        <f t="shared" si="19"/>
        <v>324220</v>
      </c>
      <c r="N203" s="77">
        <v>28.79</v>
      </c>
      <c r="O203" s="79" t="s">
        <v>12</v>
      </c>
      <c r="P203" s="98">
        <f t="shared" si="23"/>
        <v>28790</v>
      </c>
    </row>
    <row r="204" spans="2:16">
      <c r="B204" s="89">
        <v>7</v>
      </c>
      <c r="C204" s="90" t="s">
        <v>67</v>
      </c>
      <c r="D204" s="74">
        <f t="shared" si="24"/>
        <v>125</v>
      </c>
      <c r="E204" s="91">
        <v>3.6019999999999999</v>
      </c>
      <c r="F204" s="92">
        <v>1.188E-3</v>
      </c>
      <c r="G204" s="88">
        <f t="shared" si="15"/>
        <v>3.6031879999999998</v>
      </c>
      <c r="H204" s="77">
        <v>9.4</v>
      </c>
      <c r="I204" s="79" t="s">
        <v>88</v>
      </c>
      <c r="J204" s="98">
        <f t="shared" si="25"/>
        <v>9400000</v>
      </c>
      <c r="K204" s="77">
        <v>361.04</v>
      </c>
      <c r="L204" s="79" t="s">
        <v>12</v>
      </c>
      <c r="M204" s="98">
        <f t="shared" si="19"/>
        <v>361040</v>
      </c>
      <c r="N204" s="77">
        <v>32.44</v>
      </c>
      <c r="O204" s="79" t="s">
        <v>12</v>
      </c>
      <c r="P204" s="98">
        <f t="shared" si="23"/>
        <v>32439.999999999996</v>
      </c>
    </row>
    <row r="205" spans="2:16">
      <c r="B205" s="89">
        <v>8</v>
      </c>
      <c r="C205" s="90" t="s">
        <v>67</v>
      </c>
      <c r="D205" s="74">
        <f t="shared" si="24"/>
        <v>142.85714285714286</v>
      </c>
      <c r="E205" s="91">
        <v>3.2789999999999999</v>
      </c>
      <c r="F205" s="92">
        <v>1.052E-3</v>
      </c>
      <c r="G205" s="88">
        <f t="shared" si="15"/>
        <v>3.280052</v>
      </c>
      <c r="H205" s="77">
        <v>11.81</v>
      </c>
      <c r="I205" s="79" t="s">
        <v>88</v>
      </c>
      <c r="J205" s="98">
        <f t="shared" si="25"/>
        <v>11810000</v>
      </c>
      <c r="K205" s="77">
        <v>497.23</v>
      </c>
      <c r="L205" s="79" t="s">
        <v>12</v>
      </c>
      <c r="M205" s="98">
        <f t="shared" si="19"/>
        <v>497230</v>
      </c>
      <c r="N205" s="77">
        <v>40.25</v>
      </c>
      <c r="O205" s="79" t="s">
        <v>12</v>
      </c>
      <c r="P205" s="98">
        <f t="shared" si="23"/>
        <v>40250</v>
      </c>
    </row>
    <row r="206" spans="2:16">
      <c r="B206" s="89">
        <v>9</v>
      </c>
      <c r="C206" s="90" t="s">
        <v>67</v>
      </c>
      <c r="D206" s="74">
        <f t="shared" si="24"/>
        <v>160.71428571428572</v>
      </c>
      <c r="E206" s="91">
        <v>3.0249999999999999</v>
      </c>
      <c r="F206" s="92">
        <v>9.4499999999999998E-4</v>
      </c>
      <c r="G206" s="88">
        <f t="shared" si="15"/>
        <v>3.0259450000000001</v>
      </c>
      <c r="H206" s="77">
        <v>14.45</v>
      </c>
      <c r="I206" s="79" t="s">
        <v>88</v>
      </c>
      <c r="J206" s="98">
        <f t="shared" si="25"/>
        <v>14450000</v>
      </c>
      <c r="K206" s="77">
        <v>621.6</v>
      </c>
      <c r="L206" s="79" t="s">
        <v>12</v>
      </c>
      <c r="M206" s="98">
        <f t="shared" si="19"/>
        <v>621600</v>
      </c>
      <c r="N206" s="77">
        <v>48.67</v>
      </c>
      <c r="O206" s="79" t="s">
        <v>12</v>
      </c>
      <c r="P206" s="98">
        <f t="shared" si="23"/>
        <v>48670</v>
      </c>
    </row>
    <row r="207" spans="2:16">
      <c r="B207" s="89">
        <v>10</v>
      </c>
      <c r="C207" s="90" t="s">
        <v>67</v>
      </c>
      <c r="D207" s="74">
        <f t="shared" si="24"/>
        <v>178.57142857142858</v>
      </c>
      <c r="E207" s="91">
        <v>2.819</v>
      </c>
      <c r="F207" s="92">
        <v>8.5829999999999999E-4</v>
      </c>
      <c r="G207" s="88">
        <f t="shared" si="15"/>
        <v>2.8198582999999999</v>
      </c>
      <c r="H207" s="77">
        <v>17.29</v>
      </c>
      <c r="I207" s="79" t="s">
        <v>88</v>
      </c>
      <c r="J207" s="98">
        <f t="shared" si="25"/>
        <v>17290000</v>
      </c>
      <c r="K207" s="77">
        <v>740.43</v>
      </c>
      <c r="L207" s="79" t="s">
        <v>12</v>
      </c>
      <c r="M207" s="98">
        <f t="shared" si="19"/>
        <v>740430</v>
      </c>
      <c r="N207" s="77">
        <v>57.65</v>
      </c>
      <c r="O207" s="79" t="s">
        <v>12</v>
      </c>
      <c r="P207" s="98">
        <f t="shared" si="23"/>
        <v>57650</v>
      </c>
    </row>
    <row r="208" spans="2:16">
      <c r="B208" s="89">
        <v>11</v>
      </c>
      <c r="C208" s="90" t="s">
        <v>67</v>
      </c>
      <c r="D208" s="74">
        <f t="shared" si="24"/>
        <v>196.42857142857142</v>
      </c>
      <c r="E208" s="91">
        <v>2.649</v>
      </c>
      <c r="F208" s="92">
        <v>7.8669999999999999E-4</v>
      </c>
      <c r="G208" s="88">
        <f t="shared" si="15"/>
        <v>2.6497866999999999</v>
      </c>
      <c r="H208" s="77">
        <v>20.329999999999998</v>
      </c>
      <c r="I208" s="79" t="s">
        <v>88</v>
      </c>
      <c r="J208" s="98">
        <f t="shared" si="25"/>
        <v>20330000</v>
      </c>
      <c r="K208" s="77">
        <v>856.17</v>
      </c>
      <c r="L208" s="79" t="s">
        <v>12</v>
      </c>
      <c r="M208" s="98">
        <f t="shared" si="19"/>
        <v>856170</v>
      </c>
      <c r="N208" s="77">
        <v>67.16</v>
      </c>
      <c r="O208" s="79" t="s">
        <v>12</v>
      </c>
      <c r="P208" s="98">
        <f t="shared" si="23"/>
        <v>67160</v>
      </c>
    </row>
    <row r="209" spans="2:16">
      <c r="B209" s="89">
        <v>12</v>
      </c>
      <c r="C209" s="90" t="s">
        <v>67</v>
      </c>
      <c r="D209" s="74">
        <f t="shared" si="24"/>
        <v>214.28571428571428</v>
      </c>
      <c r="E209" s="91">
        <v>2.5070000000000001</v>
      </c>
      <c r="F209" s="92">
        <v>7.2650000000000004E-4</v>
      </c>
      <c r="G209" s="88">
        <f t="shared" si="15"/>
        <v>2.5077265</v>
      </c>
      <c r="H209" s="77">
        <v>23.55</v>
      </c>
      <c r="I209" s="79" t="s">
        <v>88</v>
      </c>
      <c r="J209" s="98">
        <f t="shared" si="25"/>
        <v>23550000</v>
      </c>
      <c r="K209" s="77">
        <v>969.98</v>
      </c>
      <c r="L209" s="79" t="s">
        <v>12</v>
      </c>
      <c r="M209" s="98">
        <f t="shared" si="19"/>
        <v>969980</v>
      </c>
      <c r="N209" s="77">
        <v>77.14</v>
      </c>
      <c r="O209" s="79" t="s">
        <v>12</v>
      </c>
      <c r="P209" s="98">
        <f t="shared" si="23"/>
        <v>77140</v>
      </c>
    </row>
    <row r="210" spans="2:16">
      <c r="B210" s="89">
        <v>13</v>
      </c>
      <c r="C210" s="90" t="s">
        <v>67</v>
      </c>
      <c r="D210" s="74">
        <f t="shared" si="24"/>
        <v>232.14285714285714</v>
      </c>
      <c r="E210" s="91">
        <v>2.3849999999999998</v>
      </c>
      <c r="F210" s="92">
        <v>6.7520000000000004E-4</v>
      </c>
      <c r="G210" s="88">
        <f t="shared" si="15"/>
        <v>2.3856751999999997</v>
      </c>
      <c r="H210" s="77">
        <v>26.95</v>
      </c>
      <c r="I210" s="79" t="s">
        <v>88</v>
      </c>
      <c r="J210" s="98">
        <f t="shared" si="25"/>
        <v>26950000</v>
      </c>
      <c r="K210" s="77">
        <v>1.08</v>
      </c>
      <c r="L210" s="78" t="s">
        <v>88</v>
      </c>
      <c r="M210" s="98">
        <f>K210*1000000</f>
        <v>1080000</v>
      </c>
      <c r="N210" s="77">
        <v>87.55</v>
      </c>
      <c r="O210" s="79" t="s">
        <v>12</v>
      </c>
      <c r="P210" s="98">
        <f t="shared" si="23"/>
        <v>87550</v>
      </c>
    </row>
    <row r="211" spans="2:16">
      <c r="B211" s="89">
        <v>14</v>
      </c>
      <c r="C211" s="90" t="s">
        <v>67</v>
      </c>
      <c r="D211" s="74">
        <f t="shared" si="24"/>
        <v>250</v>
      </c>
      <c r="E211" s="91">
        <v>2.2810000000000001</v>
      </c>
      <c r="F211" s="92">
        <v>6.3089999999999999E-4</v>
      </c>
      <c r="G211" s="88">
        <f t="shared" si="15"/>
        <v>2.2816309000000001</v>
      </c>
      <c r="H211" s="77">
        <v>30.5</v>
      </c>
      <c r="I211" s="79" t="s">
        <v>88</v>
      </c>
      <c r="J211" s="98">
        <f t="shared" si="25"/>
        <v>30500000</v>
      </c>
      <c r="K211" s="77">
        <v>1.19</v>
      </c>
      <c r="L211" s="79" t="s">
        <v>88</v>
      </c>
      <c r="M211" s="98">
        <f t="shared" ref="M211:M228" si="26">K211*1000000</f>
        <v>1190000</v>
      </c>
      <c r="N211" s="77">
        <v>98.37</v>
      </c>
      <c r="O211" s="79" t="s">
        <v>12</v>
      </c>
      <c r="P211" s="98">
        <f t="shared" si="23"/>
        <v>98370</v>
      </c>
    </row>
    <row r="212" spans="2:16">
      <c r="B212" s="89">
        <v>15</v>
      </c>
      <c r="C212" s="90" t="s">
        <v>67</v>
      </c>
      <c r="D212" s="74">
        <f t="shared" si="24"/>
        <v>267.85714285714283</v>
      </c>
      <c r="E212" s="91">
        <v>2.19</v>
      </c>
      <c r="F212" s="92">
        <v>5.9230000000000003E-4</v>
      </c>
      <c r="G212" s="88">
        <f t="shared" si="15"/>
        <v>2.1905923</v>
      </c>
      <c r="H212" s="77">
        <v>34.22</v>
      </c>
      <c r="I212" s="79" t="s">
        <v>88</v>
      </c>
      <c r="J212" s="98">
        <f t="shared" si="25"/>
        <v>34220000</v>
      </c>
      <c r="K212" s="77">
        <v>1.3</v>
      </c>
      <c r="L212" s="79" t="s">
        <v>88</v>
      </c>
      <c r="M212" s="98">
        <f t="shared" si="26"/>
        <v>1300000</v>
      </c>
      <c r="N212" s="77">
        <v>109.56</v>
      </c>
      <c r="O212" s="79" t="s">
        <v>12</v>
      </c>
      <c r="P212" s="98">
        <f t="shared" si="23"/>
        <v>109560</v>
      </c>
    </row>
    <row r="213" spans="2:16">
      <c r="B213" s="89">
        <v>16</v>
      </c>
      <c r="C213" s="90" t="s">
        <v>67</v>
      </c>
      <c r="D213" s="74">
        <f t="shared" si="24"/>
        <v>285.71428571428572</v>
      </c>
      <c r="E213" s="91">
        <v>2.1110000000000002</v>
      </c>
      <c r="F213" s="92">
        <v>5.5820000000000002E-4</v>
      </c>
      <c r="G213" s="88">
        <f t="shared" ref="G213:G228" si="27">E213+F213</f>
        <v>2.1115582000000002</v>
      </c>
      <c r="H213" s="77">
        <v>38.08</v>
      </c>
      <c r="I213" s="79" t="s">
        <v>88</v>
      </c>
      <c r="J213" s="98">
        <f t="shared" si="25"/>
        <v>38080000</v>
      </c>
      <c r="K213" s="77">
        <v>1.41</v>
      </c>
      <c r="L213" s="79" t="s">
        <v>88</v>
      </c>
      <c r="M213" s="98">
        <f t="shared" si="26"/>
        <v>1410000</v>
      </c>
      <c r="N213" s="77">
        <v>121.08</v>
      </c>
      <c r="O213" s="79" t="s">
        <v>12</v>
      </c>
      <c r="P213" s="98">
        <f t="shared" si="23"/>
        <v>121080</v>
      </c>
    </row>
    <row r="214" spans="2:16">
      <c r="B214" s="89">
        <v>17</v>
      </c>
      <c r="C214" s="90" t="s">
        <v>67</v>
      </c>
      <c r="D214" s="74">
        <f t="shared" si="24"/>
        <v>303.57142857142856</v>
      </c>
      <c r="E214" s="91">
        <v>2.04</v>
      </c>
      <c r="F214" s="92">
        <v>5.2800000000000004E-4</v>
      </c>
      <c r="G214" s="88">
        <f t="shared" si="27"/>
        <v>2.0405280000000001</v>
      </c>
      <c r="H214" s="77">
        <v>42.08</v>
      </c>
      <c r="I214" s="79" t="s">
        <v>88</v>
      </c>
      <c r="J214" s="98">
        <f t="shared" si="25"/>
        <v>42080000</v>
      </c>
      <c r="K214" s="77">
        <v>1.52</v>
      </c>
      <c r="L214" s="79" t="s">
        <v>88</v>
      </c>
      <c r="M214" s="98">
        <f t="shared" si="26"/>
        <v>1520000</v>
      </c>
      <c r="N214" s="77">
        <v>132.91</v>
      </c>
      <c r="O214" s="79" t="s">
        <v>12</v>
      </c>
      <c r="P214" s="98">
        <f t="shared" si="23"/>
        <v>132910</v>
      </c>
    </row>
    <row r="215" spans="2:16">
      <c r="B215" s="89">
        <v>18</v>
      </c>
      <c r="C215" s="90" t="s">
        <v>67</v>
      </c>
      <c r="D215" s="74">
        <f t="shared" si="24"/>
        <v>321.42857142857144</v>
      </c>
      <c r="E215" s="91">
        <v>1.978</v>
      </c>
      <c r="F215" s="92">
        <v>5.0109999999999998E-4</v>
      </c>
      <c r="G215" s="88">
        <f t="shared" si="27"/>
        <v>1.9785010999999999</v>
      </c>
      <c r="H215" s="77">
        <v>46.21</v>
      </c>
      <c r="I215" s="79" t="s">
        <v>88</v>
      </c>
      <c r="J215" s="98">
        <f t="shared" si="25"/>
        <v>46210000</v>
      </c>
      <c r="K215" s="77">
        <v>1.63</v>
      </c>
      <c r="L215" s="79" t="s">
        <v>88</v>
      </c>
      <c r="M215" s="98">
        <f t="shared" si="26"/>
        <v>1630000</v>
      </c>
      <c r="N215" s="77">
        <v>145.03</v>
      </c>
      <c r="O215" s="79" t="s">
        <v>12</v>
      </c>
      <c r="P215" s="98">
        <f t="shared" si="23"/>
        <v>145030</v>
      </c>
    </row>
    <row r="216" spans="2:16">
      <c r="B216" s="89">
        <v>20</v>
      </c>
      <c r="C216" s="90" t="s">
        <v>67</v>
      </c>
      <c r="D216" s="74">
        <f t="shared" si="24"/>
        <v>357.14285714285717</v>
      </c>
      <c r="E216" s="91">
        <v>1.871</v>
      </c>
      <c r="F216" s="92">
        <v>4.549E-4</v>
      </c>
      <c r="G216" s="88">
        <f t="shared" si="27"/>
        <v>1.8714549</v>
      </c>
      <c r="H216" s="77">
        <v>54.84</v>
      </c>
      <c r="I216" s="79" t="s">
        <v>88</v>
      </c>
      <c r="J216" s="98">
        <f t="shared" si="25"/>
        <v>54840000</v>
      </c>
      <c r="K216" s="77">
        <v>2.04</v>
      </c>
      <c r="L216" s="79" t="s">
        <v>88</v>
      </c>
      <c r="M216" s="98">
        <f t="shared" si="26"/>
        <v>2040000</v>
      </c>
      <c r="N216" s="77">
        <v>170.05</v>
      </c>
      <c r="O216" s="79" t="s">
        <v>12</v>
      </c>
      <c r="P216" s="98">
        <f t="shared" si="23"/>
        <v>170050</v>
      </c>
    </row>
    <row r="217" spans="2:16">
      <c r="B217" s="89">
        <v>22.5</v>
      </c>
      <c r="C217" s="90" t="s">
        <v>67</v>
      </c>
      <c r="D217" s="74">
        <f t="shared" si="24"/>
        <v>401.78571428571428</v>
      </c>
      <c r="E217" s="91">
        <v>1.7649999999999999</v>
      </c>
      <c r="F217" s="92">
        <v>4.082E-4</v>
      </c>
      <c r="G217" s="88">
        <f t="shared" si="27"/>
        <v>1.7654082</v>
      </c>
      <c r="H217" s="77">
        <v>66.260000000000005</v>
      </c>
      <c r="I217" s="79" t="s">
        <v>88</v>
      </c>
      <c r="J217" s="98">
        <f t="shared" si="25"/>
        <v>66260000.000000007</v>
      </c>
      <c r="K217" s="77">
        <v>2.6</v>
      </c>
      <c r="L217" s="79" t="s">
        <v>88</v>
      </c>
      <c r="M217" s="98">
        <f t="shared" si="26"/>
        <v>2600000</v>
      </c>
      <c r="N217" s="77">
        <v>202.55</v>
      </c>
      <c r="O217" s="79" t="s">
        <v>12</v>
      </c>
      <c r="P217" s="98">
        <f t="shared" si="23"/>
        <v>202550</v>
      </c>
    </row>
    <row r="218" spans="2:16">
      <c r="B218" s="89">
        <v>25</v>
      </c>
      <c r="C218" s="90" t="s">
        <v>67</v>
      </c>
      <c r="D218" s="74">
        <f t="shared" si="24"/>
        <v>446.42857142857144</v>
      </c>
      <c r="E218" s="91">
        <v>1.681</v>
      </c>
      <c r="F218" s="92">
        <v>3.7050000000000001E-4</v>
      </c>
      <c r="G218" s="88">
        <f t="shared" si="27"/>
        <v>1.6813705000000001</v>
      </c>
      <c r="H218" s="77">
        <v>78.31</v>
      </c>
      <c r="I218" s="79" t="s">
        <v>88</v>
      </c>
      <c r="J218" s="98">
        <f t="shared" si="25"/>
        <v>78310000</v>
      </c>
      <c r="K218" s="77">
        <v>3.11</v>
      </c>
      <c r="L218" s="79" t="s">
        <v>88</v>
      </c>
      <c r="M218" s="98">
        <f t="shared" si="26"/>
        <v>3110000</v>
      </c>
      <c r="N218" s="77">
        <v>236.15</v>
      </c>
      <c r="O218" s="79" t="s">
        <v>12</v>
      </c>
      <c r="P218" s="98">
        <f t="shared" si="23"/>
        <v>236150</v>
      </c>
    </row>
    <row r="219" spans="2:16">
      <c r="B219" s="89">
        <v>27.5</v>
      </c>
      <c r="C219" s="90" t="s">
        <v>67</v>
      </c>
      <c r="D219" s="74">
        <f t="shared" si="24"/>
        <v>491.07142857142856</v>
      </c>
      <c r="E219" s="91">
        <v>1.613</v>
      </c>
      <c r="F219" s="92">
        <v>3.3940000000000001E-4</v>
      </c>
      <c r="G219" s="88">
        <f t="shared" si="27"/>
        <v>1.6133394000000001</v>
      </c>
      <c r="H219" s="77">
        <v>90.91</v>
      </c>
      <c r="I219" s="79" t="s">
        <v>88</v>
      </c>
      <c r="J219" s="98">
        <f t="shared" si="25"/>
        <v>90910000</v>
      </c>
      <c r="K219" s="77">
        <v>3.58</v>
      </c>
      <c r="L219" s="79" t="s">
        <v>88</v>
      </c>
      <c r="M219" s="98">
        <f t="shared" si="26"/>
        <v>3580000</v>
      </c>
      <c r="N219" s="77">
        <v>270.63</v>
      </c>
      <c r="O219" s="79" t="s">
        <v>12</v>
      </c>
      <c r="P219" s="98">
        <f t="shared" si="23"/>
        <v>270630</v>
      </c>
    </row>
    <row r="220" spans="2:16">
      <c r="B220" s="89">
        <v>30</v>
      </c>
      <c r="C220" s="90" t="s">
        <v>67</v>
      </c>
      <c r="D220" s="74">
        <f t="shared" si="24"/>
        <v>535.71428571428567</v>
      </c>
      <c r="E220" s="91">
        <v>1.5569999999999999</v>
      </c>
      <c r="F220" s="92">
        <v>3.1330000000000003E-4</v>
      </c>
      <c r="G220" s="88">
        <f t="shared" si="27"/>
        <v>1.5573132999999999</v>
      </c>
      <c r="H220" s="77">
        <v>104</v>
      </c>
      <c r="I220" s="79" t="s">
        <v>88</v>
      </c>
      <c r="J220" s="98">
        <f t="shared" si="25"/>
        <v>104000000</v>
      </c>
      <c r="K220" s="77">
        <v>4.03</v>
      </c>
      <c r="L220" s="79" t="s">
        <v>88</v>
      </c>
      <c r="M220" s="98">
        <f t="shared" si="26"/>
        <v>4030000.0000000005</v>
      </c>
      <c r="N220" s="77">
        <v>305.8</v>
      </c>
      <c r="O220" s="79" t="s">
        <v>12</v>
      </c>
      <c r="P220" s="98">
        <f t="shared" si="23"/>
        <v>305800</v>
      </c>
    </row>
    <row r="221" spans="2:16">
      <c r="B221" s="89">
        <v>32.5</v>
      </c>
      <c r="C221" s="90" t="s">
        <v>67</v>
      </c>
      <c r="D221" s="74">
        <f t="shared" si="24"/>
        <v>580.35714285714289</v>
      </c>
      <c r="E221" s="91">
        <v>1.51</v>
      </c>
      <c r="F221" s="92">
        <v>2.9100000000000003E-4</v>
      </c>
      <c r="G221" s="88">
        <f t="shared" si="27"/>
        <v>1.5102910000000001</v>
      </c>
      <c r="H221" s="77">
        <v>117.54</v>
      </c>
      <c r="I221" s="79" t="s">
        <v>88</v>
      </c>
      <c r="J221" s="98">
        <f t="shared" si="25"/>
        <v>117540000</v>
      </c>
      <c r="K221" s="77">
        <v>4.47</v>
      </c>
      <c r="L221" s="79" t="s">
        <v>88</v>
      </c>
      <c r="M221" s="98">
        <f t="shared" si="26"/>
        <v>4470000</v>
      </c>
      <c r="N221" s="77">
        <v>341.49</v>
      </c>
      <c r="O221" s="79" t="s">
        <v>12</v>
      </c>
      <c r="P221" s="98">
        <f t="shared" si="23"/>
        <v>341490</v>
      </c>
    </row>
    <row r="222" spans="2:16">
      <c r="B222" s="89">
        <v>35</v>
      </c>
      <c r="C222" s="90" t="s">
        <v>67</v>
      </c>
      <c r="D222" s="74">
        <f t="shared" si="24"/>
        <v>625</v>
      </c>
      <c r="E222" s="91">
        <v>1.47</v>
      </c>
      <c r="F222" s="92">
        <v>2.7179999999999999E-4</v>
      </c>
      <c r="G222" s="88">
        <f t="shared" si="27"/>
        <v>1.4702717999999999</v>
      </c>
      <c r="H222" s="77">
        <v>131.47</v>
      </c>
      <c r="I222" s="79" t="s">
        <v>88</v>
      </c>
      <c r="J222" s="98">
        <f t="shared" si="25"/>
        <v>131470000</v>
      </c>
      <c r="K222" s="77">
        <v>4.88</v>
      </c>
      <c r="L222" s="79" t="s">
        <v>88</v>
      </c>
      <c r="M222" s="98">
        <f t="shared" si="26"/>
        <v>4880000</v>
      </c>
      <c r="N222" s="77">
        <v>377.57</v>
      </c>
      <c r="O222" s="79" t="s">
        <v>12</v>
      </c>
      <c r="P222" s="98">
        <f t="shared" si="23"/>
        <v>377570</v>
      </c>
    </row>
    <row r="223" spans="2:16">
      <c r="B223" s="89">
        <v>37.5</v>
      </c>
      <c r="C223" s="90" t="s">
        <v>67</v>
      </c>
      <c r="D223" s="74">
        <f t="shared" si="24"/>
        <v>669.64285714285711</v>
      </c>
      <c r="E223" s="91">
        <v>1.4359999999999999</v>
      </c>
      <c r="F223" s="92">
        <v>2.5500000000000002E-4</v>
      </c>
      <c r="G223" s="88">
        <f t="shared" si="27"/>
        <v>1.4362549999999998</v>
      </c>
      <c r="H223" s="77">
        <v>145.75</v>
      </c>
      <c r="I223" s="79" t="s">
        <v>88</v>
      </c>
      <c r="J223" s="98">
        <f t="shared" si="25"/>
        <v>145750000</v>
      </c>
      <c r="K223" s="77">
        <v>5.28</v>
      </c>
      <c r="L223" s="79" t="s">
        <v>88</v>
      </c>
      <c r="M223" s="98">
        <f t="shared" si="26"/>
        <v>5280000</v>
      </c>
      <c r="N223" s="77">
        <v>413.93</v>
      </c>
      <c r="O223" s="79" t="s">
        <v>12</v>
      </c>
      <c r="P223" s="98">
        <f t="shared" si="23"/>
        <v>413930</v>
      </c>
    </row>
    <row r="224" spans="2:16">
      <c r="B224" s="89">
        <v>40</v>
      </c>
      <c r="C224" s="90" t="s">
        <v>67</v>
      </c>
      <c r="D224" s="74">
        <f t="shared" si="24"/>
        <v>714.28571428571433</v>
      </c>
      <c r="E224" s="91">
        <v>1.407</v>
      </c>
      <c r="F224" s="92">
        <v>2.4030000000000001E-4</v>
      </c>
      <c r="G224" s="88">
        <f t="shared" si="27"/>
        <v>1.4072403</v>
      </c>
      <c r="H224" s="77">
        <v>160.35</v>
      </c>
      <c r="I224" s="79" t="s">
        <v>88</v>
      </c>
      <c r="J224" s="98">
        <f t="shared" si="25"/>
        <v>160350000</v>
      </c>
      <c r="K224" s="77">
        <v>5.67</v>
      </c>
      <c r="L224" s="79" t="s">
        <v>88</v>
      </c>
      <c r="M224" s="98">
        <f t="shared" si="26"/>
        <v>5670000</v>
      </c>
      <c r="N224" s="77">
        <v>450.48</v>
      </c>
      <c r="O224" s="79" t="s">
        <v>12</v>
      </c>
      <c r="P224" s="98">
        <f t="shared" si="23"/>
        <v>450480</v>
      </c>
    </row>
    <row r="225" spans="1:16">
      <c r="B225" s="89">
        <v>45</v>
      </c>
      <c r="C225" s="90" t="s">
        <v>67</v>
      </c>
      <c r="D225" s="74">
        <f t="shared" si="24"/>
        <v>803.57142857142856</v>
      </c>
      <c r="E225" s="91">
        <v>1.36</v>
      </c>
      <c r="F225" s="92">
        <v>2.1550000000000001E-4</v>
      </c>
      <c r="G225" s="88">
        <f t="shared" si="27"/>
        <v>1.3602155</v>
      </c>
      <c r="H225" s="77">
        <v>190.36</v>
      </c>
      <c r="I225" s="79" t="s">
        <v>88</v>
      </c>
      <c r="J225" s="98">
        <f t="shared" si="25"/>
        <v>190360000</v>
      </c>
      <c r="K225" s="77">
        <v>7.09</v>
      </c>
      <c r="L225" s="79" t="s">
        <v>88</v>
      </c>
      <c r="M225" s="98">
        <f t="shared" si="26"/>
        <v>7090000</v>
      </c>
      <c r="N225" s="77">
        <v>523.85</v>
      </c>
      <c r="O225" s="79" t="s">
        <v>12</v>
      </c>
      <c r="P225" s="98">
        <f t="shared" si="23"/>
        <v>523850</v>
      </c>
    </row>
    <row r="226" spans="1:16">
      <c r="B226" s="89">
        <v>50</v>
      </c>
      <c r="C226" s="90" t="s">
        <v>67</v>
      </c>
      <c r="D226" s="74">
        <f t="shared" si="24"/>
        <v>892.85714285714289</v>
      </c>
      <c r="E226" s="91">
        <v>1.3240000000000001</v>
      </c>
      <c r="F226" s="92">
        <v>1.9550000000000001E-4</v>
      </c>
      <c r="G226" s="88">
        <f t="shared" si="27"/>
        <v>1.3241955000000001</v>
      </c>
      <c r="H226" s="77">
        <v>221.29</v>
      </c>
      <c r="I226" s="79" t="s">
        <v>88</v>
      </c>
      <c r="J226" s="98">
        <f t="shared" si="25"/>
        <v>221290000</v>
      </c>
      <c r="K226" s="77">
        <v>8.33</v>
      </c>
      <c r="L226" s="79" t="s">
        <v>88</v>
      </c>
      <c r="M226" s="98">
        <f t="shared" si="26"/>
        <v>8330000</v>
      </c>
      <c r="N226" s="77">
        <v>597.15</v>
      </c>
      <c r="O226" s="79" t="s">
        <v>12</v>
      </c>
      <c r="P226" s="98">
        <f t="shared" si="23"/>
        <v>597150</v>
      </c>
    </row>
    <row r="227" spans="1:16">
      <c r="B227" s="89">
        <v>55</v>
      </c>
      <c r="C227" s="90" t="s">
        <v>67</v>
      </c>
      <c r="D227" s="74">
        <f t="shared" si="24"/>
        <v>982.14285714285711</v>
      </c>
      <c r="E227" s="91">
        <v>1.296</v>
      </c>
      <c r="F227" s="92">
        <v>1.7899999999999999E-4</v>
      </c>
      <c r="G227" s="88">
        <f t="shared" si="27"/>
        <v>1.296179</v>
      </c>
      <c r="H227" s="77">
        <v>252.97</v>
      </c>
      <c r="I227" s="79" t="s">
        <v>88</v>
      </c>
      <c r="J227" s="98">
        <f t="shared" si="25"/>
        <v>252970000</v>
      </c>
      <c r="K227" s="77">
        <v>9.4600000000000009</v>
      </c>
      <c r="L227" s="79" t="s">
        <v>88</v>
      </c>
      <c r="M227" s="98">
        <f t="shared" si="26"/>
        <v>9460000</v>
      </c>
      <c r="N227" s="77">
        <v>670.04</v>
      </c>
      <c r="O227" s="79" t="s">
        <v>12</v>
      </c>
      <c r="P227" s="98">
        <f t="shared" si="23"/>
        <v>670040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4"/>
        <v>1000</v>
      </c>
      <c r="E228" s="91">
        <v>1.292</v>
      </c>
      <c r="F228" s="92">
        <v>1.761E-4</v>
      </c>
      <c r="G228" s="88">
        <f t="shared" si="27"/>
        <v>1.2921761</v>
      </c>
      <c r="H228" s="77">
        <v>259.39</v>
      </c>
      <c r="I228" s="79" t="s">
        <v>88</v>
      </c>
      <c r="J228" s="98">
        <f t="shared" si="25"/>
        <v>259390000</v>
      </c>
      <c r="K228" s="77">
        <v>9.5</v>
      </c>
      <c r="L228" s="79" t="s">
        <v>88</v>
      </c>
      <c r="M228" s="98">
        <f t="shared" si="26"/>
        <v>9500000</v>
      </c>
      <c r="N228" s="77">
        <v>684.53</v>
      </c>
      <c r="O228" s="79" t="s">
        <v>12</v>
      </c>
      <c r="P228" s="98">
        <f t="shared" si="23"/>
        <v>684530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107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56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srim56Fe_Kapton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105</v>
      </c>
      <c r="P6" s="137" t="s">
        <v>110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0.56000000000000005</v>
      </c>
      <c r="E12" s="21" t="s">
        <v>103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56000000</v>
      </c>
      <c r="E13" s="21" t="s">
        <v>82</v>
      </c>
      <c r="F13" s="49"/>
      <c r="G13" s="50"/>
      <c r="H13" s="50"/>
      <c r="I13" s="51"/>
      <c r="J13" s="4">
        <v>8</v>
      </c>
      <c r="K13" s="52">
        <v>5.9204E-2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215</v>
      </c>
      <c r="C14" s="102"/>
      <c r="D14" s="21" t="s">
        <v>216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230</v>
      </c>
      <c r="C15" s="103"/>
      <c r="D15" s="101" t="s">
        <v>231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97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89" t="s">
        <v>59</v>
      </c>
      <c r="F18" s="190"/>
      <c r="G18" s="191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0.1113</v>
      </c>
      <c r="F20" s="87">
        <v>2.028</v>
      </c>
      <c r="G20" s="88">
        <f>E20+F20</f>
        <v>2.1393</v>
      </c>
      <c r="H20" s="84">
        <v>34</v>
      </c>
      <c r="I20" s="85" t="s">
        <v>64</v>
      </c>
      <c r="J20" s="97">
        <f>H20/1000/10</f>
        <v>3.4000000000000002E-3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649.99900000000002</v>
      </c>
      <c r="C21" s="90" t="s">
        <v>101</v>
      </c>
      <c r="D21" s="120">
        <f t="shared" ref="D21:D25" si="2">B21/1000000/$C$5</f>
        <v>1.1607125000000001E-5</v>
      </c>
      <c r="E21" s="91">
        <v>0.1159</v>
      </c>
      <c r="F21" s="92">
        <v>2.0990000000000002</v>
      </c>
      <c r="G21" s="88">
        <f t="shared" ref="G21:G84" si="3">E21+F21</f>
        <v>2.2149000000000001</v>
      </c>
      <c r="H21" s="89">
        <v>35</v>
      </c>
      <c r="I21" s="90" t="s">
        <v>64</v>
      </c>
      <c r="J21" s="74">
        <f t="shared" ref="J21:J84" si="4">H21/1000/10</f>
        <v>3.5000000000000005E-3</v>
      </c>
      <c r="K21" s="89">
        <v>12</v>
      </c>
      <c r="L21" s="90" t="s">
        <v>64</v>
      </c>
      <c r="M21" s="74">
        <f t="shared" si="0"/>
        <v>1.2000000000000001E-3</v>
      </c>
      <c r="N21" s="89">
        <v>9</v>
      </c>
      <c r="O21" s="90" t="s">
        <v>64</v>
      </c>
      <c r="P21" s="74">
        <f t="shared" si="1"/>
        <v>8.9999999999999998E-4</v>
      </c>
    </row>
    <row r="22" spans="1:16">
      <c r="B22" s="89">
        <v>699.99900000000002</v>
      </c>
      <c r="C22" s="90" t="s">
        <v>101</v>
      </c>
      <c r="D22" s="120">
        <f t="shared" si="2"/>
        <v>1.2499982142857143E-5</v>
      </c>
      <c r="E22" s="91">
        <v>0.1202</v>
      </c>
      <c r="F22" s="92">
        <v>2.165</v>
      </c>
      <c r="G22" s="88">
        <f t="shared" si="3"/>
        <v>2.2852000000000001</v>
      </c>
      <c r="H22" s="89">
        <v>36</v>
      </c>
      <c r="I22" s="90" t="s">
        <v>64</v>
      </c>
      <c r="J22" s="74">
        <f t="shared" si="4"/>
        <v>3.5999999999999999E-3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799.99900000000002</v>
      </c>
      <c r="C23" s="90" t="s">
        <v>101</v>
      </c>
      <c r="D23" s="120">
        <f t="shared" si="2"/>
        <v>1.4285696428571429E-5</v>
      </c>
      <c r="E23" s="91">
        <v>0.1285</v>
      </c>
      <c r="F23" s="92">
        <v>2.2890000000000001</v>
      </c>
      <c r="G23" s="88">
        <f t="shared" si="3"/>
        <v>2.4175</v>
      </c>
      <c r="H23" s="89">
        <v>39</v>
      </c>
      <c r="I23" s="90" t="s">
        <v>64</v>
      </c>
      <c r="J23" s="74">
        <f t="shared" si="4"/>
        <v>3.8999999999999998E-3</v>
      </c>
      <c r="K23" s="89">
        <v>13</v>
      </c>
      <c r="L23" s="90" t="s">
        <v>64</v>
      </c>
      <c r="M23" s="74">
        <f t="shared" si="0"/>
        <v>1.2999999999999999E-3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899.99900000000002</v>
      </c>
      <c r="C24" s="90" t="s">
        <v>101</v>
      </c>
      <c r="D24" s="120">
        <f t="shared" si="2"/>
        <v>1.6071410714285714E-5</v>
      </c>
      <c r="E24" s="91">
        <v>0.1363</v>
      </c>
      <c r="F24" s="92">
        <v>2.4009999999999998</v>
      </c>
      <c r="G24" s="88">
        <f t="shared" si="3"/>
        <v>2.5372999999999997</v>
      </c>
      <c r="H24" s="89">
        <v>41</v>
      </c>
      <c r="I24" s="90" t="s">
        <v>64</v>
      </c>
      <c r="J24" s="74">
        <f t="shared" si="4"/>
        <v>4.1000000000000003E-3</v>
      </c>
      <c r="K24" s="89">
        <v>14</v>
      </c>
      <c r="L24" s="90" t="s">
        <v>64</v>
      </c>
      <c r="M24" s="74">
        <f t="shared" si="0"/>
        <v>1.4E-3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999.99900000000002</v>
      </c>
      <c r="C25" s="90" t="s">
        <v>101</v>
      </c>
      <c r="D25" s="120">
        <f t="shared" si="2"/>
        <v>1.7857125000000001E-5</v>
      </c>
      <c r="E25" s="91">
        <v>0.14369999999999999</v>
      </c>
      <c r="F25" s="92">
        <v>2.5030000000000001</v>
      </c>
      <c r="G25" s="88">
        <f t="shared" si="3"/>
        <v>2.6467000000000001</v>
      </c>
      <c r="H25" s="89">
        <v>43</v>
      </c>
      <c r="I25" s="90" t="s">
        <v>64</v>
      </c>
      <c r="J25" s="74">
        <f t="shared" si="4"/>
        <v>4.3E-3</v>
      </c>
      <c r="K25" s="89">
        <v>14</v>
      </c>
      <c r="L25" s="90" t="s">
        <v>64</v>
      </c>
      <c r="M25" s="74">
        <f t="shared" si="0"/>
        <v>1.4E-3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1.1000000000000001</v>
      </c>
      <c r="C26" s="93" t="s">
        <v>63</v>
      </c>
      <c r="D26" s="120">
        <f t="shared" ref="D26:D89" si="5">B26/1000/$C$5</f>
        <v>1.9642857142857145E-5</v>
      </c>
      <c r="E26" s="91">
        <v>0.1507</v>
      </c>
      <c r="F26" s="92">
        <v>2.5979999999999999</v>
      </c>
      <c r="G26" s="88">
        <f t="shared" si="3"/>
        <v>2.7486999999999999</v>
      </c>
      <c r="H26" s="89">
        <v>45</v>
      </c>
      <c r="I26" s="90" t="s">
        <v>64</v>
      </c>
      <c r="J26" s="74">
        <f t="shared" si="4"/>
        <v>4.4999999999999997E-3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1.2</v>
      </c>
      <c r="C27" s="90" t="s">
        <v>63</v>
      </c>
      <c r="D27" s="120">
        <f t="shared" si="5"/>
        <v>2.1428571428571428E-5</v>
      </c>
      <c r="E27" s="91">
        <v>0.15740000000000001</v>
      </c>
      <c r="F27" s="92">
        <v>2.6859999999999999</v>
      </c>
      <c r="G27" s="88">
        <f t="shared" si="3"/>
        <v>2.8433999999999999</v>
      </c>
      <c r="H27" s="89">
        <v>48</v>
      </c>
      <c r="I27" s="90" t="s">
        <v>64</v>
      </c>
      <c r="J27" s="74">
        <f t="shared" si="4"/>
        <v>4.8000000000000004E-3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1.3</v>
      </c>
      <c r="C28" s="90" t="s">
        <v>63</v>
      </c>
      <c r="D28" s="120">
        <f t="shared" si="5"/>
        <v>2.3214285714285715E-5</v>
      </c>
      <c r="E28" s="91">
        <v>0.1638</v>
      </c>
      <c r="F28" s="92">
        <v>2.7679999999999998</v>
      </c>
      <c r="G28" s="88">
        <f t="shared" si="3"/>
        <v>2.9318</v>
      </c>
      <c r="H28" s="89">
        <v>50</v>
      </c>
      <c r="I28" s="90" t="s">
        <v>64</v>
      </c>
      <c r="J28" s="74">
        <f t="shared" si="4"/>
        <v>5.0000000000000001E-3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1.4</v>
      </c>
      <c r="C29" s="90" t="s">
        <v>63</v>
      </c>
      <c r="D29" s="120">
        <f t="shared" si="5"/>
        <v>2.5000000000000001E-5</v>
      </c>
      <c r="E29" s="91">
        <v>0.17</v>
      </c>
      <c r="F29" s="92">
        <v>2.8439999999999999</v>
      </c>
      <c r="G29" s="88">
        <f t="shared" si="3"/>
        <v>3.0139999999999998</v>
      </c>
      <c r="H29" s="89">
        <v>52</v>
      </c>
      <c r="I29" s="90" t="s">
        <v>64</v>
      </c>
      <c r="J29" s="74">
        <f t="shared" si="4"/>
        <v>5.1999999999999998E-3</v>
      </c>
      <c r="K29" s="89">
        <v>17</v>
      </c>
      <c r="L29" s="90" t="s">
        <v>64</v>
      </c>
      <c r="M29" s="74">
        <f t="shared" si="0"/>
        <v>1.7000000000000001E-3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1.5</v>
      </c>
      <c r="C30" s="90" t="s">
        <v>63</v>
      </c>
      <c r="D30" s="118">
        <f t="shared" si="5"/>
        <v>2.6785714285714288E-5</v>
      </c>
      <c r="E30" s="91">
        <v>0.17599999999999999</v>
      </c>
      <c r="F30" s="92">
        <v>2.9169999999999998</v>
      </c>
      <c r="G30" s="88">
        <f t="shared" si="3"/>
        <v>3.093</v>
      </c>
      <c r="H30" s="89">
        <v>54</v>
      </c>
      <c r="I30" s="90" t="s">
        <v>64</v>
      </c>
      <c r="J30" s="74">
        <f t="shared" si="4"/>
        <v>5.4000000000000003E-3</v>
      </c>
      <c r="K30" s="89">
        <v>17</v>
      </c>
      <c r="L30" s="90" t="s">
        <v>64</v>
      </c>
      <c r="M30" s="74">
        <f t="shared" si="0"/>
        <v>1.7000000000000001E-3</v>
      </c>
      <c r="N30" s="89">
        <v>13</v>
      </c>
      <c r="O30" s="90" t="s">
        <v>64</v>
      </c>
      <c r="P30" s="74">
        <f t="shared" si="1"/>
        <v>1.2999999999999999E-3</v>
      </c>
    </row>
    <row r="31" spans="1:16">
      <c r="B31" s="89">
        <v>1.6</v>
      </c>
      <c r="C31" s="90" t="s">
        <v>63</v>
      </c>
      <c r="D31" s="118">
        <f t="shared" si="5"/>
        <v>2.8571428571428574E-5</v>
      </c>
      <c r="E31" s="91">
        <v>0.18179999999999999</v>
      </c>
      <c r="F31" s="92">
        <v>2.9849999999999999</v>
      </c>
      <c r="G31" s="88">
        <f t="shared" si="3"/>
        <v>3.1667999999999998</v>
      </c>
      <c r="H31" s="89">
        <v>55</v>
      </c>
      <c r="I31" s="90" t="s">
        <v>64</v>
      </c>
      <c r="J31" s="74">
        <f t="shared" si="4"/>
        <v>5.4999999999999997E-3</v>
      </c>
      <c r="K31" s="89">
        <v>18</v>
      </c>
      <c r="L31" s="90" t="s">
        <v>64</v>
      </c>
      <c r="M31" s="74">
        <f t="shared" si="0"/>
        <v>1.8E-3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1.7</v>
      </c>
      <c r="C32" s="90" t="s">
        <v>63</v>
      </c>
      <c r="D32" s="118">
        <f t="shared" si="5"/>
        <v>3.0357142857142854E-5</v>
      </c>
      <c r="E32" s="91">
        <v>0.18740000000000001</v>
      </c>
      <c r="F32" s="92">
        <v>3.0489999999999999</v>
      </c>
      <c r="G32" s="88">
        <f t="shared" si="3"/>
        <v>3.2363999999999997</v>
      </c>
      <c r="H32" s="89">
        <v>57</v>
      </c>
      <c r="I32" s="90" t="s">
        <v>64</v>
      </c>
      <c r="J32" s="74">
        <f t="shared" si="4"/>
        <v>5.7000000000000002E-3</v>
      </c>
      <c r="K32" s="89">
        <v>18</v>
      </c>
      <c r="L32" s="90" t="s">
        <v>64</v>
      </c>
      <c r="M32" s="74">
        <f t="shared" si="0"/>
        <v>1.8E-3</v>
      </c>
      <c r="N32" s="89">
        <v>14</v>
      </c>
      <c r="O32" s="90" t="s">
        <v>64</v>
      </c>
      <c r="P32" s="74">
        <f t="shared" si="1"/>
        <v>1.4E-3</v>
      </c>
    </row>
    <row r="33" spans="2:16">
      <c r="B33" s="89">
        <v>1.8</v>
      </c>
      <c r="C33" s="90" t="s">
        <v>63</v>
      </c>
      <c r="D33" s="118">
        <f t="shared" si="5"/>
        <v>3.2142857142857144E-5</v>
      </c>
      <c r="E33" s="91">
        <v>0.1928</v>
      </c>
      <c r="F33" s="92">
        <v>3.11</v>
      </c>
      <c r="G33" s="88">
        <f t="shared" si="3"/>
        <v>3.3028</v>
      </c>
      <c r="H33" s="89">
        <v>59</v>
      </c>
      <c r="I33" s="90" t="s">
        <v>64</v>
      </c>
      <c r="J33" s="74">
        <f t="shared" si="4"/>
        <v>5.8999999999999999E-3</v>
      </c>
      <c r="K33" s="89">
        <v>19</v>
      </c>
      <c r="L33" s="90" t="s">
        <v>64</v>
      </c>
      <c r="M33" s="74">
        <f t="shared" si="0"/>
        <v>1.9E-3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2</v>
      </c>
      <c r="C34" s="90" t="s">
        <v>63</v>
      </c>
      <c r="D34" s="118">
        <f t="shared" si="5"/>
        <v>3.5714285714285717E-5</v>
      </c>
      <c r="E34" s="91">
        <v>0.20319999999999999</v>
      </c>
      <c r="F34" s="92">
        <v>3.2229999999999999</v>
      </c>
      <c r="G34" s="88">
        <f t="shared" si="3"/>
        <v>3.4261999999999997</v>
      </c>
      <c r="H34" s="89">
        <v>63</v>
      </c>
      <c r="I34" s="90" t="s">
        <v>64</v>
      </c>
      <c r="J34" s="74">
        <f t="shared" si="4"/>
        <v>6.3E-3</v>
      </c>
      <c r="K34" s="89">
        <v>20</v>
      </c>
      <c r="L34" s="90" t="s">
        <v>64</v>
      </c>
      <c r="M34" s="74">
        <f t="shared" si="0"/>
        <v>2E-3</v>
      </c>
      <c r="N34" s="89">
        <v>15</v>
      </c>
      <c r="O34" s="90" t="s">
        <v>64</v>
      </c>
      <c r="P34" s="74">
        <f t="shared" si="1"/>
        <v>1.5E-3</v>
      </c>
    </row>
    <row r="35" spans="2:16">
      <c r="B35" s="89">
        <v>2.25</v>
      </c>
      <c r="C35" s="90" t="s">
        <v>63</v>
      </c>
      <c r="D35" s="118">
        <f t="shared" si="5"/>
        <v>4.0178571428571427E-5</v>
      </c>
      <c r="E35" s="91">
        <v>0.21560000000000001</v>
      </c>
      <c r="F35" s="92">
        <v>3.351</v>
      </c>
      <c r="G35" s="88">
        <f t="shared" si="3"/>
        <v>3.5666000000000002</v>
      </c>
      <c r="H35" s="89">
        <v>67</v>
      </c>
      <c r="I35" s="90" t="s">
        <v>64</v>
      </c>
      <c r="J35" s="74">
        <f t="shared" si="4"/>
        <v>6.7000000000000002E-3</v>
      </c>
      <c r="K35" s="89">
        <v>21</v>
      </c>
      <c r="L35" s="90" t="s">
        <v>64</v>
      </c>
      <c r="M35" s="74">
        <f t="shared" si="0"/>
        <v>2.1000000000000003E-3</v>
      </c>
      <c r="N35" s="89">
        <v>16</v>
      </c>
      <c r="O35" s="90" t="s">
        <v>64</v>
      </c>
      <c r="P35" s="74">
        <f t="shared" si="1"/>
        <v>1.6000000000000001E-3</v>
      </c>
    </row>
    <row r="36" spans="2:16">
      <c r="B36" s="89">
        <v>2.5</v>
      </c>
      <c r="C36" s="90" t="s">
        <v>63</v>
      </c>
      <c r="D36" s="118">
        <f t="shared" si="5"/>
        <v>4.4642857142857143E-5</v>
      </c>
      <c r="E36" s="91">
        <v>0.22720000000000001</v>
      </c>
      <c r="F36" s="92">
        <v>3.4660000000000002</v>
      </c>
      <c r="G36" s="88">
        <f t="shared" si="3"/>
        <v>3.6932</v>
      </c>
      <c r="H36" s="89">
        <v>71</v>
      </c>
      <c r="I36" s="90" t="s">
        <v>64</v>
      </c>
      <c r="J36" s="74">
        <f t="shared" si="4"/>
        <v>7.0999999999999995E-3</v>
      </c>
      <c r="K36" s="89">
        <v>22</v>
      </c>
      <c r="L36" s="90" t="s">
        <v>64</v>
      </c>
      <c r="M36" s="74">
        <f t="shared" si="0"/>
        <v>2.1999999999999997E-3</v>
      </c>
      <c r="N36" s="89">
        <v>16</v>
      </c>
      <c r="O36" s="90" t="s">
        <v>64</v>
      </c>
      <c r="P36" s="74">
        <f t="shared" si="1"/>
        <v>1.6000000000000001E-3</v>
      </c>
    </row>
    <row r="37" spans="2:16">
      <c r="B37" s="89">
        <v>2.75</v>
      </c>
      <c r="C37" s="90" t="s">
        <v>63</v>
      </c>
      <c r="D37" s="118">
        <f t="shared" si="5"/>
        <v>4.9107142857142852E-5</v>
      </c>
      <c r="E37" s="91">
        <v>0.23830000000000001</v>
      </c>
      <c r="F37" s="92">
        <v>3.57</v>
      </c>
      <c r="G37" s="88">
        <f t="shared" si="3"/>
        <v>3.8083</v>
      </c>
      <c r="H37" s="89">
        <v>75</v>
      </c>
      <c r="I37" s="90" t="s">
        <v>64</v>
      </c>
      <c r="J37" s="74">
        <f t="shared" si="4"/>
        <v>7.4999999999999997E-3</v>
      </c>
      <c r="K37" s="89">
        <v>23</v>
      </c>
      <c r="L37" s="90" t="s">
        <v>64</v>
      </c>
      <c r="M37" s="74">
        <f t="shared" si="0"/>
        <v>2.3E-3</v>
      </c>
      <c r="N37" s="89">
        <v>17</v>
      </c>
      <c r="O37" s="90" t="s">
        <v>64</v>
      </c>
      <c r="P37" s="74">
        <f t="shared" si="1"/>
        <v>1.7000000000000001E-3</v>
      </c>
    </row>
    <row r="38" spans="2:16">
      <c r="B38" s="89">
        <v>3</v>
      </c>
      <c r="C38" s="90" t="s">
        <v>63</v>
      </c>
      <c r="D38" s="118">
        <f t="shared" si="5"/>
        <v>5.3571428571428575E-5</v>
      </c>
      <c r="E38" s="91">
        <v>0.24890000000000001</v>
      </c>
      <c r="F38" s="92">
        <v>3.665</v>
      </c>
      <c r="G38" s="88">
        <f t="shared" si="3"/>
        <v>3.9138999999999999</v>
      </c>
      <c r="H38" s="89">
        <v>79</v>
      </c>
      <c r="I38" s="90" t="s">
        <v>64</v>
      </c>
      <c r="J38" s="74">
        <f t="shared" si="4"/>
        <v>7.9000000000000008E-3</v>
      </c>
      <c r="K38" s="89">
        <v>24</v>
      </c>
      <c r="L38" s="90" t="s">
        <v>64</v>
      </c>
      <c r="M38" s="74">
        <f t="shared" si="0"/>
        <v>2.4000000000000002E-3</v>
      </c>
      <c r="N38" s="89">
        <v>18</v>
      </c>
      <c r="O38" s="90" t="s">
        <v>64</v>
      </c>
      <c r="P38" s="74">
        <f t="shared" si="1"/>
        <v>1.8E-3</v>
      </c>
    </row>
    <row r="39" spans="2:16">
      <c r="B39" s="89">
        <v>3.25</v>
      </c>
      <c r="C39" s="90" t="s">
        <v>63</v>
      </c>
      <c r="D39" s="118">
        <f t="shared" si="5"/>
        <v>5.8035714285714285E-5</v>
      </c>
      <c r="E39" s="91">
        <v>0.2591</v>
      </c>
      <c r="F39" s="92">
        <v>3.7519999999999998</v>
      </c>
      <c r="G39" s="88">
        <f t="shared" si="3"/>
        <v>4.0110999999999999</v>
      </c>
      <c r="H39" s="89">
        <v>83</v>
      </c>
      <c r="I39" s="90" t="s">
        <v>64</v>
      </c>
      <c r="J39" s="74">
        <f t="shared" si="4"/>
        <v>8.3000000000000001E-3</v>
      </c>
      <c r="K39" s="89">
        <v>25</v>
      </c>
      <c r="L39" s="90" t="s">
        <v>64</v>
      </c>
      <c r="M39" s="74">
        <f t="shared" si="0"/>
        <v>2.5000000000000001E-3</v>
      </c>
      <c r="N39" s="89">
        <v>19</v>
      </c>
      <c r="O39" s="90" t="s">
        <v>64</v>
      </c>
      <c r="P39" s="74">
        <f t="shared" si="1"/>
        <v>1.9E-3</v>
      </c>
    </row>
    <row r="40" spans="2:16">
      <c r="B40" s="89">
        <v>3.5</v>
      </c>
      <c r="C40" s="90" t="s">
        <v>63</v>
      </c>
      <c r="D40" s="118">
        <f t="shared" si="5"/>
        <v>6.2500000000000001E-5</v>
      </c>
      <c r="E40" s="91">
        <v>0.26879999999999998</v>
      </c>
      <c r="F40" s="92">
        <v>3.8330000000000002</v>
      </c>
      <c r="G40" s="88">
        <f t="shared" si="3"/>
        <v>4.1017999999999999</v>
      </c>
      <c r="H40" s="89">
        <v>86</v>
      </c>
      <c r="I40" s="90" t="s">
        <v>64</v>
      </c>
      <c r="J40" s="74">
        <f t="shared" si="4"/>
        <v>8.6E-3</v>
      </c>
      <c r="K40" s="89">
        <v>26</v>
      </c>
      <c r="L40" s="90" t="s">
        <v>64</v>
      </c>
      <c r="M40" s="74">
        <f t="shared" si="0"/>
        <v>2.5999999999999999E-3</v>
      </c>
      <c r="N40" s="89">
        <v>20</v>
      </c>
      <c r="O40" s="90" t="s">
        <v>64</v>
      </c>
      <c r="P40" s="74">
        <f t="shared" si="1"/>
        <v>2E-3</v>
      </c>
    </row>
    <row r="41" spans="2:16">
      <c r="B41" s="89">
        <v>3.75</v>
      </c>
      <c r="C41" s="90" t="s">
        <v>63</v>
      </c>
      <c r="D41" s="118">
        <f t="shared" si="5"/>
        <v>6.6964285714285718E-5</v>
      </c>
      <c r="E41" s="91">
        <v>0.27829999999999999</v>
      </c>
      <c r="F41" s="92">
        <v>3.907</v>
      </c>
      <c r="G41" s="88">
        <f t="shared" si="3"/>
        <v>4.1852999999999998</v>
      </c>
      <c r="H41" s="89">
        <v>90</v>
      </c>
      <c r="I41" s="90" t="s">
        <v>64</v>
      </c>
      <c r="J41" s="74">
        <f t="shared" si="4"/>
        <v>8.9999999999999993E-3</v>
      </c>
      <c r="K41" s="89">
        <v>26</v>
      </c>
      <c r="L41" s="90" t="s">
        <v>64</v>
      </c>
      <c r="M41" s="74">
        <f t="shared" si="0"/>
        <v>2.5999999999999999E-3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4</v>
      </c>
      <c r="C42" s="90" t="s">
        <v>63</v>
      </c>
      <c r="D42" s="118">
        <f t="shared" si="5"/>
        <v>7.1428571428571434E-5</v>
      </c>
      <c r="E42" s="91">
        <v>0.28739999999999999</v>
      </c>
      <c r="F42" s="92">
        <v>3.9769999999999999</v>
      </c>
      <c r="G42" s="88">
        <f t="shared" si="3"/>
        <v>4.2644000000000002</v>
      </c>
      <c r="H42" s="89">
        <v>94</v>
      </c>
      <c r="I42" s="90" t="s">
        <v>64</v>
      </c>
      <c r="J42" s="74">
        <f t="shared" si="4"/>
        <v>9.4000000000000004E-3</v>
      </c>
      <c r="K42" s="89">
        <v>27</v>
      </c>
      <c r="L42" s="90" t="s">
        <v>64</v>
      </c>
      <c r="M42" s="74">
        <f t="shared" si="0"/>
        <v>2.7000000000000001E-3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4.5</v>
      </c>
      <c r="C43" s="90" t="s">
        <v>63</v>
      </c>
      <c r="D43" s="118">
        <f t="shared" si="5"/>
        <v>8.0357142857142853E-5</v>
      </c>
      <c r="E43" s="91">
        <v>0.30480000000000002</v>
      </c>
      <c r="F43" s="92">
        <v>4.1029999999999998</v>
      </c>
      <c r="G43" s="88">
        <f t="shared" si="3"/>
        <v>4.4077999999999999</v>
      </c>
      <c r="H43" s="89">
        <v>101</v>
      </c>
      <c r="I43" s="90" t="s">
        <v>64</v>
      </c>
      <c r="J43" s="74">
        <f t="shared" si="4"/>
        <v>1.0100000000000001E-2</v>
      </c>
      <c r="K43" s="89">
        <v>29</v>
      </c>
      <c r="L43" s="90" t="s">
        <v>64</v>
      </c>
      <c r="M43" s="74">
        <f t="shared" si="0"/>
        <v>2.9000000000000002E-3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5</v>
      </c>
      <c r="C44" s="90" t="s">
        <v>63</v>
      </c>
      <c r="D44" s="118">
        <f t="shared" si="5"/>
        <v>8.9285714285714286E-5</v>
      </c>
      <c r="E44" s="91">
        <v>0.32129999999999997</v>
      </c>
      <c r="F44" s="92">
        <v>4.2130000000000001</v>
      </c>
      <c r="G44" s="88">
        <f t="shared" si="3"/>
        <v>4.5343</v>
      </c>
      <c r="H44" s="89">
        <v>107</v>
      </c>
      <c r="I44" s="90" t="s">
        <v>64</v>
      </c>
      <c r="J44" s="74">
        <f t="shared" si="4"/>
        <v>1.0699999999999999E-2</v>
      </c>
      <c r="K44" s="89">
        <v>31</v>
      </c>
      <c r="L44" s="90" t="s">
        <v>64</v>
      </c>
      <c r="M44" s="74">
        <f t="shared" si="0"/>
        <v>3.0999999999999999E-3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5.5</v>
      </c>
      <c r="C45" s="90" t="s">
        <v>63</v>
      </c>
      <c r="D45" s="118">
        <f t="shared" si="5"/>
        <v>9.8214285714285705E-5</v>
      </c>
      <c r="E45" s="91">
        <v>0.33700000000000002</v>
      </c>
      <c r="F45" s="92">
        <v>4.3120000000000003</v>
      </c>
      <c r="G45" s="88">
        <f t="shared" si="3"/>
        <v>4.649</v>
      </c>
      <c r="H45" s="89">
        <v>114</v>
      </c>
      <c r="I45" s="90" t="s">
        <v>64</v>
      </c>
      <c r="J45" s="74">
        <f t="shared" si="4"/>
        <v>1.14E-2</v>
      </c>
      <c r="K45" s="89">
        <v>32</v>
      </c>
      <c r="L45" s="90" t="s">
        <v>64</v>
      </c>
      <c r="M45" s="74">
        <f t="shared" si="0"/>
        <v>3.2000000000000002E-3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6</v>
      </c>
      <c r="C46" s="90" t="s">
        <v>63</v>
      </c>
      <c r="D46" s="118">
        <f t="shared" si="5"/>
        <v>1.0714285714285715E-4</v>
      </c>
      <c r="E46" s="91">
        <v>0.35199999999999998</v>
      </c>
      <c r="F46" s="92">
        <v>4.4000000000000004</v>
      </c>
      <c r="G46" s="88">
        <f t="shared" si="3"/>
        <v>4.7520000000000007</v>
      </c>
      <c r="H46" s="89">
        <v>121</v>
      </c>
      <c r="I46" s="90" t="s">
        <v>64</v>
      </c>
      <c r="J46" s="74">
        <f t="shared" si="4"/>
        <v>1.21E-2</v>
      </c>
      <c r="K46" s="89">
        <v>34</v>
      </c>
      <c r="L46" s="90" t="s">
        <v>64</v>
      </c>
      <c r="M46" s="74">
        <f t="shared" si="0"/>
        <v>3.4000000000000002E-3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6.5</v>
      </c>
      <c r="C47" s="90" t="s">
        <v>63</v>
      </c>
      <c r="D47" s="118">
        <f t="shared" si="5"/>
        <v>1.1607142857142857E-4</v>
      </c>
      <c r="E47" s="91">
        <v>0.3664</v>
      </c>
      <c r="F47" s="92">
        <v>4.4800000000000004</v>
      </c>
      <c r="G47" s="88">
        <f t="shared" si="3"/>
        <v>4.8464</v>
      </c>
      <c r="H47" s="89">
        <v>127</v>
      </c>
      <c r="I47" s="90" t="s">
        <v>64</v>
      </c>
      <c r="J47" s="74">
        <f t="shared" si="4"/>
        <v>1.2699999999999999E-2</v>
      </c>
      <c r="K47" s="89">
        <v>35</v>
      </c>
      <c r="L47" s="90" t="s">
        <v>64</v>
      </c>
      <c r="M47" s="74">
        <f t="shared" si="0"/>
        <v>3.5000000000000005E-3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7</v>
      </c>
      <c r="C48" s="90" t="s">
        <v>63</v>
      </c>
      <c r="D48" s="118">
        <f t="shared" si="5"/>
        <v>1.25E-4</v>
      </c>
      <c r="E48" s="91">
        <v>0.38019999999999998</v>
      </c>
      <c r="F48" s="92">
        <v>4.5519999999999996</v>
      </c>
      <c r="G48" s="88">
        <f t="shared" si="3"/>
        <v>4.9321999999999999</v>
      </c>
      <c r="H48" s="89">
        <v>133</v>
      </c>
      <c r="I48" s="90" t="s">
        <v>64</v>
      </c>
      <c r="J48" s="74">
        <f t="shared" si="4"/>
        <v>1.3300000000000001E-2</v>
      </c>
      <c r="K48" s="89">
        <v>37</v>
      </c>
      <c r="L48" s="90" t="s">
        <v>64</v>
      </c>
      <c r="M48" s="74">
        <f t="shared" si="0"/>
        <v>3.6999999999999997E-3</v>
      </c>
      <c r="N48" s="89">
        <v>29</v>
      </c>
      <c r="O48" s="90" t="s">
        <v>64</v>
      </c>
      <c r="P48" s="74">
        <f t="shared" si="1"/>
        <v>2.9000000000000002E-3</v>
      </c>
    </row>
    <row r="49" spans="2:16">
      <c r="B49" s="89">
        <v>8</v>
      </c>
      <c r="C49" s="90" t="s">
        <v>63</v>
      </c>
      <c r="D49" s="118">
        <f t="shared" si="5"/>
        <v>1.4285714285714287E-4</v>
      </c>
      <c r="E49" s="91">
        <v>0.40649999999999997</v>
      </c>
      <c r="F49" s="92">
        <v>4.6779999999999999</v>
      </c>
      <c r="G49" s="88">
        <f t="shared" si="3"/>
        <v>5.0845000000000002</v>
      </c>
      <c r="H49" s="89">
        <v>145</v>
      </c>
      <c r="I49" s="90" t="s">
        <v>64</v>
      </c>
      <c r="J49" s="74">
        <f t="shared" si="4"/>
        <v>1.4499999999999999E-2</v>
      </c>
      <c r="K49" s="89">
        <v>40</v>
      </c>
      <c r="L49" s="90" t="s">
        <v>64</v>
      </c>
      <c r="M49" s="74">
        <f t="shared" si="0"/>
        <v>4.0000000000000001E-3</v>
      </c>
      <c r="N49" s="89">
        <v>31</v>
      </c>
      <c r="O49" s="90" t="s">
        <v>64</v>
      </c>
      <c r="P49" s="74">
        <f t="shared" si="1"/>
        <v>3.0999999999999999E-3</v>
      </c>
    </row>
    <row r="50" spans="2:16">
      <c r="B50" s="89">
        <v>9</v>
      </c>
      <c r="C50" s="90" t="s">
        <v>63</v>
      </c>
      <c r="D50" s="118">
        <f t="shared" si="5"/>
        <v>1.6071428571428571E-4</v>
      </c>
      <c r="E50" s="91">
        <v>0.43109999999999998</v>
      </c>
      <c r="F50" s="92">
        <v>4.7839999999999998</v>
      </c>
      <c r="G50" s="88">
        <f t="shared" si="3"/>
        <v>5.2150999999999996</v>
      </c>
      <c r="H50" s="89">
        <v>157</v>
      </c>
      <c r="I50" s="90" t="s">
        <v>64</v>
      </c>
      <c r="J50" s="74">
        <f t="shared" si="4"/>
        <v>1.5699999999999999E-2</v>
      </c>
      <c r="K50" s="89">
        <v>42</v>
      </c>
      <c r="L50" s="90" t="s">
        <v>64</v>
      </c>
      <c r="M50" s="74">
        <f t="shared" si="0"/>
        <v>4.2000000000000006E-3</v>
      </c>
      <c r="N50" s="89">
        <v>34</v>
      </c>
      <c r="O50" s="90" t="s">
        <v>64</v>
      </c>
      <c r="P50" s="74">
        <f t="shared" si="1"/>
        <v>3.4000000000000002E-3</v>
      </c>
    </row>
    <row r="51" spans="2:16">
      <c r="B51" s="89">
        <v>10</v>
      </c>
      <c r="C51" s="90" t="s">
        <v>63</v>
      </c>
      <c r="D51" s="118">
        <f t="shared" si="5"/>
        <v>1.7857142857142857E-4</v>
      </c>
      <c r="E51" s="91">
        <v>0.45440000000000003</v>
      </c>
      <c r="F51" s="92">
        <v>4.8739999999999997</v>
      </c>
      <c r="G51" s="88">
        <f t="shared" si="3"/>
        <v>5.3283999999999994</v>
      </c>
      <c r="H51" s="89">
        <v>169</v>
      </c>
      <c r="I51" s="90" t="s">
        <v>64</v>
      </c>
      <c r="J51" s="74">
        <f t="shared" si="4"/>
        <v>1.6900000000000002E-2</v>
      </c>
      <c r="K51" s="89">
        <v>45</v>
      </c>
      <c r="L51" s="90" t="s">
        <v>64</v>
      </c>
      <c r="M51" s="74">
        <f t="shared" si="0"/>
        <v>4.4999999999999997E-3</v>
      </c>
      <c r="N51" s="89">
        <v>36</v>
      </c>
      <c r="O51" s="90" t="s">
        <v>64</v>
      </c>
      <c r="P51" s="74">
        <f t="shared" si="1"/>
        <v>3.5999999999999999E-3</v>
      </c>
    </row>
    <row r="52" spans="2:16">
      <c r="B52" s="89">
        <v>11</v>
      </c>
      <c r="C52" s="90" t="s">
        <v>63</v>
      </c>
      <c r="D52" s="118">
        <f t="shared" si="5"/>
        <v>1.9642857142857141E-4</v>
      </c>
      <c r="E52" s="91">
        <v>0.47660000000000002</v>
      </c>
      <c r="F52" s="92">
        <v>4.9509999999999996</v>
      </c>
      <c r="G52" s="88">
        <f t="shared" si="3"/>
        <v>5.4276</v>
      </c>
      <c r="H52" s="89">
        <v>181</v>
      </c>
      <c r="I52" s="90" t="s">
        <v>64</v>
      </c>
      <c r="J52" s="74">
        <f t="shared" si="4"/>
        <v>1.8099999999999998E-2</v>
      </c>
      <c r="K52" s="89">
        <v>47</v>
      </c>
      <c r="L52" s="90" t="s">
        <v>64</v>
      </c>
      <c r="M52" s="74">
        <f t="shared" si="0"/>
        <v>4.7000000000000002E-3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12</v>
      </c>
      <c r="C53" s="90" t="s">
        <v>63</v>
      </c>
      <c r="D53" s="118">
        <f t="shared" si="5"/>
        <v>2.142857142857143E-4</v>
      </c>
      <c r="E53" s="91">
        <v>0.49780000000000002</v>
      </c>
      <c r="F53" s="92">
        <v>5.0179999999999998</v>
      </c>
      <c r="G53" s="88">
        <f t="shared" si="3"/>
        <v>5.5157999999999996</v>
      </c>
      <c r="H53" s="89">
        <v>192</v>
      </c>
      <c r="I53" s="90" t="s">
        <v>64</v>
      </c>
      <c r="J53" s="74">
        <f t="shared" si="4"/>
        <v>1.9200000000000002E-2</v>
      </c>
      <c r="K53" s="89">
        <v>50</v>
      </c>
      <c r="L53" s="90" t="s">
        <v>64</v>
      </c>
      <c r="M53" s="74">
        <f t="shared" si="0"/>
        <v>5.0000000000000001E-3</v>
      </c>
      <c r="N53" s="89">
        <v>40</v>
      </c>
      <c r="O53" s="90" t="s">
        <v>64</v>
      </c>
      <c r="P53" s="74">
        <f t="shared" si="1"/>
        <v>4.0000000000000001E-3</v>
      </c>
    </row>
    <row r="54" spans="2:16">
      <c r="B54" s="89">
        <v>13</v>
      </c>
      <c r="C54" s="90" t="s">
        <v>63</v>
      </c>
      <c r="D54" s="118">
        <f t="shared" si="5"/>
        <v>2.3214285714285714E-4</v>
      </c>
      <c r="E54" s="91">
        <v>0.5181</v>
      </c>
      <c r="F54" s="92">
        <v>5.0759999999999996</v>
      </c>
      <c r="G54" s="88">
        <f t="shared" si="3"/>
        <v>5.5940999999999992</v>
      </c>
      <c r="H54" s="89">
        <v>203</v>
      </c>
      <c r="I54" s="90" t="s">
        <v>64</v>
      </c>
      <c r="J54" s="74">
        <f t="shared" si="4"/>
        <v>2.0300000000000002E-2</v>
      </c>
      <c r="K54" s="89">
        <v>52</v>
      </c>
      <c r="L54" s="90" t="s">
        <v>64</v>
      </c>
      <c r="M54" s="74">
        <f t="shared" si="0"/>
        <v>5.1999999999999998E-3</v>
      </c>
      <c r="N54" s="89">
        <v>42</v>
      </c>
      <c r="O54" s="90" t="s">
        <v>64</v>
      </c>
      <c r="P54" s="74">
        <f t="shared" si="1"/>
        <v>4.2000000000000006E-3</v>
      </c>
    </row>
    <row r="55" spans="2:16">
      <c r="B55" s="89">
        <v>14</v>
      </c>
      <c r="C55" s="90" t="s">
        <v>63</v>
      </c>
      <c r="D55" s="118">
        <f t="shared" si="5"/>
        <v>2.5000000000000001E-4</v>
      </c>
      <c r="E55" s="91">
        <v>0.53769999999999996</v>
      </c>
      <c r="F55" s="92">
        <v>5.1260000000000003</v>
      </c>
      <c r="G55" s="88">
        <f t="shared" si="3"/>
        <v>5.6637000000000004</v>
      </c>
      <c r="H55" s="89">
        <v>214</v>
      </c>
      <c r="I55" s="90" t="s">
        <v>64</v>
      </c>
      <c r="J55" s="74">
        <f t="shared" si="4"/>
        <v>2.1399999999999999E-2</v>
      </c>
      <c r="K55" s="89">
        <v>55</v>
      </c>
      <c r="L55" s="90" t="s">
        <v>64</v>
      </c>
      <c r="M55" s="74">
        <f t="shared" si="0"/>
        <v>5.4999999999999997E-3</v>
      </c>
      <c r="N55" s="89">
        <v>44</v>
      </c>
      <c r="O55" s="90" t="s">
        <v>64</v>
      </c>
      <c r="P55" s="74">
        <f t="shared" si="1"/>
        <v>4.3999999999999994E-3</v>
      </c>
    </row>
    <row r="56" spans="2:16">
      <c r="B56" s="89">
        <v>15</v>
      </c>
      <c r="C56" s="90" t="s">
        <v>63</v>
      </c>
      <c r="D56" s="118">
        <f t="shared" si="5"/>
        <v>2.6785714285714287E-4</v>
      </c>
      <c r="E56" s="91">
        <v>0.55659999999999998</v>
      </c>
      <c r="F56" s="92">
        <v>5.1710000000000003</v>
      </c>
      <c r="G56" s="88">
        <f t="shared" si="3"/>
        <v>5.7276000000000007</v>
      </c>
      <c r="H56" s="89">
        <v>225</v>
      </c>
      <c r="I56" s="90" t="s">
        <v>64</v>
      </c>
      <c r="J56" s="74">
        <f t="shared" si="4"/>
        <v>2.2499999999999999E-2</v>
      </c>
      <c r="K56" s="89">
        <v>57</v>
      </c>
      <c r="L56" s="90" t="s">
        <v>64</v>
      </c>
      <c r="M56" s="74">
        <f t="shared" si="0"/>
        <v>5.7000000000000002E-3</v>
      </c>
      <c r="N56" s="89">
        <v>46</v>
      </c>
      <c r="O56" s="90" t="s">
        <v>64</v>
      </c>
      <c r="P56" s="74">
        <f t="shared" si="1"/>
        <v>4.5999999999999999E-3</v>
      </c>
    </row>
    <row r="57" spans="2:16">
      <c r="B57" s="89">
        <v>16</v>
      </c>
      <c r="C57" s="90" t="s">
        <v>63</v>
      </c>
      <c r="D57" s="118">
        <f t="shared" si="5"/>
        <v>2.8571428571428574E-4</v>
      </c>
      <c r="E57" s="91">
        <v>0.57479999999999998</v>
      </c>
      <c r="F57" s="92">
        <v>5.2089999999999996</v>
      </c>
      <c r="G57" s="88">
        <f t="shared" si="3"/>
        <v>5.7837999999999994</v>
      </c>
      <c r="H57" s="89">
        <v>236</v>
      </c>
      <c r="I57" s="90" t="s">
        <v>64</v>
      </c>
      <c r="J57" s="74">
        <f t="shared" si="4"/>
        <v>2.3599999999999999E-2</v>
      </c>
      <c r="K57" s="89">
        <v>59</v>
      </c>
      <c r="L57" s="90" t="s">
        <v>64</v>
      </c>
      <c r="M57" s="74">
        <f t="shared" si="0"/>
        <v>5.8999999999999999E-3</v>
      </c>
      <c r="N57" s="89">
        <v>48</v>
      </c>
      <c r="O57" s="90" t="s">
        <v>64</v>
      </c>
      <c r="P57" s="74">
        <f t="shared" si="1"/>
        <v>4.8000000000000004E-3</v>
      </c>
    </row>
    <row r="58" spans="2:16">
      <c r="B58" s="89">
        <v>17</v>
      </c>
      <c r="C58" s="90" t="s">
        <v>63</v>
      </c>
      <c r="D58" s="118">
        <f t="shared" si="5"/>
        <v>3.035714285714286E-4</v>
      </c>
      <c r="E58" s="91">
        <v>0.59250000000000003</v>
      </c>
      <c r="F58" s="92">
        <v>5.2430000000000003</v>
      </c>
      <c r="G58" s="88">
        <f t="shared" si="3"/>
        <v>5.8355000000000006</v>
      </c>
      <c r="H58" s="89">
        <v>247</v>
      </c>
      <c r="I58" s="90" t="s">
        <v>64</v>
      </c>
      <c r="J58" s="74">
        <f t="shared" si="4"/>
        <v>2.47E-2</v>
      </c>
      <c r="K58" s="89">
        <v>62</v>
      </c>
      <c r="L58" s="90" t="s">
        <v>64</v>
      </c>
      <c r="M58" s="74">
        <f t="shared" si="0"/>
        <v>6.1999999999999998E-3</v>
      </c>
      <c r="N58" s="89">
        <v>50</v>
      </c>
      <c r="O58" s="90" t="s">
        <v>64</v>
      </c>
      <c r="P58" s="74">
        <f t="shared" si="1"/>
        <v>5.0000000000000001E-3</v>
      </c>
    </row>
    <row r="59" spans="2:16">
      <c r="B59" s="89">
        <v>18</v>
      </c>
      <c r="C59" s="90" t="s">
        <v>63</v>
      </c>
      <c r="D59" s="118">
        <f t="shared" si="5"/>
        <v>3.2142857142857141E-4</v>
      </c>
      <c r="E59" s="91">
        <v>0.60970000000000002</v>
      </c>
      <c r="F59" s="92">
        <v>5.2729999999999997</v>
      </c>
      <c r="G59" s="88">
        <f t="shared" si="3"/>
        <v>5.8826999999999998</v>
      </c>
      <c r="H59" s="89">
        <v>257</v>
      </c>
      <c r="I59" s="90" t="s">
        <v>64</v>
      </c>
      <c r="J59" s="74">
        <f t="shared" si="4"/>
        <v>2.5700000000000001E-2</v>
      </c>
      <c r="K59" s="89">
        <v>64</v>
      </c>
      <c r="L59" s="90" t="s">
        <v>64</v>
      </c>
      <c r="M59" s="74">
        <f t="shared" si="0"/>
        <v>6.4000000000000003E-3</v>
      </c>
      <c r="N59" s="89">
        <v>52</v>
      </c>
      <c r="O59" s="90" t="s">
        <v>64</v>
      </c>
      <c r="P59" s="74">
        <f t="shared" si="1"/>
        <v>5.1999999999999998E-3</v>
      </c>
    </row>
    <row r="60" spans="2:16">
      <c r="B60" s="89">
        <v>20</v>
      </c>
      <c r="C60" s="90" t="s">
        <v>63</v>
      </c>
      <c r="D60" s="118">
        <f t="shared" si="5"/>
        <v>3.5714285714285714E-4</v>
      </c>
      <c r="E60" s="91">
        <v>0.64270000000000005</v>
      </c>
      <c r="F60" s="92">
        <v>5.3220000000000001</v>
      </c>
      <c r="G60" s="88">
        <f t="shared" si="3"/>
        <v>5.9647000000000006</v>
      </c>
      <c r="H60" s="89">
        <v>279</v>
      </c>
      <c r="I60" s="90" t="s">
        <v>64</v>
      </c>
      <c r="J60" s="74">
        <f t="shared" si="4"/>
        <v>2.7900000000000001E-2</v>
      </c>
      <c r="K60" s="89">
        <v>68</v>
      </c>
      <c r="L60" s="90" t="s">
        <v>64</v>
      </c>
      <c r="M60" s="74">
        <f t="shared" si="0"/>
        <v>6.8000000000000005E-3</v>
      </c>
      <c r="N60" s="89">
        <v>56</v>
      </c>
      <c r="O60" s="90" t="s">
        <v>64</v>
      </c>
      <c r="P60" s="74">
        <f t="shared" si="1"/>
        <v>5.5999999999999999E-3</v>
      </c>
    </row>
    <row r="61" spans="2:16">
      <c r="B61" s="89">
        <v>22.5</v>
      </c>
      <c r="C61" s="90" t="s">
        <v>63</v>
      </c>
      <c r="D61" s="118">
        <f t="shared" si="5"/>
        <v>4.0178571428571428E-4</v>
      </c>
      <c r="E61" s="91">
        <v>0.68169999999999997</v>
      </c>
      <c r="F61" s="92">
        <v>5.3680000000000003</v>
      </c>
      <c r="G61" s="88">
        <f t="shared" si="3"/>
        <v>6.0497000000000005</v>
      </c>
      <c r="H61" s="89">
        <v>305</v>
      </c>
      <c r="I61" s="90" t="s">
        <v>64</v>
      </c>
      <c r="J61" s="74">
        <f t="shared" si="4"/>
        <v>3.0499999999999999E-2</v>
      </c>
      <c r="K61" s="89">
        <v>74</v>
      </c>
      <c r="L61" s="90" t="s">
        <v>64</v>
      </c>
      <c r="M61" s="74">
        <f t="shared" si="0"/>
        <v>7.3999999999999995E-3</v>
      </c>
      <c r="N61" s="89">
        <v>60</v>
      </c>
      <c r="O61" s="90" t="s">
        <v>64</v>
      </c>
      <c r="P61" s="74">
        <f t="shared" si="1"/>
        <v>6.0000000000000001E-3</v>
      </c>
    </row>
    <row r="62" spans="2:16">
      <c r="B62" s="89">
        <v>25</v>
      </c>
      <c r="C62" s="90" t="s">
        <v>63</v>
      </c>
      <c r="D62" s="118">
        <f t="shared" si="5"/>
        <v>4.4642857142857147E-4</v>
      </c>
      <c r="E62" s="91">
        <v>0.71850000000000003</v>
      </c>
      <c r="F62" s="92">
        <v>5.399</v>
      </c>
      <c r="G62" s="88">
        <f t="shared" si="3"/>
        <v>6.1174999999999997</v>
      </c>
      <c r="H62" s="89">
        <v>331</v>
      </c>
      <c r="I62" s="90" t="s">
        <v>64</v>
      </c>
      <c r="J62" s="74">
        <f t="shared" si="4"/>
        <v>3.3100000000000004E-2</v>
      </c>
      <c r="K62" s="89">
        <v>79</v>
      </c>
      <c r="L62" s="90" t="s">
        <v>64</v>
      </c>
      <c r="M62" s="74">
        <f t="shared" si="0"/>
        <v>7.9000000000000008E-3</v>
      </c>
      <c r="N62" s="89">
        <v>65</v>
      </c>
      <c r="O62" s="90" t="s">
        <v>64</v>
      </c>
      <c r="P62" s="74">
        <f t="shared" si="1"/>
        <v>6.5000000000000006E-3</v>
      </c>
    </row>
    <row r="63" spans="2:16">
      <c r="B63" s="89">
        <v>27.5</v>
      </c>
      <c r="C63" s="90" t="s">
        <v>63</v>
      </c>
      <c r="D63" s="118">
        <f t="shared" si="5"/>
        <v>4.910714285714286E-4</v>
      </c>
      <c r="E63" s="91">
        <v>0.75360000000000005</v>
      </c>
      <c r="F63" s="92">
        <v>5.4189999999999996</v>
      </c>
      <c r="G63" s="88">
        <f t="shared" si="3"/>
        <v>6.1725999999999992</v>
      </c>
      <c r="H63" s="89">
        <v>356</v>
      </c>
      <c r="I63" s="90" t="s">
        <v>64</v>
      </c>
      <c r="J63" s="74">
        <f t="shared" si="4"/>
        <v>3.56E-2</v>
      </c>
      <c r="K63" s="89">
        <v>85</v>
      </c>
      <c r="L63" s="90" t="s">
        <v>64</v>
      </c>
      <c r="M63" s="74">
        <f t="shared" si="0"/>
        <v>8.5000000000000006E-3</v>
      </c>
      <c r="N63" s="89">
        <v>69</v>
      </c>
      <c r="O63" s="90" t="s">
        <v>64</v>
      </c>
      <c r="P63" s="74">
        <f t="shared" si="1"/>
        <v>6.9000000000000008E-3</v>
      </c>
    </row>
    <row r="64" spans="2:16">
      <c r="B64" s="89">
        <v>30</v>
      </c>
      <c r="C64" s="90" t="s">
        <v>63</v>
      </c>
      <c r="D64" s="118">
        <f t="shared" si="5"/>
        <v>5.3571428571428574E-4</v>
      </c>
      <c r="E64" s="91">
        <v>0.78710000000000002</v>
      </c>
      <c r="F64" s="92">
        <v>5.4320000000000004</v>
      </c>
      <c r="G64" s="88">
        <f t="shared" si="3"/>
        <v>6.2191000000000001</v>
      </c>
      <c r="H64" s="89">
        <v>382</v>
      </c>
      <c r="I64" s="90" t="s">
        <v>64</v>
      </c>
      <c r="J64" s="74">
        <f t="shared" si="4"/>
        <v>3.8199999999999998E-2</v>
      </c>
      <c r="K64" s="89">
        <v>90</v>
      </c>
      <c r="L64" s="90" t="s">
        <v>64</v>
      </c>
      <c r="M64" s="74">
        <f t="shared" si="0"/>
        <v>8.9999999999999993E-3</v>
      </c>
      <c r="N64" s="89">
        <v>73</v>
      </c>
      <c r="O64" s="90" t="s">
        <v>64</v>
      </c>
      <c r="P64" s="74">
        <f t="shared" si="1"/>
        <v>7.2999999999999992E-3</v>
      </c>
    </row>
    <row r="65" spans="2:16">
      <c r="B65" s="89">
        <v>32.5</v>
      </c>
      <c r="C65" s="90" t="s">
        <v>63</v>
      </c>
      <c r="D65" s="118">
        <f t="shared" si="5"/>
        <v>5.8035714285714288E-4</v>
      </c>
      <c r="E65" s="91">
        <v>0.81930000000000003</v>
      </c>
      <c r="F65" s="92">
        <v>5.4370000000000003</v>
      </c>
      <c r="G65" s="88">
        <f t="shared" si="3"/>
        <v>6.2563000000000004</v>
      </c>
      <c r="H65" s="89">
        <v>407</v>
      </c>
      <c r="I65" s="90" t="s">
        <v>64</v>
      </c>
      <c r="J65" s="74">
        <f t="shared" si="4"/>
        <v>4.07E-2</v>
      </c>
      <c r="K65" s="89">
        <v>95</v>
      </c>
      <c r="L65" s="90" t="s">
        <v>64</v>
      </c>
      <c r="M65" s="74">
        <f t="shared" si="0"/>
        <v>9.4999999999999998E-3</v>
      </c>
      <c r="N65" s="89">
        <v>78</v>
      </c>
      <c r="O65" s="90" t="s">
        <v>64</v>
      </c>
      <c r="P65" s="74">
        <f t="shared" si="1"/>
        <v>7.7999999999999996E-3</v>
      </c>
    </row>
    <row r="66" spans="2:16">
      <c r="B66" s="89">
        <v>35</v>
      </c>
      <c r="C66" s="90" t="s">
        <v>63</v>
      </c>
      <c r="D66" s="118">
        <f t="shared" si="5"/>
        <v>6.2500000000000001E-4</v>
      </c>
      <c r="E66" s="91">
        <v>0.85019999999999996</v>
      </c>
      <c r="F66" s="92">
        <v>5.4370000000000003</v>
      </c>
      <c r="G66" s="88">
        <f t="shared" si="3"/>
        <v>6.2872000000000003</v>
      </c>
      <c r="H66" s="89">
        <v>433</v>
      </c>
      <c r="I66" s="90" t="s">
        <v>64</v>
      </c>
      <c r="J66" s="74">
        <f t="shared" si="4"/>
        <v>4.3299999999999998E-2</v>
      </c>
      <c r="K66" s="89">
        <v>100</v>
      </c>
      <c r="L66" s="90" t="s">
        <v>64</v>
      </c>
      <c r="M66" s="74">
        <f t="shared" si="0"/>
        <v>0.01</v>
      </c>
      <c r="N66" s="89">
        <v>82</v>
      </c>
      <c r="O66" s="90" t="s">
        <v>64</v>
      </c>
      <c r="P66" s="74">
        <f t="shared" si="1"/>
        <v>8.2000000000000007E-3</v>
      </c>
    </row>
    <row r="67" spans="2:16">
      <c r="B67" s="89">
        <v>37.5</v>
      </c>
      <c r="C67" s="90" t="s">
        <v>63</v>
      </c>
      <c r="D67" s="118">
        <f t="shared" si="5"/>
        <v>6.6964285714285715E-4</v>
      </c>
      <c r="E67" s="91">
        <v>0.88</v>
      </c>
      <c r="F67" s="92">
        <v>5.4320000000000004</v>
      </c>
      <c r="G67" s="88">
        <f t="shared" si="3"/>
        <v>6.3120000000000003</v>
      </c>
      <c r="H67" s="89">
        <v>458</v>
      </c>
      <c r="I67" s="90" t="s">
        <v>64</v>
      </c>
      <c r="J67" s="74">
        <f t="shared" si="4"/>
        <v>4.58E-2</v>
      </c>
      <c r="K67" s="89">
        <v>105</v>
      </c>
      <c r="L67" s="90" t="s">
        <v>64</v>
      </c>
      <c r="M67" s="74">
        <f t="shared" si="0"/>
        <v>1.0499999999999999E-2</v>
      </c>
      <c r="N67" s="89">
        <v>86</v>
      </c>
      <c r="O67" s="90" t="s">
        <v>64</v>
      </c>
      <c r="P67" s="74">
        <f t="shared" si="1"/>
        <v>8.6E-3</v>
      </c>
    </row>
    <row r="68" spans="2:16">
      <c r="B68" s="89">
        <v>40</v>
      </c>
      <c r="C68" s="90" t="s">
        <v>63</v>
      </c>
      <c r="D68" s="118">
        <f t="shared" si="5"/>
        <v>7.1428571428571429E-4</v>
      </c>
      <c r="E68" s="91">
        <v>0.90890000000000004</v>
      </c>
      <c r="F68" s="92">
        <v>5.4240000000000004</v>
      </c>
      <c r="G68" s="88">
        <f t="shared" si="3"/>
        <v>6.3329000000000004</v>
      </c>
      <c r="H68" s="89">
        <v>483</v>
      </c>
      <c r="I68" s="90" t="s">
        <v>64</v>
      </c>
      <c r="J68" s="74">
        <f t="shared" si="4"/>
        <v>4.8299999999999996E-2</v>
      </c>
      <c r="K68" s="89">
        <v>110</v>
      </c>
      <c r="L68" s="90" t="s">
        <v>64</v>
      </c>
      <c r="M68" s="74">
        <f t="shared" si="0"/>
        <v>1.0999999999999999E-2</v>
      </c>
      <c r="N68" s="89">
        <v>90</v>
      </c>
      <c r="O68" s="90" t="s">
        <v>64</v>
      </c>
      <c r="P68" s="74">
        <f t="shared" si="1"/>
        <v>8.9999999999999993E-3</v>
      </c>
    </row>
    <row r="69" spans="2:16">
      <c r="B69" s="89">
        <v>45</v>
      </c>
      <c r="C69" s="90" t="s">
        <v>63</v>
      </c>
      <c r="D69" s="118">
        <f t="shared" si="5"/>
        <v>8.0357142857142856E-4</v>
      </c>
      <c r="E69" s="91">
        <v>0.96399999999999997</v>
      </c>
      <c r="F69" s="92">
        <v>5.3979999999999997</v>
      </c>
      <c r="G69" s="88">
        <f t="shared" si="3"/>
        <v>6.3620000000000001</v>
      </c>
      <c r="H69" s="89">
        <v>534</v>
      </c>
      <c r="I69" s="90" t="s">
        <v>64</v>
      </c>
      <c r="J69" s="74">
        <f t="shared" si="4"/>
        <v>5.3400000000000003E-2</v>
      </c>
      <c r="K69" s="89">
        <v>119</v>
      </c>
      <c r="L69" s="90" t="s">
        <v>64</v>
      </c>
      <c r="M69" s="74">
        <f t="shared" si="0"/>
        <v>1.1899999999999999E-2</v>
      </c>
      <c r="N69" s="89">
        <v>98</v>
      </c>
      <c r="O69" s="90" t="s">
        <v>64</v>
      </c>
      <c r="P69" s="74">
        <f t="shared" si="1"/>
        <v>9.7999999999999997E-3</v>
      </c>
    </row>
    <row r="70" spans="2:16">
      <c r="B70" s="89">
        <v>50</v>
      </c>
      <c r="C70" s="90" t="s">
        <v>63</v>
      </c>
      <c r="D70" s="118">
        <f t="shared" si="5"/>
        <v>8.9285714285714294E-4</v>
      </c>
      <c r="E70" s="91">
        <v>1.016</v>
      </c>
      <c r="F70" s="92">
        <v>5.3639999999999999</v>
      </c>
      <c r="G70" s="88">
        <f t="shared" si="3"/>
        <v>6.38</v>
      </c>
      <c r="H70" s="89">
        <v>584</v>
      </c>
      <c r="I70" s="90" t="s">
        <v>64</v>
      </c>
      <c r="J70" s="74">
        <f t="shared" si="4"/>
        <v>5.8399999999999994E-2</v>
      </c>
      <c r="K70" s="89">
        <v>129</v>
      </c>
      <c r="L70" s="90" t="s">
        <v>64</v>
      </c>
      <c r="M70" s="74">
        <f t="shared" si="0"/>
        <v>1.29E-2</v>
      </c>
      <c r="N70" s="89">
        <v>106</v>
      </c>
      <c r="O70" s="90" t="s">
        <v>64</v>
      </c>
      <c r="P70" s="74">
        <f t="shared" si="1"/>
        <v>1.06E-2</v>
      </c>
    </row>
    <row r="71" spans="2:16">
      <c r="B71" s="89">
        <v>55</v>
      </c>
      <c r="C71" s="90" t="s">
        <v>63</v>
      </c>
      <c r="D71" s="118">
        <f t="shared" si="5"/>
        <v>9.8214285714285721E-4</v>
      </c>
      <c r="E71" s="91">
        <v>1.0660000000000001</v>
      </c>
      <c r="F71" s="92">
        <v>5.3250000000000002</v>
      </c>
      <c r="G71" s="88">
        <f t="shared" si="3"/>
        <v>6.391</v>
      </c>
      <c r="H71" s="89">
        <v>634</v>
      </c>
      <c r="I71" s="90" t="s">
        <v>64</v>
      </c>
      <c r="J71" s="74">
        <f t="shared" si="4"/>
        <v>6.3399999999999998E-2</v>
      </c>
      <c r="K71" s="89">
        <v>139</v>
      </c>
      <c r="L71" s="90" t="s">
        <v>64</v>
      </c>
      <c r="M71" s="74">
        <f t="shared" si="0"/>
        <v>1.3900000000000001E-2</v>
      </c>
      <c r="N71" s="89">
        <v>114</v>
      </c>
      <c r="O71" s="90" t="s">
        <v>64</v>
      </c>
      <c r="P71" s="74">
        <f t="shared" si="1"/>
        <v>1.14E-2</v>
      </c>
    </row>
    <row r="72" spans="2:16">
      <c r="B72" s="89">
        <v>60</v>
      </c>
      <c r="C72" s="90" t="s">
        <v>63</v>
      </c>
      <c r="D72" s="118">
        <f t="shared" si="5"/>
        <v>1.0714285714285715E-3</v>
      </c>
      <c r="E72" s="91">
        <v>1.113</v>
      </c>
      <c r="F72" s="92">
        <v>5.2809999999999997</v>
      </c>
      <c r="G72" s="88">
        <f t="shared" si="3"/>
        <v>6.3940000000000001</v>
      </c>
      <c r="H72" s="89">
        <v>684</v>
      </c>
      <c r="I72" s="90" t="s">
        <v>64</v>
      </c>
      <c r="J72" s="74">
        <f t="shared" si="4"/>
        <v>6.8400000000000002E-2</v>
      </c>
      <c r="K72" s="89">
        <v>148</v>
      </c>
      <c r="L72" s="90" t="s">
        <v>64</v>
      </c>
      <c r="M72" s="74">
        <f t="shared" si="0"/>
        <v>1.4799999999999999E-2</v>
      </c>
      <c r="N72" s="89">
        <v>122</v>
      </c>
      <c r="O72" s="90" t="s">
        <v>64</v>
      </c>
      <c r="P72" s="74">
        <f t="shared" si="1"/>
        <v>1.2199999999999999E-2</v>
      </c>
    </row>
    <row r="73" spans="2:16">
      <c r="B73" s="89">
        <v>65</v>
      </c>
      <c r="C73" s="90" t="s">
        <v>63</v>
      </c>
      <c r="D73" s="118">
        <f t="shared" si="5"/>
        <v>1.1607142857142858E-3</v>
      </c>
      <c r="E73" s="91">
        <v>1.159</v>
      </c>
      <c r="F73" s="92">
        <v>5.234</v>
      </c>
      <c r="G73" s="88">
        <f t="shared" si="3"/>
        <v>6.3929999999999998</v>
      </c>
      <c r="H73" s="89">
        <v>735</v>
      </c>
      <c r="I73" s="90" t="s">
        <v>64</v>
      </c>
      <c r="J73" s="74">
        <f t="shared" si="4"/>
        <v>7.3499999999999996E-2</v>
      </c>
      <c r="K73" s="89">
        <v>157</v>
      </c>
      <c r="L73" s="90" t="s">
        <v>64</v>
      </c>
      <c r="M73" s="74">
        <f t="shared" si="0"/>
        <v>1.5699999999999999E-2</v>
      </c>
      <c r="N73" s="89">
        <v>129</v>
      </c>
      <c r="O73" s="90" t="s">
        <v>64</v>
      </c>
      <c r="P73" s="74">
        <f t="shared" si="1"/>
        <v>1.29E-2</v>
      </c>
    </row>
    <row r="74" spans="2:16">
      <c r="B74" s="89">
        <v>70</v>
      </c>
      <c r="C74" s="90" t="s">
        <v>63</v>
      </c>
      <c r="D74" s="118">
        <f t="shared" si="5"/>
        <v>1.25E-3</v>
      </c>
      <c r="E74" s="91">
        <v>1.202</v>
      </c>
      <c r="F74" s="92">
        <v>5.1849999999999996</v>
      </c>
      <c r="G74" s="88">
        <f t="shared" si="3"/>
        <v>6.3869999999999996</v>
      </c>
      <c r="H74" s="89">
        <v>785</v>
      </c>
      <c r="I74" s="90" t="s">
        <v>64</v>
      </c>
      <c r="J74" s="74">
        <f t="shared" si="4"/>
        <v>7.85E-2</v>
      </c>
      <c r="K74" s="89">
        <v>166</v>
      </c>
      <c r="L74" s="90" t="s">
        <v>64</v>
      </c>
      <c r="M74" s="74">
        <f t="shared" si="0"/>
        <v>1.66E-2</v>
      </c>
      <c r="N74" s="89">
        <v>137</v>
      </c>
      <c r="O74" s="90" t="s">
        <v>64</v>
      </c>
      <c r="P74" s="74">
        <f t="shared" si="1"/>
        <v>1.37E-2</v>
      </c>
    </row>
    <row r="75" spans="2:16">
      <c r="B75" s="89">
        <v>80</v>
      </c>
      <c r="C75" s="90" t="s">
        <v>63</v>
      </c>
      <c r="D75" s="118">
        <f t="shared" si="5"/>
        <v>1.4285714285714286E-3</v>
      </c>
      <c r="E75" s="91">
        <v>1.2849999999999999</v>
      </c>
      <c r="F75" s="92">
        <v>5.085</v>
      </c>
      <c r="G75" s="88">
        <f t="shared" si="3"/>
        <v>6.37</v>
      </c>
      <c r="H75" s="89">
        <v>887</v>
      </c>
      <c r="I75" s="90" t="s">
        <v>64</v>
      </c>
      <c r="J75" s="74">
        <f t="shared" si="4"/>
        <v>8.8700000000000001E-2</v>
      </c>
      <c r="K75" s="89">
        <v>185</v>
      </c>
      <c r="L75" s="90" t="s">
        <v>64</v>
      </c>
      <c r="M75" s="74">
        <f t="shared" si="0"/>
        <v>1.8499999999999999E-2</v>
      </c>
      <c r="N75" s="89">
        <v>152</v>
      </c>
      <c r="O75" s="90" t="s">
        <v>64</v>
      </c>
      <c r="P75" s="74">
        <f t="shared" si="1"/>
        <v>1.52E-2</v>
      </c>
    </row>
    <row r="76" spans="2:16">
      <c r="B76" s="89">
        <v>90</v>
      </c>
      <c r="C76" s="90" t="s">
        <v>63</v>
      </c>
      <c r="D76" s="118">
        <f t="shared" si="5"/>
        <v>1.6071428571428571E-3</v>
      </c>
      <c r="E76" s="91">
        <v>1.363</v>
      </c>
      <c r="F76" s="92">
        <v>4.984</v>
      </c>
      <c r="G76" s="88">
        <f t="shared" si="3"/>
        <v>6.3469999999999995</v>
      </c>
      <c r="H76" s="89">
        <v>989</v>
      </c>
      <c r="I76" s="90" t="s">
        <v>64</v>
      </c>
      <c r="J76" s="74">
        <f t="shared" si="4"/>
        <v>9.8900000000000002E-2</v>
      </c>
      <c r="K76" s="89">
        <v>203</v>
      </c>
      <c r="L76" s="90" t="s">
        <v>64</v>
      </c>
      <c r="M76" s="74">
        <f t="shared" si="0"/>
        <v>2.0300000000000002E-2</v>
      </c>
      <c r="N76" s="89">
        <v>167</v>
      </c>
      <c r="O76" s="90" t="s">
        <v>64</v>
      </c>
      <c r="P76" s="74">
        <f t="shared" si="1"/>
        <v>1.67E-2</v>
      </c>
    </row>
    <row r="77" spans="2:16">
      <c r="B77" s="89">
        <v>100</v>
      </c>
      <c r="C77" s="90" t="s">
        <v>63</v>
      </c>
      <c r="D77" s="118">
        <f t="shared" si="5"/>
        <v>1.7857142857142859E-3</v>
      </c>
      <c r="E77" s="91">
        <v>1.4370000000000001</v>
      </c>
      <c r="F77" s="92">
        <v>4.883</v>
      </c>
      <c r="G77" s="88">
        <f t="shared" si="3"/>
        <v>6.32</v>
      </c>
      <c r="H77" s="89">
        <v>1092</v>
      </c>
      <c r="I77" s="90" t="s">
        <v>64</v>
      </c>
      <c r="J77" s="74">
        <f t="shared" si="4"/>
        <v>0.10920000000000001</v>
      </c>
      <c r="K77" s="89">
        <v>220</v>
      </c>
      <c r="L77" s="90" t="s">
        <v>64</v>
      </c>
      <c r="M77" s="74">
        <f t="shared" si="0"/>
        <v>2.1999999999999999E-2</v>
      </c>
      <c r="N77" s="89">
        <v>182</v>
      </c>
      <c r="O77" s="90" t="s">
        <v>64</v>
      </c>
      <c r="P77" s="74">
        <f t="shared" si="1"/>
        <v>1.8200000000000001E-2</v>
      </c>
    </row>
    <row r="78" spans="2:16">
      <c r="B78" s="89">
        <v>110</v>
      </c>
      <c r="C78" s="90" t="s">
        <v>63</v>
      </c>
      <c r="D78" s="118">
        <f t="shared" si="5"/>
        <v>1.9642857142857144E-3</v>
      </c>
      <c r="E78" s="91">
        <v>1.5069999999999999</v>
      </c>
      <c r="F78" s="92">
        <v>4.7850000000000001</v>
      </c>
      <c r="G78" s="88">
        <f t="shared" si="3"/>
        <v>6.2919999999999998</v>
      </c>
      <c r="H78" s="89">
        <v>1195</v>
      </c>
      <c r="I78" s="90" t="s">
        <v>64</v>
      </c>
      <c r="J78" s="74">
        <f t="shared" si="4"/>
        <v>0.11950000000000001</v>
      </c>
      <c r="K78" s="89">
        <v>238</v>
      </c>
      <c r="L78" s="90" t="s">
        <v>64</v>
      </c>
      <c r="M78" s="74">
        <f t="shared" si="0"/>
        <v>2.3799999999999998E-2</v>
      </c>
      <c r="N78" s="89">
        <v>197</v>
      </c>
      <c r="O78" s="90" t="s">
        <v>64</v>
      </c>
      <c r="P78" s="74">
        <f t="shared" si="1"/>
        <v>1.9700000000000002E-2</v>
      </c>
    </row>
    <row r="79" spans="2:16">
      <c r="B79" s="89">
        <v>120</v>
      </c>
      <c r="C79" s="90" t="s">
        <v>63</v>
      </c>
      <c r="D79" s="118">
        <f t="shared" si="5"/>
        <v>2.142857142857143E-3</v>
      </c>
      <c r="E79" s="91">
        <v>1.635</v>
      </c>
      <c r="F79" s="92">
        <v>4.6900000000000004</v>
      </c>
      <c r="G79" s="88">
        <f t="shared" si="3"/>
        <v>6.3250000000000002</v>
      </c>
      <c r="H79" s="89">
        <v>1299</v>
      </c>
      <c r="I79" s="90" t="s">
        <v>64</v>
      </c>
      <c r="J79" s="74">
        <f t="shared" si="4"/>
        <v>0.12989999999999999</v>
      </c>
      <c r="K79" s="89">
        <v>255</v>
      </c>
      <c r="L79" s="90" t="s">
        <v>64</v>
      </c>
      <c r="M79" s="74">
        <f t="shared" si="0"/>
        <v>2.5500000000000002E-2</v>
      </c>
      <c r="N79" s="89">
        <v>211</v>
      </c>
      <c r="O79" s="90" t="s">
        <v>64</v>
      </c>
      <c r="P79" s="74">
        <f t="shared" si="1"/>
        <v>2.1100000000000001E-2</v>
      </c>
    </row>
    <row r="80" spans="2:16">
      <c r="B80" s="89">
        <v>130</v>
      </c>
      <c r="C80" s="90" t="s">
        <v>63</v>
      </c>
      <c r="D80" s="118">
        <f t="shared" si="5"/>
        <v>2.3214285714285715E-3</v>
      </c>
      <c r="E80" s="91">
        <v>1.74</v>
      </c>
      <c r="F80" s="92">
        <v>4.5970000000000004</v>
      </c>
      <c r="G80" s="88">
        <f t="shared" si="3"/>
        <v>6.3370000000000006</v>
      </c>
      <c r="H80" s="89">
        <v>1402</v>
      </c>
      <c r="I80" s="90" t="s">
        <v>64</v>
      </c>
      <c r="J80" s="74">
        <f t="shared" si="4"/>
        <v>0.14019999999999999</v>
      </c>
      <c r="K80" s="89">
        <v>271</v>
      </c>
      <c r="L80" s="90" t="s">
        <v>64</v>
      </c>
      <c r="M80" s="74">
        <f t="shared" si="0"/>
        <v>2.7100000000000003E-2</v>
      </c>
      <c r="N80" s="89">
        <v>226</v>
      </c>
      <c r="O80" s="90" t="s">
        <v>64</v>
      </c>
      <c r="P80" s="74">
        <f t="shared" si="1"/>
        <v>2.2600000000000002E-2</v>
      </c>
    </row>
    <row r="81" spans="2:16">
      <c r="B81" s="89">
        <v>140</v>
      </c>
      <c r="C81" s="90" t="s">
        <v>63</v>
      </c>
      <c r="D81" s="118">
        <f t="shared" si="5"/>
        <v>2.5000000000000001E-3</v>
      </c>
      <c r="E81" s="91">
        <v>1.8180000000000001</v>
      </c>
      <c r="F81" s="92">
        <v>4.508</v>
      </c>
      <c r="G81" s="88">
        <f t="shared" si="3"/>
        <v>6.3260000000000005</v>
      </c>
      <c r="H81" s="89">
        <v>1506</v>
      </c>
      <c r="I81" s="90" t="s">
        <v>64</v>
      </c>
      <c r="J81" s="74">
        <f t="shared" si="4"/>
        <v>0.15060000000000001</v>
      </c>
      <c r="K81" s="89">
        <v>288</v>
      </c>
      <c r="L81" s="90" t="s">
        <v>64</v>
      </c>
      <c r="M81" s="74">
        <f t="shared" si="0"/>
        <v>2.8799999999999999E-2</v>
      </c>
      <c r="N81" s="89">
        <v>240</v>
      </c>
      <c r="O81" s="90" t="s">
        <v>64</v>
      </c>
      <c r="P81" s="74">
        <f t="shared" si="1"/>
        <v>2.4E-2</v>
      </c>
    </row>
    <row r="82" spans="2:16">
      <c r="B82" s="89">
        <v>150</v>
      </c>
      <c r="C82" s="90" t="s">
        <v>63</v>
      </c>
      <c r="D82" s="118">
        <f t="shared" si="5"/>
        <v>2.6785714285714286E-3</v>
      </c>
      <c r="E82" s="91">
        <v>1.877</v>
      </c>
      <c r="F82" s="92">
        <v>4.4219999999999997</v>
      </c>
      <c r="G82" s="88">
        <f t="shared" si="3"/>
        <v>6.2989999999999995</v>
      </c>
      <c r="H82" s="89">
        <v>1610</v>
      </c>
      <c r="I82" s="90" t="s">
        <v>64</v>
      </c>
      <c r="J82" s="74">
        <f t="shared" si="4"/>
        <v>0.161</v>
      </c>
      <c r="K82" s="89">
        <v>304</v>
      </c>
      <c r="L82" s="90" t="s">
        <v>64</v>
      </c>
      <c r="M82" s="74">
        <f t="shared" si="0"/>
        <v>3.04E-2</v>
      </c>
      <c r="N82" s="89">
        <v>254</v>
      </c>
      <c r="O82" s="90" t="s">
        <v>64</v>
      </c>
      <c r="P82" s="74">
        <f t="shared" si="1"/>
        <v>2.5399999999999999E-2</v>
      </c>
    </row>
    <row r="83" spans="2:16">
      <c r="B83" s="89">
        <v>160</v>
      </c>
      <c r="C83" s="90" t="s">
        <v>63</v>
      </c>
      <c r="D83" s="118">
        <f t="shared" si="5"/>
        <v>2.8571428571428571E-3</v>
      </c>
      <c r="E83" s="91">
        <v>1.9239999999999999</v>
      </c>
      <c r="F83" s="92">
        <v>4.3390000000000004</v>
      </c>
      <c r="G83" s="88">
        <f t="shared" si="3"/>
        <v>6.2629999999999999</v>
      </c>
      <c r="H83" s="89">
        <v>1714</v>
      </c>
      <c r="I83" s="90" t="s">
        <v>64</v>
      </c>
      <c r="J83" s="74">
        <f t="shared" si="4"/>
        <v>0.1714</v>
      </c>
      <c r="K83" s="89">
        <v>320</v>
      </c>
      <c r="L83" s="90" t="s">
        <v>64</v>
      </c>
      <c r="M83" s="74">
        <f t="shared" si="0"/>
        <v>3.2000000000000001E-2</v>
      </c>
      <c r="N83" s="89">
        <v>269</v>
      </c>
      <c r="O83" s="90" t="s">
        <v>64</v>
      </c>
      <c r="P83" s="74">
        <f t="shared" si="1"/>
        <v>2.69E-2</v>
      </c>
    </row>
    <row r="84" spans="2:16">
      <c r="B84" s="89">
        <v>170</v>
      </c>
      <c r="C84" s="90" t="s">
        <v>63</v>
      </c>
      <c r="D84" s="118">
        <f t="shared" si="5"/>
        <v>3.0357142857142861E-3</v>
      </c>
      <c r="E84" s="91">
        <v>1.9630000000000001</v>
      </c>
      <c r="F84" s="92">
        <v>4.26</v>
      </c>
      <c r="G84" s="88">
        <f t="shared" si="3"/>
        <v>6.2229999999999999</v>
      </c>
      <c r="H84" s="89">
        <v>1820</v>
      </c>
      <c r="I84" s="90" t="s">
        <v>64</v>
      </c>
      <c r="J84" s="74">
        <f t="shared" si="4"/>
        <v>0.182</v>
      </c>
      <c r="K84" s="89">
        <v>336</v>
      </c>
      <c r="L84" s="90" t="s">
        <v>64</v>
      </c>
      <c r="M84" s="74">
        <f t="shared" ref="M84:M147" si="6">K84/1000/10</f>
        <v>3.3600000000000005E-2</v>
      </c>
      <c r="N84" s="89">
        <v>283</v>
      </c>
      <c r="O84" s="90" t="s">
        <v>64</v>
      </c>
      <c r="P84" s="74">
        <f t="shared" ref="P84:P147" si="7">N84/1000/10</f>
        <v>2.8299999999999999E-2</v>
      </c>
    </row>
    <row r="85" spans="2:16">
      <c r="B85" s="89">
        <v>180</v>
      </c>
      <c r="C85" s="90" t="s">
        <v>63</v>
      </c>
      <c r="D85" s="118">
        <f t="shared" si="5"/>
        <v>3.2142857142857142E-3</v>
      </c>
      <c r="E85" s="91">
        <v>1.996</v>
      </c>
      <c r="F85" s="92">
        <v>4.1840000000000002</v>
      </c>
      <c r="G85" s="88">
        <f t="shared" ref="G85:G148" si="8">E85+F85</f>
        <v>6.18</v>
      </c>
      <c r="H85" s="89">
        <v>1926</v>
      </c>
      <c r="I85" s="90" t="s">
        <v>64</v>
      </c>
      <c r="J85" s="74">
        <f t="shared" ref="J85:J101" si="9">H85/1000/10</f>
        <v>0.19259999999999999</v>
      </c>
      <c r="K85" s="89">
        <v>351</v>
      </c>
      <c r="L85" s="90" t="s">
        <v>64</v>
      </c>
      <c r="M85" s="74">
        <f t="shared" si="6"/>
        <v>3.5099999999999999E-2</v>
      </c>
      <c r="N85" s="89">
        <v>297</v>
      </c>
      <c r="O85" s="90" t="s">
        <v>64</v>
      </c>
      <c r="P85" s="74">
        <f t="shared" si="7"/>
        <v>2.9699999999999997E-2</v>
      </c>
    </row>
    <row r="86" spans="2:16">
      <c r="B86" s="89">
        <v>200</v>
      </c>
      <c r="C86" s="90" t="s">
        <v>63</v>
      </c>
      <c r="D86" s="118">
        <f t="shared" si="5"/>
        <v>3.5714285714285718E-3</v>
      </c>
      <c r="E86" s="91">
        <v>2.052</v>
      </c>
      <c r="F86" s="92">
        <v>4.04</v>
      </c>
      <c r="G86" s="88">
        <f t="shared" si="8"/>
        <v>6.0920000000000005</v>
      </c>
      <c r="H86" s="89">
        <v>2142</v>
      </c>
      <c r="I86" s="90" t="s">
        <v>64</v>
      </c>
      <c r="J86" s="74">
        <f t="shared" si="9"/>
        <v>0.2142</v>
      </c>
      <c r="K86" s="89">
        <v>383</v>
      </c>
      <c r="L86" s="90" t="s">
        <v>64</v>
      </c>
      <c r="M86" s="74">
        <f t="shared" si="6"/>
        <v>3.8300000000000001E-2</v>
      </c>
      <c r="N86" s="89">
        <v>325</v>
      </c>
      <c r="O86" s="90" t="s">
        <v>64</v>
      </c>
      <c r="P86" s="74">
        <f t="shared" si="7"/>
        <v>3.2500000000000001E-2</v>
      </c>
    </row>
    <row r="87" spans="2:16">
      <c r="B87" s="89">
        <v>225</v>
      </c>
      <c r="C87" s="90" t="s">
        <v>63</v>
      </c>
      <c r="D87" s="118">
        <f t="shared" si="5"/>
        <v>4.0178571428571433E-3</v>
      </c>
      <c r="E87" s="91">
        <v>2.113</v>
      </c>
      <c r="F87" s="92">
        <v>3.875</v>
      </c>
      <c r="G87" s="88">
        <f t="shared" si="8"/>
        <v>5.9879999999999995</v>
      </c>
      <c r="H87" s="89">
        <v>2416</v>
      </c>
      <c r="I87" s="90" t="s">
        <v>64</v>
      </c>
      <c r="J87" s="74">
        <f t="shared" si="9"/>
        <v>0.24159999999999998</v>
      </c>
      <c r="K87" s="89">
        <v>422</v>
      </c>
      <c r="L87" s="90" t="s">
        <v>64</v>
      </c>
      <c r="M87" s="74">
        <f t="shared" si="6"/>
        <v>4.2200000000000001E-2</v>
      </c>
      <c r="N87" s="89">
        <v>360</v>
      </c>
      <c r="O87" s="90" t="s">
        <v>64</v>
      </c>
      <c r="P87" s="74">
        <f t="shared" si="7"/>
        <v>3.5999999999999997E-2</v>
      </c>
    </row>
    <row r="88" spans="2:16">
      <c r="B88" s="89">
        <v>250</v>
      </c>
      <c r="C88" s="90" t="s">
        <v>63</v>
      </c>
      <c r="D88" s="118">
        <f t="shared" si="5"/>
        <v>4.464285714285714E-3</v>
      </c>
      <c r="E88" s="91">
        <v>2.173</v>
      </c>
      <c r="F88" s="92">
        <v>3.7250000000000001</v>
      </c>
      <c r="G88" s="88">
        <f t="shared" si="8"/>
        <v>5.8979999999999997</v>
      </c>
      <c r="H88" s="89">
        <v>2696</v>
      </c>
      <c r="I88" s="90" t="s">
        <v>64</v>
      </c>
      <c r="J88" s="74">
        <f t="shared" si="9"/>
        <v>0.26960000000000001</v>
      </c>
      <c r="K88" s="89">
        <v>461</v>
      </c>
      <c r="L88" s="90" t="s">
        <v>64</v>
      </c>
      <c r="M88" s="74">
        <f t="shared" si="6"/>
        <v>4.6100000000000002E-2</v>
      </c>
      <c r="N88" s="89">
        <v>396</v>
      </c>
      <c r="O88" s="90" t="s">
        <v>64</v>
      </c>
      <c r="P88" s="74">
        <f t="shared" si="7"/>
        <v>3.9600000000000003E-2</v>
      </c>
    </row>
    <row r="89" spans="2:16">
      <c r="B89" s="89">
        <v>275</v>
      </c>
      <c r="C89" s="90" t="s">
        <v>63</v>
      </c>
      <c r="D89" s="118">
        <f t="shared" si="5"/>
        <v>4.9107142857142865E-3</v>
      </c>
      <c r="E89" s="91">
        <v>2.234</v>
      </c>
      <c r="F89" s="92">
        <v>3.5870000000000002</v>
      </c>
      <c r="G89" s="88">
        <f t="shared" si="8"/>
        <v>5.8209999999999997</v>
      </c>
      <c r="H89" s="89">
        <v>2980</v>
      </c>
      <c r="I89" s="90" t="s">
        <v>64</v>
      </c>
      <c r="J89" s="74">
        <f t="shared" si="9"/>
        <v>0.29799999999999999</v>
      </c>
      <c r="K89" s="89">
        <v>500</v>
      </c>
      <c r="L89" s="90" t="s">
        <v>64</v>
      </c>
      <c r="M89" s="74">
        <f t="shared" si="6"/>
        <v>0.05</v>
      </c>
      <c r="N89" s="89">
        <v>431</v>
      </c>
      <c r="O89" s="90" t="s">
        <v>64</v>
      </c>
      <c r="P89" s="74">
        <f t="shared" si="7"/>
        <v>4.3099999999999999E-2</v>
      </c>
    </row>
    <row r="90" spans="2:16">
      <c r="B90" s="89">
        <v>300</v>
      </c>
      <c r="C90" s="90" t="s">
        <v>63</v>
      </c>
      <c r="D90" s="118">
        <f t="shared" ref="D90:D102" si="10">B90/1000/$C$5</f>
        <v>5.3571428571428572E-3</v>
      </c>
      <c r="E90" s="91">
        <v>2.2970000000000002</v>
      </c>
      <c r="F90" s="92">
        <v>3.4609999999999999</v>
      </c>
      <c r="G90" s="88">
        <f t="shared" si="8"/>
        <v>5.758</v>
      </c>
      <c r="H90" s="89">
        <v>3268</v>
      </c>
      <c r="I90" s="90" t="s">
        <v>64</v>
      </c>
      <c r="J90" s="74">
        <f t="shared" si="9"/>
        <v>0.32679999999999998</v>
      </c>
      <c r="K90" s="89">
        <v>538</v>
      </c>
      <c r="L90" s="90" t="s">
        <v>64</v>
      </c>
      <c r="M90" s="74">
        <f t="shared" si="6"/>
        <v>5.3800000000000001E-2</v>
      </c>
      <c r="N90" s="89">
        <v>467</v>
      </c>
      <c r="O90" s="90" t="s">
        <v>64</v>
      </c>
      <c r="P90" s="74">
        <f t="shared" si="7"/>
        <v>4.6700000000000005E-2</v>
      </c>
    </row>
    <row r="91" spans="2:16">
      <c r="B91" s="89">
        <v>325</v>
      </c>
      <c r="C91" s="90" t="s">
        <v>63</v>
      </c>
      <c r="D91" s="118">
        <f t="shared" si="10"/>
        <v>5.8035714285714288E-3</v>
      </c>
      <c r="E91" s="91">
        <v>2.363</v>
      </c>
      <c r="F91" s="92">
        <v>3.3450000000000002</v>
      </c>
      <c r="G91" s="88">
        <f t="shared" si="8"/>
        <v>5.7080000000000002</v>
      </c>
      <c r="H91" s="89">
        <v>3559</v>
      </c>
      <c r="I91" s="90" t="s">
        <v>64</v>
      </c>
      <c r="J91" s="74">
        <f t="shared" si="9"/>
        <v>0.35589999999999999</v>
      </c>
      <c r="K91" s="89">
        <v>575</v>
      </c>
      <c r="L91" s="90" t="s">
        <v>64</v>
      </c>
      <c r="M91" s="74">
        <f t="shared" si="6"/>
        <v>5.7499999999999996E-2</v>
      </c>
      <c r="N91" s="89">
        <v>502</v>
      </c>
      <c r="O91" s="90" t="s">
        <v>64</v>
      </c>
      <c r="P91" s="74">
        <f t="shared" si="7"/>
        <v>5.0200000000000002E-2</v>
      </c>
    </row>
    <row r="92" spans="2:16">
      <c r="B92" s="89">
        <v>350</v>
      </c>
      <c r="C92" s="90" t="s">
        <v>63</v>
      </c>
      <c r="D92" s="118">
        <f t="shared" si="10"/>
        <v>6.2499999999999995E-3</v>
      </c>
      <c r="E92" s="91">
        <v>2.4319999999999999</v>
      </c>
      <c r="F92" s="92">
        <v>3.238</v>
      </c>
      <c r="G92" s="88">
        <f t="shared" si="8"/>
        <v>5.67</v>
      </c>
      <c r="H92" s="89">
        <v>3853</v>
      </c>
      <c r="I92" s="90" t="s">
        <v>64</v>
      </c>
      <c r="J92" s="74">
        <f t="shared" si="9"/>
        <v>0.38530000000000003</v>
      </c>
      <c r="K92" s="89">
        <v>611</v>
      </c>
      <c r="L92" s="90" t="s">
        <v>64</v>
      </c>
      <c r="M92" s="74">
        <f t="shared" si="6"/>
        <v>6.1100000000000002E-2</v>
      </c>
      <c r="N92" s="89">
        <v>538</v>
      </c>
      <c r="O92" s="90" t="s">
        <v>64</v>
      </c>
      <c r="P92" s="74">
        <f t="shared" si="7"/>
        <v>5.3800000000000001E-2</v>
      </c>
    </row>
    <row r="93" spans="2:16">
      <c r="B93" s="89">
        <v>375</v>
      </c>
      <c r="C93" s="90" t="s">
        <v>63</v>
      </c>
      <c r="D93" s="118">
        <f t="shared" si="10"/>
        <v>6.6964285714285711E-3</v>
      </c>
      <c r="E93" s="91">
        <v>2.5019999999999998</v>
      </c>
      <c r="F93" s="92">
        <v>3.1389999999999998</v>
      </c>
      <c r="G93" s="88">
        <f t="shared" si="8"/>
        <v>5.641</v>
      </c>
      <c r="H93" s="89">
        <v>4149</v>
      </c>
      <c r="I93" s="90" t="s">
        <v>64</v>
      </c>
      <c r="J93" s="74">
        <f t="shared" si="9"/>
        <v>0.41489999999999999</v>
      </c>
      <c r="K93" s="89">
        <v>647</v>
      </c>
      <c r="L93" s="90" t="s">
        <v>64</v>
      </c>
      <c r="M93" s="74">
        <f t="shared" si="6"/>
        <v>6.4700000000000008E-2</v>
      </c>
      <c r="N93" s="89">
        <v>573</v>
      </c>
      <c r="O93" s="90" t="s">
        <v>64</v>
      </c>
      <c r="P93" s="74">
        <f t="shared" si="7"/>
        <v>5.7299999999999997E-2</v>
      </c>
    </row>
    <row r="94" spans="2:16">
      <c r="B94" s="89">
        <v>400</v>
      </c>
      <c r="C94" s="90" t="s">
        <v>63</v>
      </c>
      <c r="D94" s="118">
        <f t="shared" si="10"/>
        <v>7.1428571428571435E-3</v>
      </c>
      <c r="E94" s="91">
        <v>2.5739999999999998</v>
      </c>
      <c r="F94" s="92">
        <v>3.0459999999999998</v>
      </c>
      <c r="G94" s="88">
        <f t="shared" si="8"/>
        <v>5.6199999999999992</v>
      </c>
      <c r="H94" s="89">
        <v>4447</v>
      </c>
      <c r="I94" s="90" t="s">
        <v>64</v>
      </c>
      <c r="J94" s="74">
        <f t="shared" si="9"/>
        <v>0.44469999999999998</v>
      </c>
      <c r="K94" s="89">
        <v>682</v>
      </c>
      <c r="L94" s="90" t="s">
        <v>64</v>
      </c>
      <c r="M94" s="74">
        <f t="shared" si="6"/>
        <v>6.8200000000000011E-2</v>
      </c>
      <c r="N94" s="89">
        <v>609</v>
      </c>
      <c r="O94" s="90" t="s">
        <v>64</v>
      </c>
      <c r="P94" s="74">
        <f t="shared" si="7"/>
        <v>6.0899999999999996E-2</v>
      </c>
    </row>
    <row r="95" spans="2:16">
      <c r="B95" s="89">
        <v>450</v>
      </c>
      <c r="C95" s="90" t="s">
        <v>63</v>
      </c>
      <c r="D95" s="118">
        <f t="shared" si="10"/>
        <v>8.0357142857142867E-3</v>
      </c>
      <c r="E95" s="91">
        <v>2.7189999999999999</v>
      </c>
      <c r="F95" s="92">
        <v>2.88</v>
      </c>
      <c r="G95" s="88">
        <f t="shared" si="8"/>
        <v>5.5990000000000002</v>
      </c>
      <c r="H95" s="89">
        <v>5046</v>
      </c>
      <c r="I95" s="90" t="s">
        <v>64</v>
      </c>
      <c r="J95" s="74">
        <f t="shared" si="9"/>
        <v>0.50460000000000005</v>
      </c>
      <c r="K95" s="89">
        <v>753</v>
      </c>
      <c r="L95" s="90" t="s">
        <v>64</v>
      </c>
      <c r="M95" s="74">
        <f t="shared" si="6"/>
        <v>7.5300000000000006E-2</v>
      </c>
      <c r="N95" s="89">
        <v>679</v>
      </c>
      <c r="O95" s="90" t="s">
        <v>64</v>
      </c>
      <c r="P95" s="74">
        <f t="shared" si="7"/>
        <v>6.7900000000000002E-2</v>
      </c>
    </row>
    <row r="96" spans="2:16">
      <c r="B96" s="89">
        <v>500</v>
      </c>
      <c r="C96" s="90" t="s">
        <v>63</v>
      </c>
      <c r="D96" s="118">
        <f t="shared" si="10"/>
        <v>8.9285714285714281E-3</v>
      </c>
      <c r="E96" s="91">
        <v>2.8639999999999999</v>
      </c>
      <c r="F96" s="92">
        <v>2.7330000000000001</v>
      </c>
      <c r="G96" s="88">
        <f t="shared" si="8"/>
        <v>5.5969999999999995</v>
      </c>
      <c r="H96" s="89">
        <v>5647</v>
      </c>
      <c r="I96" s="90" t="s">
        <v>64</v>
      </c>
      <c r="J96" s="74">
        <f t="shared" si="9"/>
        <v>0.56469999999999998</v>
      </c>
      <c r="K96" s="89">
        <v>820</v>
      </c>
      <c r="L96" s="90" t="s">
        <v>64</v>
      </c>
      <c r="M96" s="74">
        <f t="shared" si="6"/>
        <v>8.199999999999999E-2</v>
      </c>
      <c r="N96" s="89">
        <v>749</v>
      </c>
      <c r="O96" s="90" t="s">
        <v>64</v>
      </c>
      <c r="P96" s="74">
        <f t="shared" si="7"/>
        <v>7.4899999999999994E-2</v>
      </c>
    </row>
    <row r="97" spans="2:16">
      <c r="B97" s="89">
        <v>550</v>
      </c>
      <c r="C97" s="90" t="s">
        <v>63</v>
      </c>
      <c r="D97" s="118">
        <f t="shared" si="10"/>
        <v>9.821428571428573E-3</v>
      </c>
      <c r="E97" s="91">
        <v>3.0070000000000001</v>
      </c>
      <c r="F97" s="92">
        <v>2.6030000000000002</v>
      </c>
      <c r="G97" s="88">
        <f t="shared" si="8"/>
        <v>5.61</v>
      </c>
      <c r="H97" s="89">
        <v>6249</v>
      </c>
      <c r="I97" s="90" t="s">
        <v>64</v>
      </c>
      <c r="J97" s="74">
        <f t="shared" si="9"/>
        <v>0.62490000000000001</v>
      </c>
      <c r="K97" s="89">
        <v>884</v>
      </c>
      <c r="L97" s="90" t="s">
        <v>64</v>
      </c>
      <c r="M97" s="74">
        <f t="shared" si="6"/>
        <v>8.8400000000000006E-2</v>
      </c>
      <c r="N97" s="89">
        <v>818</v>
      </c>
      <c r="O97" s="90" t="s">
        <v>64</v>
      </c>
      <c r="P97" s="74">
        <f t="shared" si="7"/>
        <v>8.1799999999999998E-2</v>
      </c>
    </row>
    <row r="98" spans="2:16">
      <c r="B98" s="89">
        <v>600</v>
      </c>
      <c r="C98" s="90" t="s">
        <v>63</v>
      </c>
      <c r="D98" s="118">
        <f t="shared" si="10"/>
        <v>1.0714285714285714E-2</v>
      </c>
      <c r="E98" s="91">
        <v>3.145</v>
      </c>
      <c r="F98" s="92">
        <v>2.4870000000000001</v>
      </c>
      <c r="G98" s="88">
        <f t="shared" si="8"/>
        <v>5.6319999999999997</v>
      </c>
      <c r="H98" s="89">
        <v>6850</v>
      </c>
      <c r="I98" s="90" t="s">
        <v>64</v>
      </c>
      <c r="J98" s="74">
        <f t="shared" si="9"/>
        <v>0.68499999999999994</v>
      </c>
      <c r="K98" s="89">
        <v>946</v>
      </c>
      <c r="L98" s="90" t="s">
        <v>64</v>
      </c>
      <c r="M98" s="74">
        <f t="shared" si="6"/>
        <v>9.459999999999999E-2</v>
      </c>
      <c r="N98" s="89">
        <v>885</v>
      </c>
      <c r="O98" s="90" t="s">
        <v>64</v>
      </c>
      <c r="P98" s="74">
        <f t="shared" si="7"/>
        <v>8.8499999999999995E-2</v>
      </c>
    </row>
    <row r="99" spans="2:16">
      <c r="B99" s="89">
        <v>650</v>
      </c>
      <c r="C99" s="90" t="s">
        <v>63</v>
      </c>
      <c r="D99" s="118">
        <f t="shared" si="10"/>
        <v>1.1607142857142858E-2</v>
      </c>
      <c r="E99" s="91">
        <v>3.28</v>
      </c>
      <c r="F99" s="92">
        <v>2.3820000000000001</v>
      </c>
      <c r="G99" s="88">
        <f t="shared" si="8"/>
        <v>5.6619999999999999</v>
      </c>
      <c r="H99" s="89">
        <v>7449</v>
      </c>
      <c r="I99" s="90" t="s">
        <v>64</v>
      </c>
      <c r="J99" s="74">
        <f t="shared" si="9"/>
        <v>0.74490000000000001</v>
      </c>
      <c r="K99" s="89">
        <v>1004</v>
      </c>
      <c r="L99" s="90" t="s">
        <v>64</v>
      </c>
      <c r="M99" s="74">
        <f t="shared" si="6"/>
        <v>0.1004</v>
      </c>
      <c r="N99" s="89">
        <v>951</v>
      </c>
      <c r="O99" s="90" t="s">
        <v>64</v>
      </c>
      <c r="P99" s="74">
        <f t="shared" si="7"/>
        <v>9.509999999999999E-2</v>
      </c>
    </row>
    <row r="100" spans="2:16">
      <c r="B100" s="89">
        <v>700</v>
      </c>
      <c r="C100" s="90" t="s">
        <v>63</v>
      </c>
      <c r="D100" s="118">
        <f t="shared" si="10"/>
        <v>1.2499999999999999E-2</v>
      </c>
      <c r="E100" s="91">
        <v>3.41</v>
      </c>
      <c r="F100" s="92">
        <v>2.2869999999999999</v>
      </c>
      <c r="G100" s="88">
        <f t="shared" si="8"/>
        <v>5.6970000000000001</v>
      </c>
      <c r="H100" s="89">
        <v>8045</v>
      </c>
      <c r="I100" s="90" t="s">
        <v>64</v>
      </c>
      <c r="J100" s="74">
        <f t="shared" si="9"/>
        <v>0.80449999999999999</v>
      </c>
      <c r="K100" s="89">
        <v>1061</v>
      </c>
      <c r="L100" s="90" t="s">
        <v>64</v>
      </c>
      <c r="M100" s="74">
        <f t="shared" si="6"/>
        <v>0.1061</v>
      </c>
      <c r="N100" s="89">
        <v>1016</v>
      </c>
      <c r="O100" s="90" t="s">
        <v>64</v>
      </c>
      <c r="P100" s="74">
        <f t="shared" si="7"/>
        <v>0.1016</v>
      </c>
    </row>
    <row r="101" spans="2:16">
      <c r="B101" s="89">
        <v>800</v>
      </c>
      <c r="C101" s="90" t="s">
        <v>63</v>
      </c>
      <c r="D101" s="118">
        <f t="shared" si="10"/>
        <v>1.4285714285714287E-2</v>
      </c>
      <c r="E101" s="91">
        <v>3.6589999999999998</v>
      </c>
      <c r="F101" s="92">
        <v>2.121</v>
      </c>
      <c r="G101" s="88">
        <f t="shared" si="8"/>
        <v>5.7799999999999994</v>
      </c>
      <c r="H101" s="89">
        <v>9229</v>
      </c>
      <c r="I101" s="90" t="s">
        <v>64</v>
      </c>
      <c r="J101" s="74">
        <f t="shared" si="9"/>
        <v>0.92289999999999994</v>
      </c>
      <c r="K101" s="89">
        <v>1172</v>
      </c>
      <c r="L101" s="90" t="s">
        <v>64</v>
      </c>
      <c r="M101" s="74">
        <f t="shared" si="6"/>
        <v>0.1172</v>
      </c>
      <c r="N101" s="89">
        <v>1142</v>
      </c>
      <c r="O101" s="90" t="s">
        <v>64</v>
      </c>
      <c r="P101" s="74">
        <f t="shared" si="7"/>
        <v>0.1142</v>
      </c>
    </row>
    <row r="102" spans="2:16">
      <c r="B102" s="89">
        <v>900</v>
      </c>
      <c r="C102" s="90" t="s">
        <v>63</v>
      </c>
      <c r="D102" s="118">
        <f t="shared" si="10"/>
        <v>1.6071428571428573E-2</v>
      </c>
      <c r="E102" s="91">
        <v>3.8980000000000001</v>
      </c>
      <c r="F102" s="92">
        <v>1.982</v>
      </c>
      <c r="G102" s="88">
        <f t="shared" si="8"/>
        <v>5.88</v>
      </c>
      <c r="H102" s="89">
        <v>1.04</v>
      </c>
      <c r="I102" s="93" t="s">
        <v>66</v>
      </c>
      <c r="J102" s="74">
        <f t="shared" ref="J102:J104" si="11">H102</f>
        <v>1.04</v>
      </c>
      <c r="K102" s="89">
        <v>1273</v>
      </c>
      <c r="L102" s="90" t="s">
        <v>64</v>
      </c>
      <c r="M102" s="74">
        <f t="shared" si="6"/>
        <v>0.1273</v>
      </c>
      <c r="N102" s="89">
        <v>1262</v>
      </c>
      <c r="O102" s="90" t="s">
        <v>64</v>
      </c>
      <c r="P102" s="74">
        <f t="shared" si="7"/>
        <v>0.12620000000000001</v>
      </c>
    </row>
    <row r="103" spans="2:16">
      <c r="B103" s="89">
        <v>1</v>
      </c>
      <c r="C103" s="93" t="s">
        <v>65</v>
      </c>
      <c r="D103" s="118">
        <f t="shared" ref="D103:D166" si="12">B103/$C$5</f>
        <v>1.7857142857142856E-2</v>
      </c>
      <c r="E103" s="91">
        <v>4.1310000000000002</v>
      </c>
      <c r="F103" s="92">
        <v>1.861</v>
      </c>
      <c r="G103" s="88">
        <f t="shared" si="8"/>
        <v>5.992</v>
      </c>
      <c r="H103" s="89">
        <v>1.1499999999999999</v>
      </c>
      <c r="I103" s="90" t="s">
        <v>66</v>
      </c>
      <c r="J103" s="74">
        <f t="shared" si="11"/>
        <v>1.1499999999999999</v>
      </c>
      <c r="K103" s="89">
        <v>1367</v>
      </c>
      <c r="L103" s="90" t="s">
        <v>64</v>
      </c>
      <c r="M103" s="74">
        <f t="shared" si="6"/>
        <v>0.13669999999999999</v>
      </c>
      <c r="N103" s="89">
        <v>1377</v>
      </c>
      <c r="O103" s="90" t="s">
        <v>64</v>
      </c>
      <c r="P103" s="74">
        <f t="shared" si="7"/>
        <v>0.13769999999999999</v>
      </c>
    </row>
    <row r="104" spans="2:16">
      <c r="B104" s="89">
        <v>1.1000000000000001</v>
      </c>
      <c r="C104" s="90" t="s">
        <v>65</v>
      </c>
      <c r="D104" s="118">
        <f t="shared" si="12"/>
        <v>1.9642857142857146E-2</v>
      </c>
      <c r="E104" s="91">
        <v>4.3600000000000003</v>
      </c>
      <c r="F104" s="92">
        <v>1.7569999999999999</v>
      </c>
      <c r="G104" s="88">
        <f t="shared" si="8"/>
        <v>6.117</v>
      </c>
      <c r="H104" s="89">
        <v>1.27</v>
      </c>
      <c r="I104" s="90" t="s">
        <v>66</v>
      </c>
      <c r="J104" s="74">
        <f t="shared" si="11"/>
        <v>1.27</v>
      </c>
      <c r="K104" s="89">
        <v>1453</v>
      </c>
      <c r="L104" s="90" t="s">
        <v>64</v>
      </c>
      <c r="M104" s="74">
        <f t="shared" si="6"/>
        <v>0.14530000000000001</v>
      </c>
      <c r="N104" s="89">
        <v>1486</v>
      </c>
      <c r="O104" s="90" t="s">
        <v>64</v>
      </c>
      <c r="P104" s="74">
        <f t="shared" si="7"/>
        <v>0.14860000000000001</v>
      </c>
    </row>
    <row r="105" spans="2:16">
      <c r="B105" s="89">
        <v>1.2</v>
      </c>
      <c r="C105" s="90" t="s">
        <v>65</v>
      </c>
      <c r="D105" s="118">
        <f t="shared" si="12"/>
        <v>2.1428571428571429E-2</v>
      </c>
      <c r="E105" s="91">
        <v>4.5869999999999997</v>
      </c>
      <c r="F105" s="92">
        <v>1.665</v>
      </c>
      <c r="G105" s="88">
        <f t="shared" si="8"/>
        <v>6.2519999999999998</v>
      </c>
      <c r="H105" s="89">
        <v>1.38</v>
      </c>
      <c r="I105" s="90" t="s">
        <v>66</v>
      </c>
      <c r="J105" s="76">
        <f t="shared" ref="J105:J107" si="13">H105</f>
        <v>1.38</v>
      </c>
      <c r="K105" s="89">
        <v>1532</v>
      </c>
      <c r="L105" s="90" t="s">
        <v>64</v>
      </c>
      <c r="M105" s="74">
        <f t="shared" si="6"/>
        <v>0.1532</v>
      </c>
      <c r="N105" s="89">
        <v>1590</v>
      </c>
      <c r="O105" s="90" t="s">
        <v>64</v>
      </c>
      <c r="P105" s="74">
        <f t="shared" si="7"/>
        <v>0.159</v>
      </c>
    </row>
    <row r="106" spans="2:16">
      <c r="B106" s="89">
        <v>1.3</v>
      </c>
      <c r="C106" s="90" t="s">
        <v>65</v>
      </c>
      <c r="D106" s="118">
        <f t="shared" si="12"/>
        <v>2.3214285714285715E-2</v>
      </c>
      <c r="E106" s="91">
        <v>4.8129999999999997</v>
      </c>
      <c r="F106" s="92">
        <v>1.5840000000000001</v>
      </c>
      <c r="G106" s="88">
        <f t="shared" si="8"/>
        <v>6.3970000000000002</v>
      </c>
      <c r="H106" s="89">
        <v>1.49</v>
      </c>
      <c r="I106" s="90" t="s">
        <v>66</v>
      </c>
      <c r="J106" s="76">
        <f t="shared" si="13"/>
        <v>1.49</v>
      </c>
      <c r="K106" s="89">
        <v>1606</v>
      </c>
      <c r="L106" s="90" t="s">
        <v>64</v>
      </c>
      <c r="M106" s="74">
        <f t="shared" si="6"/>
        <v>0.16060000000000002</v>
      </c>
      <c r="N106" s="89">
        <v>1689</v>
      </c>
      <c r="O106" s="90" t="s">
        <v>64</v>
      </c>
      <c r="P106" s="74">
        <f t="shared" si="7"/>
        <v>0.16889999999999999</v>
      </c>
    </row>
    <row r="107" spans="2:16">
      <c r="B107" s="89">
        <v>1.4</v>
      </c>
      <c r="C107" s="90" t="s">
        <v>65</v>
      </c>
      <c r="D107" s="74">
        <f t="shared" si="12"/>
        <v>2.4999999999999998E-2</v>
      </c>
      <c r="E107" s="91">
        <v>5.0389999999999997</v>
      </c>
      <c r="F107" s="92">
        <v>1.5109999999999999</v>
      </c>
      <c r="G107" s="88">
        <f t="shared" si="8"/>
        <v>6.55</v>
      </c>
      <c r="H107" s="89">
        <v>1.59</v>
      </c>
      <c r="I107" s="90" t="s">
        <v>66</v>
      </c>
      <c r="J107" s="76">
        <f t="shared" si="13"/>
        <v>1.59</v>
      </c>
      <c r="K107" s="89">
        <v>1674</v>
      </c>
      <c r="L107" s="90" t="s">
        <v>64</v>
      </c>
      <c r="M107" s="74">
        <f t="shared" si="6"/>
        <v>0.16739999999999999</v>
      </c>
      <c r="N107" s="89">
        <v>1783</v>
      </c>
      <c r="O107" s="90" t="s">
        <v>64</v>
      </c>
      <c r="P107" s="74">
        <f t="shared" si="7"/>
        <v>0.17829999999999999</v>
      </c>
    </row>
    <row r="108" spans="2:16">
      <c r="B108" s="89">
        <v>1.5</v>
      </c>
      <c r="C108" s="90" t="s">
        <v>65</v>
      </c>
      <c r="D108" s="74">
        <f t="shared" si="12"/>
        <v>2.6785714285714284E-2</v>
      </c>
      <c r="E108" s="91">
        <v>5.2629999999999999</v>
      </c>
      <c r="F108" s="92">
        <v>1.446</v>
      </c>
      <c r="G108" s="88">
        <f t="shared" si="8"/>
        <v>6.7089999999999996</v>
      </c>
      <c r="H108" s="89">
        <v>1.7</v>
      </c>
      <c r="I108" s="90" t="s">
        <v>66</v>
      </c>
      <c r="J108" s="76">
        <f t="shared" ref="J108:J171" si="14">H108</f>
        <v>1.7</v>
      </c>
      <c r="K108" s="89">
        <v>1737</v>
      </c>
      <c r="L108" s="90" t="s">
        <v>64</v>
      </c>
      <c r="M108" s="74">
        <f t="shared" si="6"/>
        <v>0.17370000000000002</v>
      </c>
      <c r="N108" s="89">
        <v>1873</v>
      </c>
      <c r="O108" s="90" t="s">
        <v>64</v>
      </c>
      <c r="P108" s="74">
        <f t="shared" si="7"/>
        <v>0.18729999999999999</v>
      </c>
    </row>
    <row r="109" spans="2:16">
      <c r="B109" s="89">
        <v>1.6</v>
      </c>
      <c r="C109" s="90" t="s">
        <v>65</v>
      </c>
      <c r="D109" s="74">
        <f t="shared" si="12"/>
        <v>2.8571428571428574E-2</v>
      </c>
      <c r="E109" s="91">
        <v>5.4870000000000001</v>
      </c>
      <c r="F109" s="92">
        <v>1.387</v>
      </c>
      <c r="G109" s="88">
        <f t="shared" si="8"/>
        <v>6.8740000000000006</v>
      </c>
      <c r="H109" s="89">
        <v>1.8</v>
      </c>
      <c r="I109" s="90" t="s">
        <v>66</v>
      </c>
      <c r="J109" s="76">
        <f t="shared" si="14"/>
        <v>1.8</v>
      </c>
      <c r="K109" s="89">
        <v>1796</v>
      </c>
      <c r="L109" s="90" t="s">
        <v>64</v>
      </c>
      <c r="M109" s="74">
        <f t="shared" si="6"/>
        <v>0.17960000000000001</v>
      </c>
      <c r="N109" s="89">
        <v>1958</v>
      </c>
      <c r="O109" s="90" t="s">
        <v>64</v>
      </c>
      <c r="P109" s="74">
        <f t="shared" si="7"/>
        <v>0.1958</v>
      </c>
    </row>
    <row r="110" spans="2:16">
      <c r="B110" s="89">
        <v>1.7</v>
      </c>
      <c r="C110" s="90" t="s">
        <v>65</v>
      </c>
      <c r="D110" s="74">
        <f t="shared" si="12"/>
        <v>3.0357142857142857E-2</v>
      </c>
      <c r="E110" s="91">
        <v>5.71</v>
      </c>
      <c r="F110" s="92">
        <v>1.333</v>
      </c>
      <c r="G110" s="88">
        <f t="shared" si="8"/>
        <v>7.0430000000000001</v>
      </c>
      <c r="H110" s="89">
        <v>1.9</v>
      </c>
      <c r="I110" s="90" t="s">
        <v>66</v>
      </c>
      <c r="J110" s="76">
        <f t="shared" si="14"/>
        <v>1.9</v>
      </c>
      <c r="K110" s="89">
        <v>1851</v>
      </c>
      <c r="L110" s="90" t="s">
        <v>64</v>
      </c>
      <c r="M110" s="74">
        <f t="shared" si="6"/>
        <v>0.18509999999999999</v>
      </c>
      <c r="N110" s="89">
        <v>2039</v>
      </c>
      <c r="O110" s="90" t="s">
        <v>64</v>
      </c>
      <c r="P110" s="74">
        <f t="shared" si="7"/>
        <v>0.20390000000000003</v>
      </c>
    </row>
    <row r="111" spans="2:16">
      <c r="B111" s="89">
        <v>1.8</v>
      </c>
      <c r="C111" s="90" t="s">
        <v>65</v>
      </c>
      <c r="D111" s="74">
        <f t="shared" si="12"/>
        <v>3.2142857142857147E-2</v>
      </c>
      <c r="E111" s="91">
        <v>5.9329999999999998</v>
      </c>
      <c r="F111" s="92">
        <v>1.284</v>
      </c>
      <c r="G111" s="88">
        <f t="shared" si="8"/>
        <v>7.2169999999999996</v>
      </c>
      <c r="H111" s="89">
        <v>1.99</v>
      </c>
      <c r="I111" s="90" t="s">
        <v>66</v>
      </c>
      <c r="J111" s="76">
        <f t="shared" si="14"/>
        <v>1.99</v>
      </c>
      <c r="K111" s="89">
        <v>1902</v>
      </c>
      <c r="L111" s="90" t="s">
        <v>64</v>
      </c>
      <c r="M111" s="74">
        <f t="shared" si="6"/>
        <v>0.19019999999999998</v>
      </c>
      <c r="N111" s="89">
        <v>2116</v>
      </c>
      <c r="O111" s="90" t="s">
        <v>64</v>
      </c>
      <c r="P111" s="74">
        <f t="shared" si="7"/>
        <v>0.21160000000000001</v>
      </c>
    </row>
    <row r="112" spans="2:16">
      <c r="B112" s="89">
        <v>2</v>
      </c>
      <c r="C112" s="90" t="s">
        <v>65</v>
      </c>
      <c r="D112" s="74">
        <f t="shared" si="12"/>
        <v>3.5714285714285712E-2</v>
      </c>
      <c r="E112" s="91">
        <v>6.3769999999999998</v>
      </c>
      <c r="F112" s="92">
        <v>1.196</v>
      </c>
      <c r="G112" s="88">
        <f t="shared" si="8"/>
        <v>7.5729999999999995</v>
      </c>
      <c r="H112" s="89">
        <v>2.1800000000000002</v>
      </c>
      <c r="I112" s="90" t="s">
        <v>66</v>
      </c>
      <c r="J112" s="76">
        <f t="shared" si="14"/>
        <v>2.1800000000000002</v>
      </c>
      <c r="K112" s="89">
        <v>2003</v>
      </c>
      <c r="L112" s="90" t="s">
        <v>64</v>
      </c>
      <c r="M112" s="74">
        <f t="shared" si="6"/>
        <v>0.20030000000000001</v>
      </c>
      <c r="N112" s="89">
        <v>2260</v>
      </c>
      <c r="O112" s="90" t="s">
        <v>64</v>
      </c>
      <c r="P112" s="74">
        <f t="shared" si="7"/>
        <v>0.22599999999999998</v>
      </c>
    </row>
    <row r="113" spans="1:16">
      <c r="B113" s="89">
        <v>2.25</v>
      </c>
      <c r="C113" s="90" t="s">
        <v>65</v>
      </c>
      <c r="D113" s="74">
        <f t="shared" si="12"/>
        <v>4.0178571428571432E-2</v>
      </c>
      <c r="E113" s="91">
        <v>6.931</v>
      </c>
      <c r="F113" s="92">
        <v>1.105</v>
      </c>
      <c r="G113" s="88">
        <f t="shared" si="8"/>
        <v>8.0359999999999996</v>
      </c>
      <c r="H113" s="89">
        <v>2.4</v>
      </c>
      <c r="I113" s="90" t="s">
        <v>66</v>
      </c>
      <c r="J113" s="76">
        <f t="shared" si="14"/>
        <v>2.4</v>
      </c>
      <c r="K113" s="89">
        <v>2117</v>
      </c>
      <c r="L113" s="90" t="s">
        <v>64</v>
      </c>
      <c r="M113" s="74">
        <f t="shared" si="6"/>
        <v>0.2117</v>
      </c>
      <c r="N113" s="89">
        <v>2421</v>
      </c>
      <c r="O113" s="90" t="s">
        <v>64</v>
      </c>
      <c r="P113" s="74">
        <f t="shared" si="7"/>
        <v>0.24209999999999998</v>
      </c>
    </row>
    <row r="114" spans="1:16">
      <c r="B114" s="89">
        <v>2.5</v>
      </c>
      <c r="C114" s="90" t="s">
        <v>65</v>
      </c>
      <c r="D114" s="74">
        <f t="shared" si="12"/>
        <v>4.4642857142857144E-2</v>
      </c>
      <c r="E114" s="91">
        <v>7.4850000000000003</v>
      </c>
      <c r="F114" s="92">
        <v>1.0269999999999999</v>
      </c>
      <c r="G114" s="88">
        <f t="shared" si="8"/>
        <v>8.5120000000000005</v>
      </c>
      <c r="H114" s="89">
        <v>2.61</v>
      </c>
      <c r="I114" s="90" t="s">
        <v>66</v>
      </c>
      <c r="J114" s="76">
        <f t="shared" si="14"/>
        <v>2.61</v>
      </c>
      <c r="K114" s="89">
        <v>2213</v>
      </c>
      <c r="L114" s="90" t="s">
        <v>64</v>
      </c>
      <c r="M114" s="74">
        <f t="shared" si="6"/>
        <v>0.2213</v>
      </c>
      <c r="N114" s="89">
        <v>2565</v>
      </c>
      <c r="O114" s="90" t="s">
        <v>64</v>
      </c>
      <c r="P114" s="74">
        <f t="shared" si="7"/>
        <v>0.25650000000000001</v>
      </c>
    </row>
    <row r="115" spans="1:16">
      <c r="B115" s="89">
        <v>2.75</v>
      </c>
      <c r="C115" s="90" t="s">
        <v>65</v>
      </c>
      <c r="D115" s="74">
        <f t="shared" si="12"/>
        <v>4.9107142857142856E-2</v>
      </c>
      <c r="E115" s="91">
        <v>8.0370000000000008</v>
      </c>
      <c r="F115" s="92">
        <v>0.96150000000000002</v>
      </c>
      <c r="G115" s="88">
        <f t="shared" si="8"/>
        <v>8.9984999999999999</v>
      </c>
      <c r="H115" s="89">
        <v>2.81</v>
      </c>
      <c r="I115" s="90" t="s">
        <v>66</v>
      </c>
      <c r="J115" s="76">
        <f t="shared" si="14"/>
        <v>2.81</v>
      </c>
      <c r="K115" s="89">
        <v>2297</v>
      </c>
      <c r="L115" s="90" t="s">
        <v>64</v>
      </c>
      <c r="M115" s="74">
        <f t="shared" si="6"/>
        <v>0.22970000000000002</v>
      </c>
      <c r="N115" s="89">
        <v>2694</v>
      </c>
      <c r="O115" s="90" t="s">
        <v>64</v>
      </c>
      <c r="P115" s="74">
        <f t="shared" si="7"/>
        <v>0.26939999999999997</v>
      </c>
    </row>
    <row r="116" spans="1:16">
      <c r="B116" s="89">
        <v>3</v>
      </c>
      <c r="C116" s="90" t="s">
        <v>65</v>
      </c>
      <c r="D116" s="74">
        <f t="shared" si="12"/>
        <v>5.3571428571428568E-2</v>
      </c>
      <c r="E116" s="91">
        <v>8.5890000000000004</v>
      </c>
      <c r="F116" s="92">
        <v>0.90449999999999997</v>
      </c>
      <c r="G116" s="88">
        <f t="shared" si="8"/>
        <v>9.4935000000000009</v>
      </c>
      <c r="H116" s="89">
        <v>3</v>
      </c>
      <c r="I116" s="90" t="s">
        <v>66</v>
      </c>
      <c r="J116" s="76">
        <f t="shared" si="14"/>
        <v>3</v>
      </c>
      <c r="K116" s="89">
        <v>2369</v>
      </c>
      <c r="L116" s="90" t="s">
        <v>64</v>
      </c>
      <c r="M116" s="74">
        <f t="shared" si="6"/>
        <v>0.23690000000000003</v>
      </c>
      <c r="N116" s="89">
        <v>2809</v>
      </c>
      <c r="O116" s="90" t="s">
        <v>64</v>
      </c>
      <c r="P116" s="74">
        <f t="shared" si="7"/>
        <v>0.28090000000000004</v>
      </c>
    </row>
    <row r="117" spans="1:16">
      <c r="B117" s="89">
        <v>3.25</v>
      </c>
      <c r="C117" s="90" t="s">
        <v>65</v>
      </c>
      <c r="D117" s="74">
        <f t="shared" si="12"/>
        <v>5.8035714285714288E-2</v>
      </c>
      <c r="E117" s="91">
        <v>9.14</v>
      </c>
      <c r="F117" s="92">
        <v>0.85460000000000003</v>
      </c>
      <c r="G117" s="88">
        <f t="shared" si="8"/>
        <v>9.9946000000000002</v>
      </c>
      <c r="H117" s="89">
        <v>3.17</v>
      </c>
      <c r="I117" s="90" t="s">
        <v>66</v>
      </c>
      <c r="J117" s="76">
        <f t="shared" si="14"/>
        <v>3.17</v>
      </c>
      <c r="K117" s="89">
        <v>2433</v>
      </c>
      <c r="L117" s="90" t="s">
        <v>64</v>
      </c>
      <c r="M117" s="74">
        <f t="shared" si="6"/>
        <v>0.24329999999999999</v>
      </c>
      <c r="N117" s="89">
        <v>2914</v>
      </c>
      <c r="O117" s="90" t="s">
        <v>64</v>
      </c>
      <c r="P117" s="74">
        <f t="shared" si="7"/>
        <v>0.29139999999999999</v>
      </c>
    </row>
    <row r="118" spans="1:16">
      <c r="B118" s="89">
        <v>3.5</v>
      </c>
      <c r="C118" s="90" t="s">
        <v>65</v>
      </c>
      <c r="D118" s="74">
        <f t="shared" si="12"/>
        <v>6.25E-2</v>
      </c>
      <c r="E118" s="91">
        <v>9.6890000000000001</v>
      </c>
      <c r="F118" s="92">
        <v>0.8105</v>
      </c>
      <c r="G118" s="88">
        <f t="shared" si="8"/>
        <v>10.499499999999999</v>
      </c>
      <c r="H118" s="89">
        <v>3.34</v>
      </c>
      <c r="I118" s="90" t="s">
        <v>66</v>
      </c>
      <c r="J118" s="76">
        <f t="shared" si="14"/>
        <v>3.34</v>
      </c>
      <c r="K118" s="89">
        <v>2489</v>
      </c>
      <c r="L118" s="90" t="s">
        <v>64</v>
      </c>
      <c r="M118" s="74">
        <f t="shared" si="6"/>
        <v>0.24889999999999998</v>
      </c>
      <c r="N118" s="89">
        <v>3008</v>
      </c>
      <c r="O118" s="90" t="s">
        <v>64</v>
      </c>
      <c r="P118" s="74">
        <f t="shared" si="7"/>
        <v>0.30080000000000001</v>
      </c>
    </row>
    <row r="119" spans="1:16">
      <c r="B119" s="89">
        <v>3.75</v>
      </c>
      <c r="C119" s="90" t="s">
        <v>65</v>
      </c>
      <c r="D119" s="74">
        <f t="shared" si="12"/>
        <v>6.6964285714285712E-2</v>
      </c>
      <c r="E119" s="91">
        <v>10.24</v>
      </c>
      <c r="F119" s="92">
        <v>0.7712</v>
      </c>
      <c r="G119" s="88">
        <f t="shared" si="8"/>
        <v>11.011200000000001</v>
      </c>
      <c r="H119" s="89">
        <v>3.51</v>
      </c>
      <c r="I119" s="90" t="s">
        <v>66</v>
      </c>
      <c r="J119" s="76">
        <f t="shared" si="14"/>
        <v>3.51</v>
      </c>
      <c r="K119" s="89">
        <v>2539</v>
      </c>
      <c r="L119" s="90" t="s">
        <v>64</v>
      </c>
      <c r="M119" s="74">
        <f t="shared" si="6"/>
        <v>0.25390000000000001</v>
      </c>
      <c r="N119" s="89">
        <v>3094</v>
      </c>
      <c r="O119" s="90" t="s">
        <v>64</v>
      </c>
      <c r="P119" s="74">
        <f t="shared" si="7"/>
        <v>0.30940000000000001</v>
      </c>
    </row>
    <row r="120" spans="1:16">
      <c r="B120" s="89">
        <v>4</v>
      </c>
      <c r="C120" s="90" t="s">
        <v>65</v>
      </c>
      <c r="D120" s="74">
        <f t="shared" si="12"/>
        <v>7.1428571428571425E-2</v>
      </c>
      <c r="E120" s="91">
        <v>10.78</v>
      </c>
      <c r="F120" s="92">
        <v>0.7359</v>
      </c>
      <c r="G120" s="88">
        <f t="shared" si="8"/>
        <v>11.515899999999998</v>
      </c>
      <c r="H120" s="89">
        <v>3.66</v>
      </c>
      <c r="I120" s="90" t="s">
        <v>66</v>
      </c>
      <c r="J120" s="76">
        <f t="shared" si="14"/>
        <v>3.66</v>
      </c>
      <c r="K120" s="89">
        <v>2584</v>
      </c>
      <c r="L120" s="90" t="s">
        <v>64</v>
      </c>
      <c r="M120" s="74">
        <f t="shared" si="6"/>
        <v>0.25840000000000002</v>
      </c>
      <c r="N120" s="89">
        <v>3173</v>
      </c>
      <c r="O120" s="90" t="s">
        <v>64</v>
      </c>
      <c r="P120" s="74">
        <f t="shared" si="7"/>
        <v>0.31730000000000003</v>
      </c>
    </row>
    <row r="121" spans="1:16">
      <c r="B121" s="89">
        <v>4.5</v>
      </c>
      <c r="C121" s="90" t="s">
        <v>65</v>
      </c>
      <c r="D121" s="74">
        <f t="shared" si="12"/>
        <v>8.0357142857142863E-2</v>
      </c>
      <c r="E121" s="91">
        <v>11.86</v>
      </c>
      <c r="F121" s="92">
        <v>0.67520000000000002</v>
      </c>
      <c r="G121" s="88">
        <f t="shared" si="8"/>
        <v>12.5352</v>
      </c>
      <c r="H121" s="89">
        <v>3.95</v>
      </c>
      <c r="I121" s="90" t="s">
        <v>66</v>
      </c>
      <c r="J121" s="76">
        <f t="shared" si="14"/>
        <v>3.95</v>
      </c>
      <c r="K121" s="89">
        <v>2675</v>
      </c>
      <c r="L121" s="90" t="s">
        <v>64</v>
      </c>
      <c r="M121" s="74">
        <f t="shared" si="6"/>
        <v>0.26749999999999996</v>
      </c>
      <c r="N121" s="89">
        <v>3310</v>
      </c>
      <c r="O121" s="90" t="s">
        <v>64</v>
      </c>
      <c r="P121" s="74">
        <f t="shared" si="7"/>
        <v>0.33100000000000002</v>
      </c>
    </row>
    <row r="122" spans="1:16">
      <c r="B122" s="89">
        <v>5</v>
      </c>
      <c r="C122" s="90" t="s">
        <v>65</v>
      </c>
      <c r="D122" s="74">
        <f t="shared" si="12"/>
        <v>8.9285714285714288E-2</v>
      </c>
      <c r="E122" s="91">
        <v>12.93</v>
      </c>
      <c r="F122" s="92">
        <v>0.62470000000000003</v>
      </c>
      <c r="G122" s="88">
        <f t="shared" si="8"/>
        <v>13.5547</v>
      </c>
      <c r="H122" s="89">
        <v>4.22</v>
      </c>
      <c r="I122" s="90" t="s">
        <v>66</v>
      </c>
      <c r="J122" s="76">
        <f t="shared" si="14"/>
        <v>4.22</v>
      </c>
      <c r="K122" s="89">
        <v>2750</v>
      </c>
      <c r="L122" s="90" t="s">
        <v>64</v>
      </c>
      <c r="M122" s="74">
        <f t="shared" si="6"/>
        <v>0.27500000000000002</v>
      </c>
      <c r="N122" s="89">
        <v>3428</v>
      </c>
      <c r="O122" s="90" t="s">
        <v>64</v>
      </c>
      <c r="P122" s="74">
        <f t="shared" si="7"/>
        <v>0.34279999999999999</v>
      </c>
    </row>
    <row r="123" spans="1:16">
      <c r="B123" s="89">
        <v>5.5</v>
      </c>
      <c r="C123" s="90" t="s">
        <v>65</v>
      </c>
      <c r="D123" s="74">
        <f t="shared" si="12"/>
        <v>9.8214285714285712E-2</v>
      </c>
      <c r="E123" s="91">
        <v>13.97</v>
      </c>
      <c r="F123" s="92">
        <v>0.58189999999999997</v>
      </c>
      <c r="G123" s="88">
        <f t="shared" si="8"/>
        <v>14.5519</v>
      </c>
      <c r="H123" s="89">
        <v>4.47</v>
      </c>
      <c r="I123" s="90" t="s">
        <v>66</v>
      </c>
      <c r="J123" s="76">
        <f t="shared" si="14"/>
        <v>4.47</v>
      </c>
      <c r="K123" s="89">
        <v>2813</v>
      </c>
      <c r="L123" s="90" t="s">
        <v>64</v>
      </c>
      <c r="M123" s="74">
        <f t="shared" si="6"/>
        <v>0.28129999999999999</v>
      </c>
      <c r="N123" s="89">
        <v>3529</v>
      </c>
      <c r="O123" s="90" t="s">
        <v>64</v>
      </c>
      <c r="P123" s="74">
        <f t="shared" si="7"/>
        <v>0.35289999999999999</v>
      </c>
    </row>
    <row r="124" spans="1:16">
      <c r="B124" s="89">
        <v>6</v>
      </c>
      <c r="C124" s="90" t="s">
        <v>65</v>
      </c>
      <c r="D124" s="74">
        <f t="shared" si="12"/>
        <v>0.10714285714285714</v>
      </c>
      <c r="E124" s="91">
        <v>14.99</v>
      </c>
      <c r="F124" s="92">
        <v>0.54510000000000003</v>
      </c>
      <c r="G124" s="88">
        <f t="shared" si="8"/>
        <v>15.5351</v>
      </c>
      <c r="H124" s="89">
        <v>4.7</v>
      </c>
      <c r="I124" s="90" t="s">
        <v>66</v>
      </c>
      <c r="J124" s="76">
        <f t="shared" si="14"/>
        <v>4.7</v>
      </c>
      <c r="K124" s="89">
        <v>2866</v>
      </c>
      <c r="L124" s="90" t="s">
        <v>64</v>
      </c>
      <c r="M124" s="74">
        <f t="shared" si="6"/>
        <v>0.28660000000000002</v>
      </c>
      <c r="N124" s="89">
        <v>3616</v>
      </c>
      <c r="O124" s="90" t="s">
        <v>64</v>
      </c>
      <c r="P124" s="74">
        <f t="shared" si="7"/>
        <v>0.36160000000000003</v>
      </c>
    </row>
    <row r="125" spans="1:16">
      <c r="B125" s="77">
        <v>6.5</v>
      </c>
      <c r="C125" s="79" t="s">
        <v>65</v>
      </c>
      <c r="D125" s="74">
        <f t="shared" si="12"/>
        <v>0.11607142857142858</v>
      </c>
      <c r="E125" s="91">
        <v>15.98</v>
      </c>
      <c r="F125" s="92">
        <v>0.51319999999999999</v>
      </c>
      <c r="G125" s="88">
        <f t="shared" si="8"/>
        <v>16.493200000000002</v>
      </c>
      <c r="H125" s="89">
        <v>4.92</v>
      </c>
      <c r="I125" s="90" t="s">
        <v>66</v>
      </c>
      <c r="J125" s="76">
        <f t="shared" si="14"/>
        <v>4.92</v>
      </c>
      <c r="K125" s="89">
        <v>2911</v>
      </c>
      <c r="L125" s="90" t="s">
        <v>64</v>
      </c>
      <c r="M125" s="74">
        <f t="shared" si="6"/>
        <v>0.29110000000000003</v>
      </c>
      <c r="N125" s="89">
        <v>3693</v>
      </c>
      <c r="O125" s="90" t="s">
        <v>64</v>
      </c>
      <c r="P125" s="74">
        <f t="shared" si="7"/>
        <v>0.36930000000000002</v>
      </c>
    </row>
    <row r="126" spans="1:16">
      <c r="B126" s="77">
        <v>7</v>
      </c>
      <c r="C126" s="79" t="s">
        <v>65</v>
      </c>
      <c r="D126" s="74">
        <f t="shared" si="12"/>
        <v>0.125</v>
      </c>
      <c r="E126" s="91">
        <v>16.940000000000001</v>
      </c>
      <c r="F126" s="92">
        <v>0.48509999999999998</v>
      </c>
      <c r="G126" s="88">
        <f t="shared" si="8"/>
        <v>17.4251</v>
      </c>
      <c r="H126" s="77">
        <v>5.12</v>
      </c>
      <c r="I126" s="79" t="s">
        <v>66</v>
      </c>
      <c r="J126" s="76">
        <f t="shared" si="14"/>
        <v>5.12</v>
      </c>
      <c r="K126" s="77">
        <v>2951</v>
      </c>
      <c r="L126" s="79" t="s">
        <v>64</v>
      </c>
      <c r="M126" s="74">
        <f t="shared" si="6"/>
        <v>0.29510000000000003</v>
      </c>
      <c r="N126" s="77">
        <v>3762</v>
      </c>
      <c r="O126" s="79" t="s">
        <v>64</v>
      </c>
      <c r="P126" s="74">
        <f t="shared" si="7"/>
        <v>0.37619999999999998</v>
      </c>
    </row>
    <row r="127" spans="1:16">
      <c r="B127" s="77">
        <v>8</v>
      </c>
      <c r="C127" s="79" t="s">
        <v>65</v>
      </c>
      <c r="D127" s="74">
        <f t="shared" si="12"/>
        <v>0.14285714285714285</v>
      </c>
      <c r="E127" s="91">
        <v>18.760000000000002</v>
      </c>
      <c r="F127" s="92">
        <v>0.438</v>
      </c>
      <c r="G127" s="88">
        <f t="shared" si="8"/>
        <v>19.198</v>
      </c>
      <c r="H127" s="77">
        <v>5.51</v>
      </c>
      <c r="I127" s="79" t="s">
        <v>66</v>
      </c>
      <c r="J127" s="76">
        <f t="shared" si="14"/>
        <v>5.51</v>
      </c>
      <c r="K127" s="77">
        <v>3040</v>
      </c>
      <c r="L127" s="79" t="s">
        <v>64</v>
      </c>
      <c r="M127" s="74">
        <f t="shared" si="6"/>
        <v>0.30399999999999999</v>
      </c>
      <c r="N127" s="77">
        <v>3878</v>
      </c>
      <c r="O127" s="79" t="s">
        <v>64</v>
      </c>
      <c r="P127" s="74">
        <f t="shared" si="7"/>
        <v>0.38780000000000003</v>
      </c>
    </row>
    <row r="128" spans="1:16">
      <c r="A128" s="94"/>
      <c r="B128" s="89">
        <v>9</v>
      </c>
      <c r="C128" s="90" t="s">
        <v>65</v>
      </c>
      <c r="D128" s="74">
        <f t="shared" si="12"/>
        <v>0.16071428571428573</v>
      </c>
      <c r="E128" s="91">
        <v>20.45</v>
      </c>
      <c r="F128" s="92">
        <v>0.4</v>
      </c>
      <c r="G128" s="88">
        <f t="shared" si="8"/>
        <v>20.849999999999998</v>
      </c>
      <c r="H128" s="89">
        <v>5.86</v>
      </c>
      <c r="I128" s="90" t="s">
        <v>66</v>
      </c>
      <c r="J128" s="76">
        <f t="shared" si="14"/>
        <v>5.86</v>
      </c>
      <c r="K128" s="77">
        <v>3112</v>
      </c>
      <c r="L128" s="79" t="s">
        <v>64</v>
      </c>
      <c r="M128" s="74">
        <f t="shared" si="6"/>
        <v>0.31120000000000003</v>
      </c>
      <c r="N128" s="77">
        <v>3972</v>
      </c>
      <c r="O128" s="79" t="s">
        <v>64</v>
      </c>
      <c r="P128" s="74">
        <f t="shared" si="7"/>
        <v>0.3972</v>
      </c>
    </row>
    <row r="129" spans="1:16">
      <c r="A129" s="94"/>
      <c r="B129" s="89">
        <v>10</v>
      </c>
      <c r="C129" s="90" t="s">
        <v>65</v>
      </c>
      <c r="D129" s="74">
        <f t="shared" si="12"/>
        <v>0.17857142857142858</v>
      </c>
      <c r="E129" s="91">
        <v>22.01</v>
      </c>
      <c r="F129" s="92">
        <v>0.36849999999999999</v>
      </c>
      <c r="G129" s="88">
        <f t="shared" si="8"/>
        <v>22.378500000000003</v>
      </c>
      <c r="H129" s="89">
        <v>6.18</v>
      </c>
      <c r="I129" s="90" t="s">
        <v>66</v>
      </c>
      <c r="J129" s="76">
        <f t="shared" si="14"/>
        <v>6.18</v>
      </c>
      <c r="K129" s="77">
        <v>3172</v>
      </c>
      <c r="L129" s="79" t="s">
        <v>64</v>
      </c>
      <c r="M129" s="74">
        <f t="shared" si="6"/>
        <v>0.31720000000000004</v>
      </c>
      <c r="N129" s="77">
        <v>4052</v>
      </c>
      <c r="O129" s="79" t="s">
        <v>64</v>
      </c>
      <c r="P129" s="74">
        <f t="shared" si="7"/>
        <v>0.40519999999999995</v>
      </c>
    </row>
    <row r="130" spans="1:16">
      <c r="A130" s="94"/>
      <c r="B130" s="89">
        <v>11</v>
      </c>
      <c r="C130" s="90" t="s">
        <v>65</v>
      </c>
      <c r="D130" s="74">
        <f t="shared" si="12"/>
        <v>0.19642857142857142</v>
      </c>
      <c r="E130" s="91">
        <v>23.44</v>
      </c>
      <c r="F130" s="92">
        <v>0.34210000000000002</v>
      </c>
      <c r="G130" s="88">
        <f t="shared" si="8"/>
        <v>23.7821</v>
      </c>
      <c r="H130" s="89">
        <v>6.49</v>
      </c>
      <c r="I130" s="90" t="s">
        <v>66</v>
      </c>
      <c r="J130" s="76">
        <f t="shared" si="14"/>
        <v>6.49</v>
      </c>
      <c r="K130" s="77">
        <v>3222</v>
      </c>
      <c r="L130" s="79" t="s">
        <v>64</v>
      </c>
      <c r="M130" s="74">
        <f t="shared" si="6"/>
        <v>0.32219999999999999</v>
      </c>
      <c r="N130" s="77">
        <v>4120</v>
      </c>
      <c r="O130" s="79" t="s">
        <v>64</v>
      </c>
      <c r="P130" s="74">
        <f t="shared" si="7"/>
        <v>0.41200000000000003</v>
      </c>
    </row>
    <row r="131" spans="1:16">
      <c r="A131" s="94"/>
      <c r="B131" s="89">
        <v>12</v>
      </c>
      <c r="C131" s="90" t="s">
        <v>65</v>
      </c>
      <c r="D131" s="74">
        <f t="shared" si="12"/>
        <v>0.21428571428571427</v>
      </c>
      <c r="E131" s="91">
        <v>24.76</v>
      </c>
      <c r="F131" s="92">
        <v>0.31950000000000001</v>
      </c>
      <c r="G131" s="88">
        <f t="shared" si="8"/>
        <v>25.079500000000003</v>
      </c>
      <c r="H131" s="89">
        <v>6.77</v>
      </c>
      <c r="I131" s="90" t="s">
        <v>66</v>
      </c>
      <c r="J131" s="76">
        <f t="shared" si="14"/>
        <v>6.77</v>
      </c>
      <c r="K131" s="77">
        <v>3266</v>
      </c>
      <c r="L131" s="79" t="s">
        <v>64</v>
      </c>
      <c r="M131" s="74">
        <f t="shared" si="6"/>
        <v>0.3266</v>
      </c>
      <c r="N131" s="77">
        <v>4179</v>
      </c>
      <c r="O131" s="79" t="s">
        <v>64</v>
      </c>
      <c r="P131" s="74">
        <f t="shared" si="7"/>
        <v>0.41790000000000005</v>
      </c>
    </row>
    <row r="132" spans="1:16">
      <c r="A132" s="94"/>
      <c r="B132" s="89">
        <v>13</v>
      </c>
      <c r="C132" s="90" t="s">
        <v>65</v>
      </c>
      <c r="D132" s="74">
        <f t="shared" si="12"/>
        <v>0.23214285714285715</v>
      </c>
      <c r="E132" s="91">
        <v>25.96</v>
      </c>
      <c r="F132" s="92">
        <v>0.2999</v>
      </c>
      <c r="G132" s="88">
        <f t="shared" si="8"/>
        <v>26.259900000000002</v>
      </c>
      <c r="H132" s="89">
        <v>7.05</v>
      </c>
      <c r="I132" s="90" t="s">
        <v>66</v>
      </c>
      <c r="J132" s="76">
        <f t="shared" si="14"/>
        <v>7.05</v>
      </c>
      <c r="K132" s="77">
        <v>3304</v>
      </c>
      <c r="L132" s="79" t="s">
        <v>64</v>
      </c>
      <c r="M132" s="74">
        <f t="shared" si="6"/>
        <v>0.33039999999999997</v>
      </c>
      <c r="N132" s="77">
        <v>4231</v>
      </c>
      <c r="O132" s="79" t="s">
        <v>64</v>
      </c>
      <c r="P132" s="74">
        <f t="shared" si="7"/>
        <v>0.42309999999999998</v>
      </c>
    </row>
    <row r="133" spans="1:16">
      <c r="A133" s="94"/>
      <c r="B133" s="89">
        <v>14</v>
      </c>
      <c r="C133" s="90" t="s">
        <v>65</v>
      </c>
      <c r="D133" s="74">
        <f t="shared" si="12"/>
        <v>0.25</v>
      </c>
      <c r="E133" s="91">
        <v>27.07</v>
      </c>
      <c r="F133" s="92">
        <v>0.2828</v>
      </c>
      <c r="G133" s="88">
        <f t="shared" si="8"/>
        <v>27.352800000000002</v>
      </c>
      <c r="H133" s="89">
        <v>7.31</v>
      </c>
      <c r="I133" s="90" t="s">
        <v>66</v>
      </c>
      <c r="J133" s="76">
        <f t="shared" si="14"/>
        <v>7.31</v>
      </c>
      <c r="K133" s="77">
        <v>3339</v>
      </c>
      <c r="L133" s="79" t="s">
        <v>64</v>
      </c>
      <c r="M133" s="74">
        <f t="shared" si="6"/>
        <v>0.33389999999999997</v>
      </c>
      <c r="N133" s="77">
        <v>4278</v>
      </c>
      <c r="O133" s="79" t="s">
        <v>64</v>
      </c>
      <c r="P133" s="74">
        <f t="shared" si="7"/>
        <v>0.42779999999999996</v>
      </c>
    </row>
    <row r="134" spans="1:16">
      <c r="A134" s="94"/>
      <c r="B134" s="89">
        <v>15</v>
      </c>
      <c r="C134" s="90" t="s">
        <v>65</v>
      </c>
      <c r="D134" s="74">
        <f t="shared" si="12"/>
        <v>0.26785714285714285</v>
      </c>
      <c r="E134" s="91">
        <v>28.08</v>
      </c>
      <c r="F134" s="92">
        <v>0.26769999999999999</v>
      </c>
      <c r="G134" s="88">
        <f t="shared" si="8"/>
        <v>28.3477</v>
      </c>
      <c r="H134" s="89">
        <v>7.56</v>
      </c>
      <c r="I134" s="90" t="s">
        <v>66</v>
      </c>
      <c r="J134" s="76">
        <f t="shared" si="14"/>
        <v>7.56</v>
      </c>
      <c r="K134" s="77">
        <v>3370</v>
      </c>
      <c r="L134" s="79" t="s">
        <v>64</v>
      </c>
      <c r="M134" s="74">
        <f t="shared" si="6"/>
        <v>0.33700000000000002</v>
      </c>
      <c r="N134" s="77">
        <v>4319</v>
      </c>
      <c r="O134" s="79" t="s">
        <v>64</v>
      </c>
      <c r="P134" s="74">
        <f t="shared" si="7"/>
        <v>0.43190000000000001</v>
      </c>
    </row>
    <row r="135" spans="1:16">
      <c r="A135" s="94"/>
      <c r="B135" s="89">
        <v>16</v>
      </c>
      <c r="C135" s="90" t="s">
        <v>65</v>
      </c>
      <c r="D135" s="74">
        <f t="shared" si="12"/>
        <v>0.2857142857142857</v>
      </c>
      <c r="E135" s="91">
        <v>29.02</v>
      </c>
      <c r="F135" s="92">
        <v>0.25419999999999998</v>
      </c>
      <c r="G135" s="88">
        <f t="shared" si="8"/>
        <v>29.2742</v>
      </c>
      <c r="H135" s="89">
        <v>7.8</v>
      </c>
      <c r="I135" s="90" t="s">
        <v>66</v>
      </c>
      <c r="J135" s="76">
        <f t="shared" si="14"/>
        <v>7.8</v>
      </c>
      <c r="K135" s="77">
        <v>3398</v>
      </c>
      <c r="L135" s="79" t="s">
        <v>64</v>
      </c>
      <c r="M135" s="74">
        <f t="shared" si="6"/>
        <v>0.33979999999999999</v>
      </c>
      <c r="N135" s="77">
        <v>4357</v>
      </c>
      <c r="O135" s="79" t="s">
        <v>64</v>
      </c>
      <c r="P135" s="74">
        <f t="shared" si="7"/>
        <v>0.43570000000000003</v>
      </c>
    </row>
    <row r="136" spans="1:16">
      <c r="A136" s="94"/>
      <c r="B136" s="89">
        <v>17</v>
      </c>
      <c r="C136" s="90" t="s">
        <v>65</v>
      </c>
      <c r="D136" s="74">
        <f t="shared" si="12"/>
        <v>0.30357142857142855</v>
      </c>
      <c r="E136" s="91">
        <v>29.88</v>
      </c>
      <c r="F136" s="92">
        <v>0.2422</v>
      </c>
      <c r="G136" s="88">
        <f t="shared" si="8"/>
        <v>30.122199999999999</v>
      </c>
      <c r="H136" s="89">
        <v>8.0399999999999991</v>
      </c>
      <c r="I136" s="90" t="s">
        <v>66</v>
      </c>
      <c r="J136" s="76">
        <f t="shared" si="14"/>
        <v>8.0399999999999991</v>
      </c>
      <c r="K136" s="77">
        <v>3425</v>
      </c>
      <c r="L136" s="79" t="s">
        <v>64</v>
      </c>
      <c r="M136" s="74">
        <f t="shared" si="6"/>
        <v>0.34249999999999997</v>
      </c>
      <c r="N136" s="77">
        <v>4392</v>
      </c>
      <c r="O136" s="79" t="s">
        <v>64</v>
      </c>
      <c r="P136" s="74">
        <f t="shared" si="7"/>
        <v>0.43920000000000003</v>
      </c>
    </row>
    <row r="137" spans="1:16">
      <c r="A137" s="94"/>
      <c r="B137" s="89">
        <v>18</v>
      </c>
      <c r="C137" s="90" t="s">
        <v>65</v>
      </c>
      <c r="D137" s="74">
        <f t="shared" si="12"/>
        <v>0.32142857142857145</v>
      </c>
      <c r="E137" s="91">
        <v>30.67</v>
      </c>
      <c r="F137" s="92">
        <v>0.23130000000000001</v>
      </c>
      <c r="G137" s="88">
        <f t="shared" si="8"/>
        <v>30.901300000000003</v>
      </c>
      <c r="H137" s="89">
        <v>8.27</v>
      </c>
      <c r="I137" s="90" t="s">
        <v>66</v>
      </c>
      <c r="J137" s="76">
        <f t="shared" si="14"/>
        <v>8.27</v>
      </c>
      <c r="K137" s="77">
        <v>3449</v>
      </c>
      <c r="L137" s="79" t="s">
        <v>64</v>
      </c>
      <c r="M137" s="74">
        <f t="shared" si="6"/>
        <v>0.34489999999999998</v>
      </c>
      <c r="N137" s="77">
        <v>4424</v>
      </c>
      <c r="O137" s="79" t="s">
        <v>64</v>
      </c>
      <c r="P137" s="74">
        <f t="shared" si="7"/>
        <v>0.44240000000000002</v>
      </c>
    </row>
    <row r="138" spans="1:16">
      <c r="A138" s="94"/>
      <c r="B138" s="89">
        <v>20</v>
      </c>
      <c r="C138" s="90" t="s">
        <v>65</v>
      </c>
      <c r="D138" s="74">
        <f t="shared" si="12"/>
        <v>0.35714285714285715</v>
      </c>
      <c r="E138" s="91">
        <v>32.090000000000003</v>
      </c>
      <c r="F138" s="92">
        <v>0.21249999999999999</v>
      </c>
      <c r="G138" s="88">
        <f t="shared" si="8"/>
        <v>32.302500000000002</v>
      </c>
      <c r="H138" s="89">
        <v>8.7200000000000006</v>
      </c>
      <c r="I138" s="90" t="s">
        <v>66</v>
      </c>
      <c r="J138" s="76">
        <f t="shared" si="14"/>
        <v>8.7200000000000006</v>
      </c>
      <c r="K138" s="77">
        <v>3522</v>
      </c>
      <c r="L138" s="79" t="s">
        <v>64</v>
      </c>
      <c r="M138" s="74">
        <f t="shared" si="6"/>
        <v>0.35219999999999996</v>
      </c>
      <c r="N138" s="77">
        <v>4482</v>
      </c>
      <c r="O138" s="79" t="s">
        <v>64</v>
      </c>
      <c r="P138" s="74">
        <f t="shared" si="7"/>
        <v>0.44820000000000004</v>
      </c>
    </row>
    <row r="139" spans="1:16">
      <c r="A139" s="94"/>
      <c r="B139" s="89">
        <v>22.5</v>
      </c>
      <c r="C139" s="90" t="s">
        <v>65</v>
      </c>
      <c r="D139" s="74">
        <f t="shared" si="12"/>
        <v>0.4017857142857143</v>
      </c>
      <c r="E139" s="91">
        <v>33.6</v>
      </c>
      <c r="F139" s="92">
        <v>0.19309999999999999</v>
      </c>
      <c r="G139" s="88">
        <f t="shared" si="8"/>
        <v>33.793100000000003</v>
      </c>
      <c r="H139" s="89">
        <v>9.25</v>
      </c>
      <c r="I139" s="90" t="s">
        <v>66</v>
      </c>
      <c r="J139" s="76">
        <f t="shared" si="14"/>
        <v>9.25</v>
      </c>
      <c r="K139" s="77">
        <v>3617</v>
      </c>
      <c r="L139" s="79" t="s">
        <v>64</v>
      </c>
      <c r="M139" s="74">
        <f t="shared" si="6"/>
        <v>0.36170000000000002</v>
      </c>
      <c r="N139" s="77">
        <v>4544</v>
      </c>
      <c r="O139" s="79" t="s">
        <v>64</v>
      </c>
      <c r="P139" s="74">
        <f t="shared" si="7"/>
        <v>0.45439999999999997</v>
      </c>
    </row>
    <row r="140" spans="1:16">
      <c r="A140" s="94"/>
      <c r="B140" s="89">
        <v>25</v>
      </c>
      <c r="C140" s="95" t="s">
        <v>65</v>
      </c>
      <c r="D140" s="74">
        <f t="shared" si="12"/>
        <v>0.44642857142857145</v>
      </c>
      <c r="E140" s="91">
        <v>34.85</v>
      </c>
      <c r="F140" s="92">
        <v>0.17730000000000001</v>
      </c>
      <c r="G140" s="88">
        <f t="shared" si="8"/>
        <v>35.027300000000004</v>
      </c>
      <c r="H140" s="89">
        <v>9.76</v>
      </c>
      <c r="I140" s="90" t="s">
        <v>66</v>
      </c>
      <c r="J140" s="76">
        <f t="shared" si="14"/>
        <v>9.76</v>
      </c>
      <c r="K140" s="77">
        <v>3702</v>
      </c>
      <c r="L140" s="79" t="s">
        <v>64</v>
      </c>
      <c r="M140" s="74">
        <f t="shared" si="6"/>
        <v>0.37019999999999997</v>
      </c>
      <c r="N140" s="77">
        <v>4598</v>
      </c>
      <c r="O140" s="79" t="s">
        <v>64</v>
      </c>
      <c r="P140" s="74">
        <f t="shared" si="7"/>
        <v>0.45979999999999999</v>
      </c>
    </row>
    <row r="141" spans="1:16">
      <c r="B141" s="89">
        <v>27.5</v>
      </c>
      <c r="C141" s="79" t="s">
        <v>65</v>
      </c>
      <c r="D141" s="74">
        <f t="shared" si="12"/>
        <v>0.49107142857142855</v>
      </c>
      <c r="E141" s="91">
        <v>35.89</v>
      </c>
      <c r="F141" s="92">
        <v>0.16400000000000001</v>
      </c>
      <c r="G141" s="88">
        <f t="shared" si="8"/>
        <v>36.054000000000002</v>
      </c>
      <c r="H141" s="77">
        <v>10.25</v>
      </c>
      <c r="I141" s="79" t="s">
        <v>66</v>
      </c>
      <c r="J141" s="76">
        <f t="shared" si="14"/>
        <v>10.25</v>
      </c>
      <c r="K141" s="77">
        <v>3780</v>
      </c>
      <c r="L141" s="79" t="s">
        <v>64</v>
      </c>
      <c r="M141" s="74">
        <f t="shared" si="6"/>
        <v>0.378</v>
      </c>
      <c r="N141" s="77">
        <v>4645</v>
      </c>
      <c r="O141" s="79" t="s">
        <v>64</v>
      </c>
      <c r="P141" s="74">
        <f t="shared" si="7"/>
        <v>0.46449999999999997</v>
      </c>
    </row>
    <row r="142" spans="1:16">
      <c r="B142" s="89">
        <v>30</v>
      </c>
      <c r="C142" s="79" t="s">
        <v>65</v>
      </c>
      <c r="D142" s="74">
        <f t="shared" si="12"/>
        <v>0.5357142857142857</v>
      </c>
      <c r="E142" s="91">
        <v>36.75</v>
      </c>
      <c r="F142" s="92">
        <v>0.1527</v>
      </c>
      <c r="G142" s="88">
        <f t="shared" si="8"/>
        <v>36.902700000000003</v>
      </c>
      <c r="H142" s="77">
        <v>10.74</v>
      </c>
      <c r="I142" s="79" t="s">
        <v>66</v>
      </c>
      <c r="J142" s="76">
        <f t="shared" si="14"/>
        <v>10.74</v>
      </c>
      <c r="K142" s="77">
        <v>3851</v>
      </c>
      <c r="L142" s="79" t="s">
        <v>64</v>
      </c>
      <c r="M142" s="74">
        <f t="shared" si="6"/>
        <v>0.3851</v>
      </c>
      <c r="N142" s="77">
        <v>4688</v>
      </c>
      <c r="O142" s="79" t="s">
        <v>64</v>
      </c>
      <c r="P142" s="74">
        <f t="shared" si="7"/>
        <v>0.46879999999999999</v>
      </c>
    </row>
    <row r="143" spans="1:16">
      <c r="B143" s="89">
        <v>32.5</v>
      </c>
      <c r="C143" s="79" t="s">
        <v>65</v>
      </c>
      <c r="D143" s="74">
        <f t="shared" si="12"/>
        <v>0.5803571428571429</v>
      </c>
      <c r="E143" s="91">
        <v>37.450000000000003</v>
      </c>
      <c r="F143" s="92">
        <v>0.1429</v>
      </c>
      <c r="G143" s="88">
        <f t="shared" si="8"/>
        <v>37.5929</v>
      </c>
      <c r="H143" s="77">
        <v>11.21</v>
      </c>
      <c r="I143" s="79" t="s">
        <v>66</v>
      </c>
      <c r="J143" s="76">
        <f t="shared" si="14"/>
        <v>11.21</v>
      </c>
      <c r="K143" s="77">
        <v>3918</v>
      </c>
      <c r="L143" s="79" t="s">
        <v>64</v>
      </c>
      <c r="M143" s="74">
        <f t="shared" si="6"/>
        <v>0.39180000000000004</v>
      </c>
      <c r="N143" s="77">
        <v>4727</v>
      </c>
      <c r="O143" s="79" t="s">
        <v>64</v>
      </c>
      <c r="P143" s="74">
        <f t="shared" si="7"/>
        <v>0.47270000000000001</v>
      </c>
    </row>
    <row r="144" spans="1:16">
      <c r="B144" s="89">
        <v>35</v>
      </c>
      <c r="C144" s="79" t="s">
        <v>65</v>
      </c>
      <c r="D144" s="74">
        <f t="shared" si="12"/>
        <v>0.625</v>
      </c>
      <c r="E144" s="91">
        <v>38.03</v>
      </c>
      <c r="F144" s="92">
        <v>0.13439999999999999</v>
      </c>
      <c r="G144" s="88">
        <f t="shared" si="8"/>
        <v>38.164400000000001</v>
      </c>
      <c r="H144" s="77">
        <v>11.67</v>
      </c>
      <c r="I144" s="79" t="s">
        <v>66</v>
      </c>
      <c r="J144" s="76">
        <f t="shared" si="14"/>
        <v>11.67</v>
      </c>
      <c r="K144" s="77">
        <v>3981</v>
      </c>
      <c r="L144" s="79" t="s">
        <v>64</v>
      </c>
      <c r="M144" s="74">
        <f t="shared" si="6"/>
        <v>0.39810000000000001</v>
      </c>
      <c r="N144" s="77">
        <v>4764</v>
      </c>
      <c r="O144" s="79" t="s">
        <v>64</v>
      </c>
      <c r="P144" s="74">
        <f t="shared" si="7"/>
        <v>0.47640000000000005</v>
      </c>
    </row>
    <row r="145" spans="2:16">
      <c r="B145" s="89">
        <v>37.5</v>
      </c>
      <c r="C145" s="79" t="s">
        <v>65</v>
      </c>
      <c r="D145" s="74">
        <f t="shared" si="12"/>
        <v>0.6696428571428571</v>
      </c>
      <c r="E145" s="91">
        <v>38.5</v>
      </c>
      <c r="F145" s="92">
        <v>0.127</v>
      </c>
      <c r="G145" s="88">
        <f t="shared" si="8"/>
        <v>38.627000000000002</v>
      </c>
      <c r="H145" s="77">
        <v>12.13</v>
      </c>
      <c r="I145" s="79" t="s">
        <v>66</v>
      </c>
      <c r="J145" s="76">
        <f t="shared" si="14"/>
        <v>12.13</v>
      </c>
      <c r="K145" s="77">
        <v>4041</v>
      </c>
      <c r="L145" s="79" t="s">
        <v>64</v>
      </c>
      <c r="M145" s="74">
        <f t="shared" si="6"/>
        <v>0.40410000000000001</v>
      </c>
      <c r="N145" s="77">
        <v>4797</v>
      </c>
      <c r="O145" s="79" t="s">
        <v>64</v>
      </c>
      <c r="P145" s="74">
        <f t="shared" si="7"/>
        <v>0.47969999999999996</v>
      </c>
    </row>
    <row r="146" spans="2:16">
      <c r="B146" s="89">
        <v>40</v>
      </c>
      <c r="C146" s="79" t="s">
        <v>65</v>
      </c>
      <c r="D146" s="74">
        <f t="shared" si="12"/>
        <v>0.7142857142857143</v>
      </c>
      <c r="E146" s="91">
        <v>38.869999999999997</v>
      </c>
      <c r="F146" s="92">
        <v>0.12039999999999999</v>
      </c>
      <c r="G146" s="88">
        <f t="shared" si="8"/>
        <v>38.990399999999994</v>
      </c>
      <c r="H146" s="77">
        <v>12.58</v>
      </c>
      <c r="I146" s="79" t="s">
        <v>66</v>
      </c>
      <c r="J146" s="76">
        <f t="shared" si="14"/>
        <v>12.58</v>
      </c>
      <c r="K146" s="77">
        <v>4099</v>
      </c>
      <c r="L146" s="79" t="s">
        <v>64</v>
      </c>
      <c r="M146" s="74">
        <f t="shared" si="6"/>
        <v>0.40990000000000004</v>
      </c>
      <c r="N146" s="77">
        <v>4829</v>
      </c>
      <c r="O146" s="79" t="s">
        <v>64</v>
      </c>
      <c r="P146" s="74">
        <f t="shared" si="7"/>
        <v>0.4829</v>
      </c>
    </row>
    <row r="147" spans="2:16">
      <c r="B147" s="89">
        <v>45</v>
      </c>
      <c r="C147" s="79" t="s">
        <v>65</v>
      </c>
      <c r="D147" s="74">
        <f t="shared" si="12"/>
        <v>0.8035714285714286</v>
      </c>
      <c r="E147" s="91">
        <v>39.4</v>
      </c>
      <c r="F147" s="92">
        <v>0.1091</v>
      </c>
      <c r="G147" s="88">
        <f t="shared" si="8"/>
        <v>39.509099999999997</v>
      </c>
      <c r="H147" s="77">
        <v>13.48</v>
      </c>
      <c r="I147" s="79" t="s">
        <v>66</v>
      </c>
      <c r="J147" s="76">
        <f t="shared" si="14"/>
        <v>13.48</v>
      </c>
      <c r="K147" s="77">
        <v>4303</v>
      </c>
      <c r="L147" s="79" t="s">
        <v>64</v>
      </c>
      <c r="M147" s="74">
        <f t="shared" si="6"/>
        <v>0.43030000000000002</v>
      </c>
      <c r="N147" s="77">
        <v>4887</v>
      </c>
      <c r="O147" s="79" t="s">
        <v>64</v>
      </c>
      <c r="P147" s="74">
        <f t="shared" si="7"/>
        <v>0.48869999999999997</v>
      </c>
    </row>
    <row r="148" spans="2:16">
      <c r="B148" s="89">
        <v>50</v>
      </c>
      <c r="C148" s="79" t="s">
        <v>65</v>
      </c>
      <c r="D148" s="74">
        <f t="shared" si="12"/>
        <v>0.8928571428571429</v>
      </c>
      <c r="E148" s="91">
        <v>39.700000000000003</v>
      </c>
      <c r="F148" s="92">
        <v>9.9909999999999999E-2</v>
      </c>
      <c r="G148" s="88">
        <f t="shared" si="8"/>
        <v>39.799910000000004</v>
      </c>
      <c r="H148" s="77">
        <v>14.37</v>
      </c>
      <c r="I148" s="79" t="s">
        <v>66</v>
      </c>
      <c r="J148" s="76">
        <f t="shared" si="14"/>
        <v>14.37</v>
      </c>
      <c r="K148" s="77">
        <v>4493</v>
      </c>
      <c r="L148" s="79" t="s">
        <v>64</v>
      </c>
      <c r="M148" s="74">
        <f t="shared" ref="M148:M162" si="15">K148/1000/10</f>
        <v>0.44930000000000003</v>
      </c>
      <c r="N148" s="77">
        <v>4939</v>
      </c>
      <c r="O148" s="79" t="s">
        <v>64</v>
      </c>
      <c r="P148" s="74">
        <f t="shared" ref="P148:P176" si="16">N148/1000/10</f>
        <v>0.49390000000000001</v>
      </c>
    </row>
    <row r="149" spans="2:16">
      <c r="B149" s="89">
        <v>55</v>
      </c>
      <c r="C149" s="79" t="s">
        <v>65</v>
      </c>
      <c r="D149" s="74">
        <f t="shared" si="12"/>
        <v>0.9821428571428571</v>
      </c>
      <c r="E149" s="91">
        <v>39.840000000000003</v>
      </c>
      <c r="F149" s="92">
        <v>9.2240000000000003E-2</v>
      </c>
      <c r="G149" s="88">
        <f t="shared" ref="G149:G212" si="17">E149+F149</f>
        <v>39.93224</v>
      </c>
      <c r="H149" s="77">
        <v>15.25</v>
      </c>
      <c r="I149" s="79" t="s">
        <v>66</v>
      </c>
      <c r="J149" s="76">
        <f t="shared" si="14"/>
        <v>15.25</v>
      </c>
      <c r="K149" s="77">
        <v>4673</v>
      </c>
      <c r="L149" s="79" t="s">
        <v>64</v>
      </c>
      <c r="M149" s="74">
        <f t="shared" si="15"/>
        <v>0.46729999999999999</v>
      </c>
      <c r="N149" s="77">
        <v>4988</v>
      </c>
      <c r="O149" s="79" t="s">
        <v>64</v>
      </c>
      <c r="P149" s="74">
        <f t="shared" si="16"/>
        <v>0.49880000000000002</v>
      </c>
    </row>
    <row r="150" spans="2:16">
      <c r="B150" s="89">
        <v>60</v>
      </c>
      <c r="C150" s="79" t="s">
        <v>65</v>
      </c>
      <c r="D150" s="74">
        <f t="shared" si="12"/>
        <v>1.0714285714285714</v>
      </c>
      <c r="E150" s="91">
        <v>39.869999999999997</v>
      </c>
      <c r="F150" s="92">
        <v>8.5730000000000001E-2</v>
      </c>
      <c r="G150" s="88">
        <f t="shared" si="17"/>
        <v>39.955729999999996</v>
      </c>
      <c r="H150" s="77">
        <v>16.13</v>
      </c>
      <c r="I150" s="79" t="s">
        <v>66</v>
      </c>
      <c r="J150" s="76">
        <f t="shared" si="14"/>
        <v>16.13</v>
      </c>
      <c r="K150" s="77">
        <v>4845</v>
      </c>
      <c r="L150" s="79" t="s">
        <v>64</v>
      </c>
      <c r="M150" s="74">
        <f t="shared" si="15"/>
        <v>0.48449999999999999</v>
      </c>
      <c r="N150" s="77">
        <v>5034</v>
      </c>
      <c r="O150" s="79" t="s">
        <v>64</v>
      </c>
      <c r="P150" s="74">
        <f t="shared" si="16"/>
        <v>0.50339999999999996</v>
      </c>
    </row>
    <row r="151" spans="2:16">
      <c r="B151" s="89">
        <v>65</v>
      </c>
      <c r="C151" s="79" t="s">
        <v>65</v>
      </c>
      <c r="D151" s="74">
        <f t="shared" si="12"/>
        <v>1.1607142857142858</v>
      </c>
      <c r="E151" s="91">
        <v>39.81</v>
      </c>
      <c r="F151" s="92">
        <v>8.0140000000000003E-2</v>
      </c>
      <c r="G151" s="88">
        <f t="shared" si="17"/>
        <v>39.890140000000002</v>
      </c>
      <c r="H151" s="77">
        <v>17.010000000000002</v>
      </c>
      <c r="I151" s="79" t="s">
        <v>66</v>
      </c>
      <c r="J151" s="76">
        <f t="shared" si="14"/>
        <v>17.010000000000002</v>
      </c>
      <c r="K151" s="77">
        <v>5011</v>
      </c>
      <c r="L151" s="79" t="s">
        <v>64</v>
      </c>
      <c r="M151" s="74">
        <f t="shared" si="15"/>
        <v>0.50109999999999999</v>
      </c>
      <c r="N151" s="77">
        <v>5077</v>
      </c>
      <c r="O151" s="79" t="s">
        <v>64</v>
      </c>
      <c r="P151" s="74">
        <f t="shared" si="16"/>
        <v>0.50770000000000004</v>
      </c>
    </row>
    <row r="152" spans="2:16">
      <c r="B152" s="89">
        <v>70</v>
      </c>
      <c r="C152" s="79" t="s">
        <v>65</v>
      </c>
      <c r="D152" s="74">
        <f t="shared" si="12"/>
        <v>1.25</v>
      </c>
      <c r="E152" s="91">
        <v>39.69</v>
      </c>
      <c r="F152" s="92">
        <v>7.5270000000000004E-2</v>
      </c>
      <c r="G152" s="88">
        <f t="shared" si="17"/>
        <v>39.765270000000001</v>
      </c>
      <c r="H152" s="77">
        <v>17.899999999999999</v>
      </c>
      <c r="I152" s="79" t="s">
        <v>66</v>
      </c>
      <c r="J152" s="76">
        <f t="shared" si="14"/>
        <v>17.899999999999999</v>
      </c>
      <c r="K152" s="77">
        <v>5172</v>
      </c>
      <c r="L152" s="79" t="s">
        <v>64</v>
      </c>
      <c r="M152" s="74">
        <f t="shared" si="15"/>
        <v>0.51719999999999999</v>
      </c>
      <c r="N152" s="77">
        <v>5119</v>
      </c>
      <c r="O152" s="79" t="s">
        <v>64</v>
      </c>
      <c r="P152" s="74">
        <f t="shared" si="16"/>
        <v>0.51190000000000002</v>
      </c>
    </row>
    <row r="153" spans="2:16">
      <c r="B153" s="89">
        <v>80</v>
      </c>
      <c r="C153" s="79" t="s">
        <v>65</v>
      </c>
      <c r="D153" s="74">
        <f t="shared" si="12"/>
        <v>1.4285714285714286</v>
      </c>
      <c r="E153" s="91">
        <v>39.33</v>
      </c>
      <c r="F153" s="92">
        <v>6.7220000000000002E-2</v>
      </c>
      <c r="G153" s="88">
        <f t="shared" si="17"/>
        <v>39.397219999999997</v>
      </c>
      <c r="H153" s="77">
        <v>19.68</v>
      </c>
      <c r="I153" s="79" t="s">
        <v>66</v>
      </c>
      <c r="J153" s="76">
        <f t="shared" si="14"/>
        <v>19.68</v>
      </c>
      <c r="K153" s="77">
        <v>5764</v>
      </c>
      <c r="L153" s="79" t="s">
        <v>64</v>
      </c>
      <c r="M153" s="74">
        <f t="shared" si="15"/>
        <v>0.57640000000000002</v>
      </c>
      <c r="N153" s="77">
        <v>5198</v>
      </c>
      <c r="O153" s="79" t="s">
        <v>64</v>
      </c>
      <c r="P153" s="74">
        <f t="shared" si="16"/>
        <v>0.51980000000000004</v>
      </c>
    </row>
    <row r="154" spans="2:16">
      <c r="B154" s="89">
        <v>90</v>
      </c>
      <c r="C154" s="79" t="s">
        <v>65</v>
      </c>
      <c r="D154" s="74">
        <f t="shared" si="12"/>
        <v>1.6071428571428572</v>
      </c>
      <c r="E154" s="91">
        <v>38.86</v>
      </c>
      <c r="F154" s="92">
        <v>6.0810000000000003E-2</v>
      </c>
      <c r="G154" s="88">
        <f t="shared" si="17"/>
        <v>38.920809999999996</v>
      </c>
      <c r="H154" s="77">
        <v>21.47</v>
      </c>
      <c r="I154" s="79" t="s">
        <v>66</v>
      </c>
      <c r="J154" s="76">
        <f t="shared" si="14"/>
        <v>21.47</v>
      </c>
      <c r="K154" s="77">
        <v>6312</v>
      </c>
      <c r="L154" s="79" t="s">
        <v>64</v>
      </c>
      <c r="M154" s="74">
        <f t="shared" si="15"/>
        <v>0.63119999999999998</v>
      </c>
      <c r="N154" s="77">
        <v>5272</v>
      </c>
      <c r="O154" s="79" t="s">
        <v>64</v>
      </c>
      <c r="P154" s="74">
        <f t="shared" si="16"/>
        <v>0.5272</v>
      </c>
    </row>
    <row r="155" spans="2:16">
      <c r="B155" s="89">
        <v>100</v>
      </c>
      <c r="C155" s="79" t="s">
        <v>65</v>
      </c>
      <c r="D155" s="74">
        <f t="shared" si="12"/>
        <v>1.7857142857142858</v>
      </c>
      <c r="E155" s="91">
        <v>38.32</v>
      </c>
      <c r="F155" s="92">
        <v>5.5590000000000001E-2</v>
      </c>
      <c r="G155" s="88">
        <f t="shared" si="17"/>
        <v>38.375590000000003</v>
      </c>
      <c r="H155" s="77">
        <v>23.3</v>
      </c>
      <c r="I155" s="79" t="s">
        <v>66</v>
      </c>
      <c r="J155" s="76">
        <f t="shared" si="14"/>
        <v>23.3</v>
      </c>
      <c r="K155" s="77">
        <v>6828</v>
      </c>
      <c r="L155" s="79" t="s">
        <v>64</v>
      </c>
      <c r="M155" s="74">
        <f t="shared" si="15"/>
        <v>0.68280000000000007</v>
      </c>
      <c r="N155" s="77">
        <v>5344</v>
      </c>
      <c r="O155" s="79" t="s">
        <v>64</v>
      </c>
      <c r="P155" s="74">
        <f t="shared" si="16"/>
        <v>0.53439999999999999</v>
      </c>
    </row>
    <row r="156" spans="2:16">
      <c r="B156" s="89">
        <v>110</v>
      </c>
      <c r="C156" s="79" t="s">
        <v>65</v>
      </c>
      <c r="D156" s="74">
        <f t="shared" si="12"/>
        <v>1.9642857142857142</v>
      </c>
      <c r="E156" s="91">
        <v>37.75</v>
      </c>
      <c r="F156" s="92">
        <v>5.1229999999999998E-2</v>
      </c>
      <c r="G156" s="88">
        <f t="shared" si="17"/>
        <v>37.801229999999997</v>
      </c>
      <c r="H156" s="77">
        <v>25.15</v>
      </c>
      <c r="I156" s="79" t="s">
        <v>66</v>
      </c>
      <c r="J156" s="76">
        <f t="shared" si="14"/>
        <v>25.15</v>
      </c>
      <c r="K156" s="77">
        <v>7321</v>
      </c>
      <c r="L156" s="79" t="s">
        <v>64</v>
      </c>
      <c r="M156" s="74">
        <f t="shared" si="15"/>
        <v>0.73209999999999997</v>
      </c>
      <c r="N156" s="77">
        <v>5414</v>
      </c>
      <c r="O156" s="79" t="s">
        <v>64</v>
      </c>
      <c r="P156" s="74">
        <f t="shared" si="16"/>
        <v>0.54139999999999999</v>
      </c>
    </row>
    <row r="157" spans="2:16">
      <c r="B157" s="89">
        <v>120</v>
      </c>
      <c r="C157" s="79" t="s">
        <v>65</v>
      </c>
      <c r="D157" s="74">
        <f t="shared" si="12"/>
        <v>2.1428571428571428</v>
      </c>
      <c r="E157" s="91">
        <v>37.520000000000003</v>
      </c>
      <c r="F157" s="92">
        <v>4.7550000000000002E-2</v>
      </c>
      <c r="G157" s="88">
        <f t="shared" si="17"/>
        <v>37.567550000000004</v>
      </c>
      <c r="H157" s="77">
        <v>27.01</v>
      </c>
      <c r="I157" s="79" t="s">
        <v>66</v>
      </c>
      <c r="J157" s="76">
        <f t="shared" si="14"/>
        <v>27.01</v>
      </c>
      <c r="K157" s="77">
        <v>7792</v>
      </c>
      <c r="L157" s="79" t="s">
        <v>64</v>
      </c>
      <c r="M157" s="74">
        <f t="shared" si="15"/>
        <v>0.7792</v>
      </c>
      <c r="N157" s="77">
        <v>5482</v>
      </c>
      <c r="O157" s="79" t="s">
        <v>64</v>
      </c>
      <c r="P157" s="74">
        <f t="shared" si="16"/>
        <v>0.54820000000000002</v>
      </c>
    </row>
    <row r="158" spans="2:16">
      <c r="B158" s="89">
        <v>130</v>
      </c>
      <c r="C158" s="79" t="s">
        <v>65</v>
      </c>
      <c r="D158" s="74">
        <f t="shared" si="12"/>
        <v>2.3214285714285716</v>
      </c>
      <c r="E158" s="91">
        <v>37.090000000000003</v>
      </c>
      <c r="F158" s="92">
        <v>4.4389999999999999E-2</v>
      </c>
      <c r="G158" s="88">
        <f t="shared" si="17"/>
        <v>37.134390000000003</v>
      </c>
      <c r="H158" s="77">
        <v>28.9</v>
      </c>
      <c r="I158" s="79" t="s">
        <v>66</v>
      </c>
      <c r="J158" s="76">
        <f t="shared" si="14"/>
        <v>28.9</v>
      </c>
      <c r="K158" s="77">
        <v>8243</v>
      </c>
      <c r="L158" s="79" t="s">
        <v>64</v>
      </c>
      <c r="M158" s="74">
        <f t="shared" si="15"/>
        <v>0.82430000000000003</v>
      </c>
      <c r="N158" s="77">
        <v>5549</v>
      </c>
      <c r="O158" s="79" t="s">
        <v>64</v>
      </c>
      <c r="P158" s="74">
        <f t="shared" si="16"/>
        <v>0.55490000000000006</v>
      </c>
    </row>
    <row r="159" spans="2:16">
      <c r="B159" s="89">
        <v>140</v>
      </c>
      <c r="C159" s="79" t="s">
        <v>65</v>
      </c>
      <c r="D159" s="74">
        <f t="shared" si="12"/>
        <v>2.5</v>
      </c>
      <c r="E159" s="91">
        <v>36.5</v>
      </c>
      <c r="F159" s="92">
        <v>4.165E-2</v>
      </c>
      <c r="G159" s="88">
        <f t="shared" si="17"/>
        <v>36.541649999999997</v>
      </c>
      <c r="H159" s="77">
        <v>30.81</v>
      </c>
      <c r="I159" s="79" t="s">
        <v>66</v>
      </c>
      <c r="J159" s="76">
        <f t="shared" si="14"/>
        <v>30.81</v>
      </c>
      <c r="K159" s="77">
        <v>8683</v>
      </c>
      <c r="L159" s="79" t="s">
        <v>64</v>
      </c>
      <c r="M159" s="74">
        <f t="shared" si="15"/>
        <v>0.86829999999999996</v>
      </c>
      <c r="N159" s="77">
        <v>5615</v>
      </c>
      <c r="O159" s="79" t="s">
        <v>64</v>
      </c>
      <c r="P159" s="74">
        <f t="shared" si="16"/>
        <v>0.5615</v>
      </c>
    </row>
    <row r="160" spans="2:16">
      <c r="B160" s="89">
        <v>150</v>
      </c>
      <c r="C160" s="79" t="s">
        <v>65</v>
      </c>
      <c r="D160" s="74">
        <f t="shared" si="12"/>
        <v>2.6785714285714284</v>
      </c>
      <c r="E160" s="91">
        <v>35.94</v>
      </c>
      <c r="F160" s="92">
        <v>3.925E-2</v>
      </c>
      <c r="G160" s="88">
        <f t="shared" si="17"/>
        <v>35.97925</v>
      </c>
      <c r="H160" s="77">
        <v>32.75</v>
      </c>
      <c r="I160" s="79" t="s">
        <v>66</v>
      </c>
      <c r="J160" s="76">
        <f t="shared" si="14"/>
        <v>32.75</v>
      </c>
      <c r="K160" s="77">
        <v>9115</v>
      </c>
      <c r="L160" s="79" t="s">
        <v>64</v>
      </c>
      <c r="M160" s="76">
        <f t="shared" si="15"/>
        <v>0.91149999999999998</v>
      </c>
      <c r="N160" s="77">
        <v>5681</v>
      </c>
      <c r="O160" s="79" t="s">
        <v>64</v>
      </c>
      <c r="P160" s="74">
        <f t="shared" si="16"/>
        <v>0.56810000000000005</v>
      </c>
    </row>
    <row r="161" spans="2:16">
      <c r="B161" s="89">
        <v>160</v>
      </c>
      <c r="C161" s="79" t="s">
        <v>65</v>
      </c>
      <c r="D161" s="74">
        <f t="shared" si="12"/>
        <v>2.8571428571428572</v>
      </c>
      <c r="E161" s="91">
        <v>35.39</v>
      </c>
      <c r="F161" s="92">
        <v>3.712E-2</v>
      </c>
      <c r="G161" s="88">
        <f t="shared" si="17"/>
        <v>35.427120000000002</v>
      </c>
      <c r="H161" s="77">
        <v>34.729999999999997</v>
      </c>
      <c r="I161" s="79" t="s">
        <v>66</v>
      </c>
      <c r="J161" s="76">
        <f t="shared" si="14"/>
        <v>34.729999999999997</v>
      </c>
      <c r="K161" s="77">
        <v>9539</v>
      </c>
      <c r="L161" s="79" t="s">
        <v>64</v>
      </c>
      <c r="M161" s="76">
        <f t="shared" si="15"/>
        <v>0.95389999999999997</v>
      </c>
      <c r="N161" s="77">
        <v>5746</v>
      </c>
      <c r="O161" s="79" t="s">
        <v>64</v>
      </c>
      <c r="P161" s="74">
        <f t="shared" si="16"/>
        <v>0.5746</v>
      </c>
    </row>
    <row r="162" spans="2:16">
      <c r="B162" s="89">
        <v>170</v>
      </c>
      <c r="C162" s="79" t="s">
        <v>65</v>
      </c>
      <c r="D162" s="74">
        <f t="shared" si="12"/>
        <v>3.0357142857142856</v>
      </c>
      <c r="E162" s="91">
        <v>34.86</v>
      </c>
      <c r="F162" s="92">
        <v>3.5229999999999997E-2</v>
      </c>
      <c r="G162" s="88">
        <f t="shared" si="17"/>
        <v>34.895229999999998</v>
      </c>
      <c r="H162" s="77">
        <v>36.729999999999997</v>
      </c>
      <c r="I162" s="79" t="s">
        <v>66</v>
      </c>
      <c r="J162" s="76">
        <f t="shared" si="14"/>
        <v>36.729999999999997</v>
      </c>
      <c r="K162" s="77">
        <v>9958</v>
      </c>
      <c r="L162" s="79" t="s">
        <v>64</v>
      </c>
      <c r="M162" s="76">
        <f t="shared" si="15"/>
        <v>0.99580000000000002</v>
      </c>
      <c r="N162" s="77">
        <v>5812</v>
      </c>
      <c r="O162" s="79" t="s">
        <v>64</v>
      </c>
      <c r="P162" s="74">
        <f t="shared" si="16"/>
        <v>0.58120000000000005</v>
      </c>
    </row>
    <row r="163" spans="2:16">
      <c r="B163" s="89">
        <v>180</v>
      </c>
      <c r="C163" s="79" t="s">
        <v>65</v>
      </c>
      <c r="D163" s="74">
        <f t="shared" si="12"/>
        <v>3.2142857142857144</v>
      </c>
      <c r="E163" s="91">
        <v>34.33</v>
      </c>
      <c r="F163" s="92">
        <v>3.3529999999999997E-2</v>
      </c>
      <c r="G163" s="88">
        <f t="shared" si="17"/>
        <v>34.363529999999997</v>
      </c>
      <c r="H163" s="77">
        <v>38.76</v>
      </c>
      <c r="I163" s="79" t="s">
        <v>66</v>
      </c>
      <c r="J163" s="76">
        <f t="shared" si="14"/>
        <v>38.76</v>
      </c>
      <c r="K163" s="77">
        <v>1.04</v>
      </c>
      <c r="L163" s="78" t="s">
        <v>66</v>
      </c>
      <c r="M163" s="76">
        <f t="shared" ref="M163:M211" si="18">K163</f>
        <v>1.04</v>
      </c>
      <c r="N163" s="77">
        <v>5878</v>
      </c>
      <c r="O163" s="79" t="s">
        <v>64</v>
      </c>
      <c r="P163" s="74">
        <f t="shared" si="16"/>
        <v>0.58779999999999999</v>
      </c>
    </row>
    <row r="164" spans="2:16">
      <c r="B164" s="89">
        <v>200</v>
      </c>
      <c r="C164" s="79" t="s">
        <v>65</v>
      </c>
      <c r="D164" s="74">
        <f t="shared" si="12"/>
        <v>3.5714285714285716</v>
      </c>
      <c r="E164" s="91">
        <v>33.32</v>
      </c>
      <c r="F164" s="92">
        <v>3.0599999999999999E-2</v>
      </c>
      <c r="G164" s="88">
        <f t="shared" si="17"/>
        <v>33.3506</v>
      </c>
      <c r="H164" s="77">
        <v>42.92</v>
      </c>
      <c r="I164" s="79" t="s">
        <v>66</v>
      </c>
      <c r="J164" s="76">
        <f t="shared" si="14"/>
        <v>42.92</v>
      </c>
      <c r="K164" s="77">
        <v>1.19</v>
      </c>
      <c r="L164" s="79" t="s">
        <v>66</v>
      </c>
      <c r="M164" s="76">
        <f t="shared" si="18"/>
        <v>1.19</v>
      </c>
      <c r="N164" s="77">
        <v>6011</v>
      </c>
      <c r="O164" s="79" t="s">
        <v>64</v>
      </c>
      <c r="P164" s="74">
        <f t="shared" si="16"/>
        <v>0.60109999999999997</v>
      </c>
    </row>
    <row r="165" spans="2:16">
      <c r="B165" s="89">
        <v>225</v>
      </c>
      <c r="C165" s="79" t="s">
        <v>65</v>
      </c>
      <c r="D165" s="74">
        <f t="shared" si="12"/>
        <v>4.0178571428571432</v>
      </c>
      <c r="E165" s="91">
        <v>32.130000000000003</v>
      </c>
      <c r="F165" s="92">
        <v>2.7619999999999999E-2</v>
      </c>
      <c r="G165" s="88">
        <f t="shared" si="17"/>
        <v>32.157620000000001</v>
      </c>
      <c r="H165" s="77">
        <v>48.3</v>
      </c>
      <c r="I165" s="79" t="s">
        <v>66</v>
      </c>
      <c r="J165" s="76">
        <f t="shared" si="14"/>
        <v>48.3</v>
      </c>
      <c r="K165" s="77">
        <v>1.42</v>
      </c>
      <c r="L165" s="79" t="s">
        <v>66</v>
      </c>
      <c r="M165" s="76">
        <f t="shared" si="18"/>
        <v>1.42</v>
      </c>
      <c r="N165" s="77">
        <v>6180</v>
      </c>
      <c r="O165" s="79" t="s">
        <v>64</v>
      </c>
      <c r="P165" s="74">
        <f t="shared" si="16"/>
        <v>0.61799999999999999</v>
      </c>
    </row>
    <row r="166" spans="2:16">
      <c r="B166" s="89">
        <v>250</v>
      </c>
      <c r="C166" s="79" t="s">
        <v>65</v>
      </c>
      <c r="D166" s="74">
        <f t="shared" si="12"/>
        <v>4.4642857142857144</v>
      </c>
      <c r="E166" s="91">
        <v>31.01</v>
      </c>
      <c r="F166" s="92">
        <v>2.52E-2</v>
      </c>
      <c r="G166" s="88">
        <f t="shared" si="17"/>
        <v>31.035200000000003</v>
      </c>
      <c r="H166" s="77">
        <v>53.87</v>
      </c>
      <c r="I166" s="79" t="s">
        <v>66</v>
      </c>
      <c r="J166" s="76">
        <f t="shared" si="14"/>
        <v>53.87</v>
      </c>
      <c r="K166" s="77">
        <v>1.62</v>
      </c>
      <c r="L166" s="79" t="s">
        <v>66</v>
      </c>
      <c r="M166" s="76">
        <f t="shared" si="18"/>
        <v>1.62</v>
      </c>
      <c r="N166" s="77">
        <v>6354</v>
      </c>
      <c r="O166" s="79" t="s">
        <v>64</v>
      </c>
      <c r="P166" s="74">
        <f t="shared" si="16"/>
        <v>0.63539999999999996</v>
      </c>
    </row>
    <row r="167" spans="2:16">
      <c r="B167" s="89">
        <v>275</v>
      </c>
      <c r="C167" s="79" t="s">
        <v>65</v>
      </c>
      <c r="D167" s="74">
        <f t="shared" ref="D167:D180" si="19">B167/$C$5</f>
        <v>4.9107142857142856</v>
      </c>
      <c r="E167" s="91">
        <v>29.96</v>
      </c>
      <c r="F167" s="92">
        <v>2.3189999999999999E-2</v>
      </c>
      <c r="G167" s="88">
        <f t="shared" si="17"/>
        <v>29.98319</v>
      </c>
      <c r="H167" s="77">
        <v>59.65</v>
      </c>
      <c r="I167" s="79" t="s">
        <v>66</v>
      </c>
      <c r="J167" s="76">
        <f t="shared" si="14"/>
        <v>59.65</v>
      </c>
      <c r="K167" s="77">
        <v>1.82</v>
      </c>
      <c r="L167" s="79" t="s">
        <v>66</v>
      </c>
      <c r="M167" s="76">
        <f t="shared" si="18"/>
        <v>1.82</v>
      </c>
      <c r="N167" s="77">
        <v>6533</v>
      </c>
      <c r="O167" s="79" t="s">
        <v>64</v>
      </c>
      <c r="P167" s="74">
        <f t="shared" si="16"/>
        <v>0.65329999999999999</v>
      </c>
    </row>
    <row r="168" spans="2:16">
      <c r="B168" s="89">
        <v>300</v>
      </c>
      <c r="C168" s="79" t="s">
        <v>65</v>
      </c>
      <c r="D168" s="74">
        <f t="shared" si="19"/>
        <v>5.3571428571428568</v>
      </c>
      <c r="E168" s="91">
        <v>28.96</v>
      </c>
      <c r="F168" s="92">
        <v>2.1489999999999999E-2</v>
      </c>
      <c r="G168" s="88">
        <f t="shared" si="17"/>
        <v>28.981490000000001</v>
      </c>
      <c r="H168" s="77">
        <v>65.62</v>
      </c>
      <c r="I168" s="79" t="s">
        <v>66</v>
      </c>
      <c r="J168" s="76">
        <f t="shared" si="14"/>
        <v>65.62</v>
      </c>
      <c r="K168" s="77">
        <v>2.0099999999999998</v>
      </c>
      <c r="L168" s="79" t="s">
        <v>66</v>
      </c>
      <c r="M168" s="76">
        <f t="shared" si="18"/>
        <v>2.0099999999999998</v>
      </c>
      <c r="N168" s="77">
        <v>6718</v>
      </c>
      <c r="O168" s="79" t="s">
        <v>64</v>
      </c>
      <c r="P168" s="74">
        <f t="shared" si="16"/>
        <v>0.67179999999999995</v>
      </c>
    </row>
    <row r="169" spans="2:16">
      <c r="B169" s="89">
        <v>325</v>
      </c>
      <c r="C169" s="79" t="s">
        <v>65</v>
      </c>
      <c r="D169" s="74">
        <f t="shared" si="19"/>
        <v>5.8035714285714288</v>
      </c>
      <c r="E169" s="91">
        <v>28.03</v>
      </c>
      <c r="F169" s="92">
        <v>2.0039999999999999E-2</v>
      </c>
      <c r="G169" s="88">
        <f t="shared" si="17"/>
        <v>28.050040000000003</v>
      </c>
      <c r="H169" s="77">
        <v>71.8</v>
      </c>
      <c r="I169" s="79" t="s">
        <v>66</v>
      </c>
      <c r="J169" s="76">
        <f t="shared" si="14"/>
        <v>71.8</v>
      </c>
      <c r="K169" s="77">
        <v>2.19</v>
      </c>
      <c r="L169" s="79" t="s">
        <v>66</v>
      </c>
      <c r="M169" s="76">
        <f t="shared" si="18"/>
        <v>2.19</v>
      </c>
      <c r="N169" s="77">
        <v>6909</v>
      </c>
      <c r="O169" s="79" t="s">
        <v>64</v>
      </c>
      <c r="P169" s="74">
        <f t="shared" si="16"/>
        <v>0.69089999999999996</v>
      </c>
    </row>
    <row r="170" spans="2:16">
      <c r="B170" s="89">
        <v>350</v>
      </c>
      <c r="C170" s="79" t="s">
        <v>65</v>
      </c>
      <c r="D170" s="74">
        <f t="shared" si="19"/>
        <v>6.25</v>
      </c>
      <c r="E170" s="91">
        <v>27.16</v>
      </c>
      <c r="F170" s="92">
        <v>1.8780000000000002E-2</v>
      </c>
      <c r="G170" s="88">
        <f t="shared" si="17"/>
        <v>27.17878</v>
      </c>
      <c r="H170" s="77">
        <v>78.17</v>
      </c>
      <c r="I170" s="79" t="s">
        <v>66</v>
      </c>
      <c r="J170" s="76">
        <f t="shared" si="14"/>
        <v>78.17</v>
      </c>
      <c r="K170" s="77">
        <v>2.37</v>
      </c>
      <c r="L170" s="79" t="s">
        <v>66</v>
      </c>
      <c r="M170" s="76">
        <f t="shared" si="18"/>
        <v>2.37</v>
      </c>
      <c r="N170" s="77">
        <v>7107</v>
      </c>
      <c r="O170" s="79" t="s">
        <v>64</v>
      </c>
      <c r="P170" s="74">
        <f t="shared" si="16"/>
        <v>0.7107</v>
      </c>
    </row>
    <row r="171" spans="2:16">
      <c r="B171" s="89">
        <v>375</v>
      </c>
      <c r="C171" s="79" t="s">
        <v>65</v>
      </c>
      <c r="D171" s="74">
        <f t="shared" si="19"/>
        <v>6.6964285714285712</v>
      </c>
      <c r="E171" s="91">
        <v>26.33</v>
      </c>
      <c r="F171" s="92">
        <v>1.7670000000000002E-2</v>
      </c>
      <c r="G171" s="88">
        <f t="shared" si="17"/>
        <v>26.347669999999997</v>
      </c>
      <c r="H171" s="77">
        <v>84.75</v>
      </c>
      <c r="I171" s="79" t="s">
        <v>66</v>
      </c>
      <c r="J171" s="76">
        <f t="shared" si="14"/>
        <v>84.75</v>
      </c>
      <c r="K171" s="77">
        <v>2.5499999999999998</v>
      </c>
      <c r="L171" s="79" t="s">
        <v>66</v>
      </c>
      <c r="M171" s="76">
        <f t="shared" si="18"/>
        <v>2.5499999999999998</v>
      </c>
      <c r="N171" s="77">
        <v>7311</v>
      </c>
      <c r="O171" s="79" t="s">
        <v>64</v>
      </c>
      <c r="P171" s="74">
        <f t="shared" si="16"/>
        <v>0.73109999999999997</v>
      </c>
    </row>
    <row r="172" spans="2:16">
      <c r="B172" s="89">
        <v>400</v>
      </c>
      <c r="C172" s="79" t="s">
        <v>65</v>
      </c>
      <c r="D172" s="74">
        <f t="shared" si="19"/>
        <v>7.1428571428571432</v>
      </c>
      <c r="E172" s="91">
        <v>25.56</v>
      </c>
      <c r="F172" s="92">
        <v>1.67E-2</v>
      </c>
      <c r="G172" s="88">
        <f t="shared" si="17"/>
        <v>25.576699999999999</v>
      </c>
      <c r="H172" s="77">
        <v>91.54</v>
      </c>
      <c r="I172" s="79" t="s">
        <v>66</v>
      </c>
      <c r="J172" s="76">
        <f t="shared" ref="J172:J190" si="20">H172</f>
        <v>91.54</v>
      </c>
      <c r="K172" s="77">
        <v>2.72</v>
      </c>
      <c r="L172" s="79" t="s">
        <v>66</v>
      </c>
      <c r="M172" s="76">
        <f t="shared" si="18"/>
        <v>2.72</v>
      </c>
      <c r="N172" s="77">
        <v>7523</v>
      </c>
      <c r="O172" s="79" t="s">
        <v>64</v>
      </c>
      <c r="P172" s="74">
        <f t="shared" si="16"/>
        <v>0.75229999999999997</v>
      </c>
    </row>
    <row r="173" spans="2:16">
      <c r="B173" s="89">
        <v>450</v>
      </c>
      <c r="C173" s="79" t="s">
        <v>65</v>
      </c>
      <c r="D173" s="74">
        <f t="shared" si="19"/>
        <v>8.0357142857142865</v>
      </c>
      <c r="E173" s="91">
        <v>24.14</v>
      </c>
      <c r="F173" s="92">
        <v>1.506E-2</v>
      </c>
      <c r="G173" s="88">
        <f t="shared" si="17"/>
        <v>24.155059999999999</v>
      </c>
      <c r="H173" s="77">
        <v>105.71</v>
      </c>
      <c r="I173" s="79" t="s">
        <v>66</v>
      </c>
      <c r="J173" s="76">
        <f t="shared" si="20"/>
        <v>105.71</v>
      </c>
      <c r="K173" s="77">
        <v>3.38</v>
      </c>
      <c r="L173" s="79" t="s">
        <v>66</v>
      </c>
      <c r="M173" s="76">
        <f t="shared" si="18"/>
        <v>3.38</v>
      </c>
      <c r="N173" s="77">
        <v>7967</v>
      </c>
      <c r="O173" s="79" t="s">
        <v>64</v>
      </c>
      <c r="P173" s="74">
        <f t="shared" si="16"/>
        <v>0.79669999999999996</v>
      </c>
    </row>
    <row r="174" spans="2:16">
      <c r="B174" s="89">
        <v>500</v>
      </c>
      <c r="C174" s="79" t="s">
        <v>65</v>
      </c>
      <c r="D174" s="74">
        <f t="shared" si="19"/>
        <v>8.9285714285714288</v>
      </c>
      <c r="E174" s="91">
        <v>22.87</v>
      </c>
      <c r="F174" s="92">
        <v>1.372E-2</v>
      </c>
      <c r="G174" s="88">
        <f t="shared" si="17"/>
        <v>22.88372</v>
      </c>
      <c r="H174" s="77">
        <v>120.69</v>
      </c>
      <c r="I174" s="79" t="s">
        <v>66</v>
      </c>
      <c r="J174" s="76">
        <f t="shared" si="20"/>
        <v>120.69</v>
      </c>
      <c r="K174" s="77">
        <v>3.99</v>
      </c>
      <c r="L174" s="79" t="s">
        <v>66</v>
      </c>
      <c r="M174" s="76">
        <f t="shared" si="18"/>
        <v>3.99</v>
      </c>
      <c r="N174" s="77">
        <v>8441</v>
      </c>
      <c r="O174" s="79" t="s">
        <v>64</v>
      </c>
      <c r="P174" s="74">
        <f t="shared" si="16"/>
        <v>0.84410000000000007</v>
      </c>
    </row>
    <row r="175" spans="2:16">
      <c r="B175" s="89">
        <v>550</v>
      </c>
      <c r="C175" s="79" t="s">
        <v>65</v>
      </c>
      <c r="D175" s="74">
        <f t="shared" si="19"/>
        <v>9.8214285714285712</v>
      </c>
      <c r="E175" s="91">
        <v>21.73</v>
      </c>
      <c r="F175" s="92">
        <v>1.261E-2</v>
      </c>
      <c r="G175" s="88">
        <f t="shared" si="17"/>
        <v>21.742609999999999</v>
      </c>
      <c r="H175" s="77">
        <v>136.49</v>
      </c>
      <c r="I175" s="79" t="s">
        <v>66</v>
      </c>
      <c r="J175" s="76">
        <f t="shared" si="20"/>
        <v>136.49</v>
      </c>
      <c r="K175" s="77">
        <v>4.58</v>
      </c>
      <c r="L175" s="79" t="s">
        <v>66</v>
      </c>
      <c r="M175" s="76">
        <f t="shared" si="18"/>
        <v>4.58</v>
      </c>
      <c r="N175" s="77">
        <v>8944</v>
      </c>
      <c r="O175" s="79" t="s">
        <v>64</v>
      </c>
      <c r="P175" s="74">
        <f t="shared" si="16"/>
        <v>0.89440000000000008</v>
      </c>
    </row>
    <row r="176" spans="2:16">
      <c r="B176" s="89">
        <v>600</v>
      </c>
      <c r="C176" s="79" t="s">
        <v>65</v>
      </c>
      <c r="D176" s="74">
        <f t="shared" si="19"/>
        <v>10.714285714285714</v>
      </c>
      <c r="E176" s="91">
        <v>20.7</v>
      </c>
      <c r="F176" s="92">
        <v>1.1679999999999999E-2</v>
      </c>
      <c r="G176" s="88">
        <f t="shared" si="17"/>
        <v>20.711679999999998</v>
      </c>
      <c r="H176" s="77">
        <v>153.09</v>
      </c>
      <c r="I176" s="79" t="s">
        <v>66</v>
      </c>
      <c r="J176" s="76">
        <f t="shared" si="20"/>
        <v>153.09</v>
      </c>
      <c r="K176" s="77">
        <v>5.15</v>
      </c>
      <c r="L176" s="79" t="s">
        <v>66</v>
      </c>
      <c r="M176" s="76">
        <f t="shared" si="18"/>
        <v>5.15</v>
      </c>
      <c r="N176" s="77">
        <v>9477</v>
      </c>
      <c r="O176" s="79" t="s">
        <v>64</v>
      </c>
      <c r="P176" s="76">
        <f t="shared" si="16"/>
        <v>0.94769999999999999</v>
      </c>
    </row>
    <row r="177" spans="1:16">
      <c r="A177" s="4"/>
      <c r="B177" s="89">
        <v>650</v>
      </c>
      <c r="C177" s="79" t="s">
        <v>65</v>
      </c>
      <c r="D177" s="74">
        <f t="shared" si="19"/>
        <v>11.607142857142858</v>
      </c>
      <c r="E177" s="91">
        <v>19.78</v>
      </c>
      <c r="F177" s="92">
        <v>1.0880000000000001E-2</v>
      </c>
      <c r="G177" s="88">
        <f t="shared" si="17"/>
        <v>19.790880000000001</v>
      </c>
      <c r="H177" s="77">
        <v>170.48</v>
      </c>
      <c r="I177" s="79" t="s">
        <v>66</v>
      </c>
      <c r="J177" s="76">
        <f t="shared" si="20"/>
        <v>170.48</v>
      </c>
      <c r="K177" s="77">
        <v>5.71</v>
      </c>
      <c r="L177" s="79" t="s">
        <v>66</v>
      </c>
      <c r="M177" s="76">
        <f t="shared" si="18"/>
        <v>5.71</v>
      </c>
      <c r="N177" s="77">
        <v>1</v>
      </c>
      <c r="O177" s="78" t="s">
        <v>66</v>
      </c>
      <c r="P177" s="76">
        <f t="shared" ref="P177:P228" si="21">N177</f>
        <v>1</v>
      </c>
    </row>
    <row r="178" spans="1:16">
      <c r="B178" s="77">
        <v>700</v>
      </c>
      <c r="C178" s="79" t="s">
        <v>65</v>
      </c>
      <c r="D178" s="74">
        <f t="shared" si="19"/>
        <v>12.5</v>
      </c>
      <c r="E178" s="91">
        <v>18.940000000000001</v>
      </c>
      <c r="F178" s="92">
        <v>1.0189999999999999E-2</v>
      </c>
      <c r="G178" s="88">
        <f t="shared" si="17"/>
        <v>18.950190000000003</v>
      </c>
      <c r="H178" s="77">
        <v>188.67</v>
      </c>
      <c r="I178" s="79" t="s">
        <v>66</v>
      </c>
      <c r="J178" s="76">
        <f t="shared" si="20"/>
        <v>188.67</v>
      </c>
      <c r="K178" s="77">
        <v>6.26</v>
      </c>
      <c r="L178" s="79" t="s">
        <v>66</v>
      </c>
      <c r="M178" s="76">
        <f t="shared" si="18"/>
        <v>6.26</v>
      </c>
      <c r="N178" s="77">
        <v>1.06</v>
      </c>
      <c r="O178" s="79" t="s">
        <v>66</v>
      </c>
      <c r="P178" s="76">
        <f t="shared" si="21"/>
        <v>1.06</v>
      </c>
    </row>
    <row r="179" spans="1:16">
      <c r="B179" s="89">
        <v>800</v>
      </c>
      <c r="C179" s="90" t="s">
        <v>65</v>
      </c>
      <c r="D179" s="74">
        <f t="shared" si="19"/>
        <v>14.285714285714286</v>
      </c>
      <c r="E179" s="91">
        <v>17.48</v>
      </c>
      <c r="F179" s="92">
        <v>9.0489999999999998E-3</v>
      </c>
      <c r="G179" s="88">
        <f t="shared" si="17"/>
        <v>17.489049000000001</v>
      </c>
      <c r="H179" s="77">
        <v>227.38</v>
      </c>
      <c r="I179" s="79" t="s">
        <v>66</v>
      </c>
      <c r="J179" s="76">
        <f t="shared" si="20"/>
        <v>227.38</v>
      </c>
      <c r="K179" s="77">
        <v>8.32</v>
      </c>
      <c r="L179" s="79" t="s">
        <v>66</v>
      </c>
      <c r="M179" s="76">
        <f t="shared" si="18"/>
        <v>8.32</v>
      </c>
      <c r="N179" s="77">
        <v>1.19</v>
      </c>
      <c r="O179" s="79" t="s">
        <v>66</v>
      </c>
      <c r="P179" s="76">
        <f t="shared" si="21"/>
        <v>1.19</v>
      </c>
    </row>
    <row r="180" spans="1:16">
      <c r="B180" s="89">
        <v>900</v>
      </c>
      <c r="C180" s="90" t="s">
        <v>65</v>
      </c>
      <c r="D180" s="74">
        <f t="shared" si="19"/>
        <v>16.071428571428573</v>
      </c>
      <c r="E180" s="91">
        <v>16.25</v>
      </c>
      <c r="F180" s="92">
        <v>8.149E-3</v>
      </c>
      <c r="G180" s="88">
        <f t="shared" si="17"/>
        <v>16.258149</v>
      </c>
      <c r="H180" s="77">
        <v>269.17</v>
      </c>
      <c r="I180" s="79" t="s">
        <v>66</v>
      </c>
      <c r="J180" s="76">
        <f t="shared" si="20"/>
        <v>269.17</v>
      </c>
      <c r="K180" s="77">
        <v>10.210000000000001</v>
      </c>
      <c r="L180" s="79" t="s">
        <v>66</v>
      </c>
      <c r="M180" s="76">
        <f t="shared" si="18"/>
        <v>10.210000000000001</v>
      </c>
      <c r="N180" s="77">
        <v>1.33</v>
      </c>
      <c r="O180" s="79" t="s">
        <v>66</v>
      </c>
      <c r="P180" s="76">
        <f t="shared" si="21"/>
        <v>1.33</v>
      </c>
    </row>
    <row r="181" spans="1:16">
      <c r="B181" s="89">
        <v>1</v>
      </c>
      <c r="C181" s="93" t="s">
        <v>67</v>
      </c>
      <c r="D181" s="74">
        <f t="shared" ref="D181:D228" si="22">B181*1000/$C$5</f>
        <v>17.857142857142858</v>
      </c>
      <c r="E181" s="91">
        <v>15.2</v>
      </c>
      <c r="F181" s="92">
        <v>7.4190000000000002E-3</v>
      </c>
      <c r="G181" s="88">
        <f t="shared" si="17"/>
        <v>15.207419</v>
      </c>
      <c r="H181" s="77">
        <v>313.98</v>
      </c>
      <c r="I181" s="79" t="s">
        <v>66</v>
      </c>
      <c r="J181" s="76">
        <f t="shared" si="20"/>
        <v>313.98</v>
      </c>
      <c r="K181" s="77">
        <v>12.02</v>
      </c>
      <c r="L181" s="79" t="s">
        <v>66</v>
      </c>
      <c r="M181" s="76">
        <f t="shared" si="18"/>
        <v>12.02</v>
      </c>
      <c r="N181" s="77">
        <v>1.48</v>
      </c>
      <c r="O181" s="79" t="s">
        <v>66</v>
      </c>
      <c r="P181" s="76">
        <f t="shared" si="21"/>
        <v>1.48</v>
      </c>
    </row>
    <row r="182" spans="1:16">
      <c r="B182" s="89">
        <v>1.1000000000000001</v>
      </c>
      <c r="C182" s="90" t="s">
        <v>67</v>
      </c>
      <c r="D182" s="74">
        <f t="shared" si="22"/>
        <v>19.642857142857142</v>
      </c>
      <c r="E182" s="91">
        <v>14.3</v>
      </c>
      <c r="F182" s="92">
        <v>6.8139999999999997E-3</v>
      </c>
      <c r="G182" s="88">
        <f t="shared" si="17"/>
        <v>14.306814000000001</v>
      </c>
      <c r="H182" s="77">
        <v>361.75</v>
      </c>
      <c r="I182" s="79" t="s">
        <v>66</v>
      </c>
      <c r="J182" s="76">
        <f t="shared" si="20"/>
        <v>361.75</v>
      </c>
      <c r="K182" s="77">
        <v>13.79</v>
      </c>
      <c r="L182" s="79" t="s">
        <v>66</v>
      </c>
      <c r="M182" s="76">
        <f t="shared" si="18"/>
        <v>13.79</v>
      </c>
      <c r="N182" s="77">
        <v>1.63</v>
      </c>
      <c r="O182" s="79" t="s">
        <v>66</v>
      </c>
      <c r="P182" s="76">
        <f t="shared" si="21"/>
        <v>1.63</v>
      </c>
    </row>
    <row r="183" spans="1:16">
      <c r="B183" s="89">
        <v>1.2</v>
      </c>
      <c r="C183" s="90" t="s">
        <v>67</v>
      </c>
      <c r="D183" s="74">
        <f t="shared" si="22"/>
        <v>21.428571428571427</v>
      </c>
      <c r="E183" s="91">
        <v>13.51</v>
      </c>
      <c r="F183" s="92">
        <v>6.3039999999999997E-3</v>
      </c>
      <c r="G183" s="88">
        <f t="shared" si="17"/>
        <v>13.516304</v>
      </c>
      <c r="H183" s="77">
        <v>412.42</v>
      </c>
      <c r="I183" s="79" t="s">
        <v>66</v>
      </c>
      <c r="J183" s="76">
        <f t="shared" si="20"/>
        <v>412.42</v>
      </c>
      <c r="K183" s="77">
        <v>15.55</v>
      </c>
      <c r="L183" s="79" t="s">
        <v>66</v>
      </c>
      <c r="M183" s="76">
        <f t="shared" si="18"/>
        <v>15.55</v>
      </c>
      <c r="N183" s="77">
        <v>1.8</v>
      </c>
      <c r="O183" s="79" t="s">
        <v>66</v>
      </c>
      <c r="P183" s="76">
        <f t="shared" si="21"/>
        <v>1.8</v>
      </c>
    </row>
    <row r="184" spans="1:16">
      <c r="B184" s="89">
        <v>1.3</v>
      </c>
      <c r="C184" s="90" t="s">
        <v>67</v>
      </c>
      <c r="D184" s="74">
        <f t="shared" si="22"/>
        <v>23.214285714285715</v>
      </c>
      <c r="E184" s="91">
        <v>12.81</v>
      </c>
      <c r="F184" s="92">
        <v>5.8690000000000001E-3</v>
      </c>
      <c r="G184" s="88">
        <f t="shared" si="17"/>
        <v>12.815869000000001</v>
      </c>
      <c r="H184" s="77">
        <v>465.95</v>
      </c>
      <c r="I184" s="79" t="s">
        <v>66</v>
      </c>
      <c r="J184" s="76">
        <f t="shared" si="20"/>
        <v>465.95</v>
      </c>
      <c r="K184" s="77">
        <v>17.3</v>
      </c>
      <c r="L184" s="79" t="s">
        <v>66</v>
      </c>
      <c r="M184" s="76">
        <f t="shared" si="18"/>
        <v>17.3</v>
      </c>
      <c r="N184" s="77">
        <v>1.98</v>
      </c>
      <c r="O184" s="79" t="s">
        <v>66</v>
      </c>
      <c r="P184" s="76">
        <f t="shared" si="21"/>
        <v>1.98</v>
      </c>
    </row>
    <row r="185" spans="1:16">
      <c r="B185" s="89">
        <v>1.4</v>
      </c>
      <c r="C185" s="90" t="s">
        <v>67</v>
      </c>
      <c r="D185" s="74">
        <f t="shared" si="22"/>
        <v>25</v>
      </c>
      <c r="E185" s="91">
        <v>12.19</v>
      </c>
      <c r="F185" s="92">
        <v>5.4920000000000004E-3</v>
      </c>
      <c r="G185" s="88">
        <f t="shared" si="17"/>
        <v>12.195492</v>
      </c>
      <c r="H185" s="77">
        <v>522.30999999999995</v>
      </c>
      <c r="I185" s="79" t="s">
        <v>66</v>
      </c>
      <c r="J185" s="76">
        <f t="shared" si="20"/>
        <v>522.30999999999995</v>
      </c>
      <c r="K185" s="77">
        <v>19.05</v>
      </c>
      <c r="L185" s="79" t="s">
        <v>66</v>
      </c>
      <c r="M185" s="76">
        <f t="shared" si="18"/>
        <v>19.05</v>
      </c>
      <c r="N185" s="77">
        <v>2.16</v>
      </c>
      <c r="O185" s="79" t="s">
        <v>66</v>
      </c>
      <c r="P185" s="76">
        <f t="shared" si="21"/>
        <v>2.16</v>
      </c>
    </row>
    <row r="186" spans="1:16">
      <c r="B186" s="89">
        <v>1.5</v>
      </c>
      <c r="C186" s="90" t="s">
        <v>67</v>
      </c>
      <c r="D186" s="74">
        <f t="shared" si="22"/>
        <v>26.785714285714285</v>
      </c>
      <c r="E186" s="91">
        <v>11.62</v>
      </c>
      <c r="F186" s="92">
        <v>5.1630000000000001E-3</v>
      </c>
      <c r="G186" s="88">
        <f t="shared" si="17"/>
        <v>11.625162999999999</v>
      </c>
      <c r="H186" s="77">
        <v>581.48</v>
      </c>
      <c r="I186" s="79" t="s">
        <v>66</v>
      </c>
      <c r="J186" s="76">
        <f t="shared" si="20"/>
        <v>581.48</v>
      </c>
      <c r="K186" s="77">
        <v>20.81</v>
      </c>
      <c r="L186" s="79" t="s">
        <v>66</v>
      </c>
      <c r="M186" s="76">
        <f t="shared" si="18"/>
        <v>20.81</v>
      </c>
      <c r="N186" s="77">
        <v>2.36</v>
      </c>
      <c r="O186" s="79" t="s">
        <v>66</v>
      </c>
      <c r="P186" s="76">
        <f t="shared" si="21"/>
        <v>2.36</v>
      </c>
    </row>
    <row r="187" spans="1:16">
      <c r="B187" s="89">
        <v>1.6</v>
      </c>
      <c r="C187" s="90" t="s">
        <v>67</v>
      </c>
      <c r="D187" s="74">
        <f t="shared" si="22"/>
        <v>28.571428571428573</v>
      </c>
      <c r="E187" s="91">
        <v>11.11</v>
      </c>
      <c r="F187" s="92">
        <v>4.8729999999999997E-3</v>
      </c>
      <c r="G187" s="88">
        <f t="shared" si="17"/>
        <v>11.114872999999999</v>
      </c>
      <c r="H187" s="77">
        <v>643.46</v>
      </c>
      <c r="I187" s="79" t="s">
        <v>66</v>
      </c>
      <c r="J187" s="76">
        <f t="shared" si="20"/>
        <v>643.46</v>
      </c>
      <c r="K187" s="77">
        <v>22.58</v>
      </c>
      <c r="L187" s="79" t="s">
        <v>66</v>
      </c>
      <c r="M187" s="76">
        <f t="shared" si="18"/>
        <v>22.58</v>
      </c>
      <c r="N187" s="77">
        <v>2.56</v>
      </c>
      <c r="O187" s="79" t="s">
        <v>66</v>
      </c>
      <c r="P187" s="76">
        <f t="shared" si="21"/>
        <v>2.56</v>
      </c>
    </row>
    <row r="188" spans="1:16">
      <c r="B188" s="89">
        <v>1.7</v>
      </c>
      <c r="C188" s="90" t="s">
        <v>67</v>
      </c>
      <c r="D188" s="74">
        <f t="shared" si="22"/>
        <v>30.357142857142858</v>
      </c>
      <c r="E188" s="91">
        <v>10.63</v>
      </c>
      <c r="F188" s="92">
        <v>4.6150000000000002E-3</v>
      </c>
      <c r="G188" s="88">
        <f t="shared" si="17"/>
        <v>10.634615</v>
      </c>
      <c r="H188" s="77">
        <v>708.25</v>
      </c>
      <c r="I188" s="79" t="s">
        <v>66</v>
      </c>
      <c r="J188" s="80">
        <f t="shared" si="20"/>
        <v>708.25</v>
      </c>
      <c r="K188" s="77">
        <v>24.38</v>
      </c>
      <c r="L188" s="79" t="s">
        <v>66</v>
      </c>
      <c r="M188" s="76">
        <f t="shared" si="18"/>
        <v>24.38</v>
      </c>
      <c r="N188" s="77">
        <v>2.77</v>
      </c>
      <c r="O188" s="79" t="s">
        <v>66</v>
      </c>
      <c r="P188" s="76">
        <f t="shared" si="21"/>
        <v>2.77</v>
      </c>
    </row>
    <row r="189" spans="1:16">
      <c r="B189" s="89">
        <v>1.8</v>
      </c>
      <c r="C189" s="90" t="s">
        <v>67</v>
      </c>
      <c r="D189" s="74">
        <f t="shared" si="22"/>
        <v>32.142857142857146</v>
      </c>
      <c r="E189" s="91">
        <v>10.199999999999999</v>
      </c>
      <c r="F189" s="92">
        <v>4.3839999999999999E-3</v>
      </c>
      <c r="G189" s="88">
        <f t="shared" si="17"/>
        <v>10.204383999999999</v>
      </c>
      <c r="H189" s="77">
        <v>775.85</v>
      </c>
      <c r="I189" s="79" t="s">
        <v>66</v>
      </c>
      <c r="J189" s="80">
        <f t="shared" si="20"/>
        <v>775.85</v>
      </c>
      <c r="K189" s="77">
        <v>26.19</v>
      </c>
      <c r="L189" s="79" t="s">
        <v>66</v>
      </c>
      <c r="M189" s="76">
        <f t="shared" si="18"/>
        <v>26.19</v>
      </c>
      <c r="N189" s="77">
        <v>2.99</v>
      </c>
      <c r="O189" s="79" t="s">
        <v>66</v>
      </c>
      <c r="P189" s="76">
        <f t="shared" si="21"/>
        <v>2.99</v>
      </c>
    </row>
    <row r="190" spans="1:16">
      <c r="B190" s="89">
        <v>2</v>
      </c>
      <c r="C190" s="90" t="s">
        <v>67</v>
      </c>
      <c r="D190" s="74">
        <f t="shared" si="22"/>
        <v>35.714285714285715</v>
      </c>
      <c r="E190" s="91">
        <v>9.4550000000000001</v>
      </c>
      <c r="F190" s="92">
        <v>3.9880000000000002E-3</v>
      </c>
      <c r="G190" s="88">
        <f t="shared" si="17"/>
        <v>9.4589879999999997</v>
      </c>
      <c r="H190" s="77">
        <v>919.24</v>
      </c>
      <c r="I190" s="79" t="s">
        <v>66</v>
      </c>
      <c r="J190" s="80">
        <f t="shared" si="20"/>
        <v>919.24</v>
      </c>
      <c r="K190" s="77">
        <v>33.130000000000003</v>
      </c>
      <c r="L190" s="79" t="s">
        <v>66</v>
      </c>
      <c r="M190" s="76">
        <f t="shared" si="18"/>
        <v>33.130000000000003</v>
      </c>
      <c r="N190" s="77">
        <v>3.46</v>
      </c>
      <c r="O190" s="79" t="s">
        <v>66</v>
      </c>
      <c r="P190" s="76">
        <f t="shared" si="21"/>
        <v>3.46</v>
      </c>
    </row>
    <row r="191" spans="1:16">
      <c r="B191" s="89">
        <v>2.25</v>
      </c>
      <c r="C191" s="90" t="s">
        <v>67</v>
      </c>
      <c r="D191" s="74">
        <f t="shared" si="22"/>
        <v>40.178571428571431</v>
      </c>
      <c r="E191" s="91">
        <v>8.6780000000000008</v>
      </c>
      <c r="F191" s="92">
        <v>3.5869999999999999E-3</v>
      </c>
      <c r="G191" s="88">
        <f t="shared" si="17"/>
        <v>8.6815870000000004</v>
      </c>
      <c r="H191" s="77">
        <v>1.1100000000000001</v>
      </c>
      <c r="I191" s="78" t="s">
        <v>12</v>
      </c>
      <c r="J191" s="80">
        <f t="shared" ref="J191:J228" si="23">H191*1000</f>
        <v>1110</v>
      </c>
      <c r="K191" s="77">
        <v>43.07</v>
      </c>
      <c r="L191" s="79" t="s">
        <v>66</v>
      </c>
      <c r="M191" s="76">
        <f t="shared" si="18"/>
        <v>43.07</v>
      </c>
      <c r="N191" s="77">
        <v>4.09</v>
      </c>
      <c r="O191" s="79" t="s">
        <v>66</v>
      </c>
      <c r="P191" s="76">
        <f t="shared" si="21"/>
        <v>4.09</v>
      </c>
    </row>
    <row r="192" spans="1:16">
      <c r="B192" s="89">
        <v>2.5</v>
      </c>
      <c r="C192" s="90" t="s">
        <v>67</v>
      </c>
      <c r="D192" s="74">
        <f t="shared" si="22"/>
        <v>44.642857142857146</v>
      </c>
      <c r="E192" s="91">
        <v>8.0329999999999995</v>
      </c>
      <c r="F192" s="92">
        <v>3.2620000000000001E-3</v>
      </c>
      <c r="G192" s="88">
        <f t="shared" si="17"/>
        <v>8.0362619999999989</v>
      </c>
      <c r="H192" s="77">
        <v>1.32</v>
      </c>
      <c r="I192" s="79" t="s">
        <v>12</v>
      </c>
      <c r="J192" s="80">
        <f t="shared" si="23"/>
        <v>1320</v>
      </c>
      <c r="K192" s="77">
        <v>52.4</v>
      </c>
      <c r="L192" s="79" t="s">
        <v>66</v>
      </c>
      <c r="M192" s="76">
        <f t="shared" si="18"/>
        <v>52.4</v>
      </c>
      <c r="N192" s="77">
        <v>4.7699999999999996</v>
      </c>
      <c r="O192" s="79" t="s">
        <v>66</v>
      </c>
      <c r="P192" s="76">
        <f t="shared" si="21"/>
        <v>4.7699999999999996</v>
      </c>
    </row>
    <row r="193" spans="2:16">
      <c r="B193" s="89">
        <v>2.75</v>
      </c>
      <c r="C193" s="90" t="s">
        <v>67</v>
      </c>
      <c r="D193" s="74">
        <f t="shared" si="22"/>
        <v>49.107142857142854</v>
      </c>
      <c r="E193" s="91">
        <v>7.4909999999999997</v>
      </c>
      <c r="F193" s="92">
        <v>2.993E-3</v>
      </c>
      <c r="G193" s="88">
        <f t="shared" si="17"/>
        <v>7.4939929999999997</v>
      </c>
      <c r="H193" s="77">
        <v>1.55</v>
      </c>
      <c r="I193" s="79" t="s">
        <v>12</v>
      </c>
      <c r="J193" s="80">
        <f t="shared" si="23"/>
        <v>1550</v>
      </c>
      <c r="K193" s="77">
        <v>61.46</v>
      </c>
      <c r="L193" s="79" t="s">
        <v>66</v>
      </c>
      <c r="M193" s="76">
        <f t="shared" si="18"/>
        <v>61.46</v>
      </c>
      <c r="N193" s="77">
        <v>5.49</v>
      </c>
      <c r="O193" s="79" t="s">
        <v>66</v>
      </c>
      <c r="P193" s="76">
        <f t="shared" si="21"/>
        <v>5.49</v>
      </c>
    </row>
    <row r="194" spans="2:16">
      <c r="B194" s="89">
        <v>3</v>
      </c>
      <c r="C194" s="90" t="s">
        <v>67</v>
      </c>
      <c r="D194" s="74">
        <f t="shared" si="22"/>
        <v>53.571428571428569</v>
      </c>
      <c r="E194" s="91">
        <v>7.0270000000000001</v>
      </c>
      <c r="F194" s="92">
        <v>2.7669999999999999E-3</v>
      </c>
      <c r="G194" s="88">
        <f t="shared" si="17"/>
        <v>7.0297670000000005</v>
      </c>
      <c r="H194" s="77">
        <v>1.79</v>
      </c>
      <c r="I194" s="79" t="s">
        <v>12</v>
      </c>
      <c r="J194" s="80">
        <f t="shared" si="23"/>
        <v>1790</v>
      </c>
      <c r="K194" s="77">
        <v>70.41</v>
      </c>
      <c r="L194" s="79" t="s">
        <v>66</v>
      </c>
      <c r="M194" s="76">
        <f t="shared" si="18"/>
        <v>70.41</v>
      </c>
      <c r="N194" s="77">
        <v>6.26</v>
      </c>
      <c r="O194" s="79" t="s">
        <v>66</v>
      </c>
      <c r="P194" s="76">
        <f t="shared" si="21"/>
        <v>6.26</v>
      </c>
    </row>
    <row r="195" spans="2:16">
      <c r="B195" s="89">
        <v>3.25</v>
      </c>
      <c r="C195" s="90" t="s">
        <v>67</v>
      </c>
      <c r="D195" s="74">
        <f t="shared" si="22"/>
        <v>58.035714285714285</v>
      </c>
      <c r="E195" s="91">
        <v>6.6260000000000003</v>
      </c>
      <c r="F195" s="92">
        <v>2.5739999999999999E-3</v>
      </c>
      <c r="G195" s="88">
        <f t="shared" si="17"/>
        <v>6.6285740000000004</v>
      </c>
      <c r="H195" s="77">
        <v>2.0499999999999998</v>
      </c>
      <c r="I195" s="79" t="s">
        <v>12</v>
      </c>
      <c r="J195" s="80">
        <f t="shared" si="23"/>
        <v>2050</v>
      </c>
      <c r="K195" s="77">
        <v>79.319999999999993</v>
      </c>
      <c r="L195" s="79" t="s">
        <v>66</v>
      </c>
      <c r="M195" s="76">
        <f t="shared" si="18"/>
        <v>79.319999999999993</v>
      </c>
      <c r="N195" s="77">
        <v>7.08</v>
      </c>
      <c r="O195" s="79" t="s">
        <v>66</v>
      </c>
      <c r="P195" s="76">
        <f t="shared" si="21"/>
        <v>7.08</v>
      </c>
    </row>
    <row r="196" spans="2:16">
      <c r="B196" s="89">
        <v>3.5</v>
      </c>
      <c r="C196" s="90" t="s">
        <v>67</v>
      </c>
      <c r="D196" s="74">
        <f t="shared" si="22"/>
        <v>62.5</v>
      </c>
      <c r="E196" s="91">
        <v>6.2759999999999998</v>
      </c>
      <c r="F196" s="92">
        <v>2.4069999999999999E-3</v>
      </c>
      <c r="G196" s="88">
        <f t="shared" si="17"/>
        <v>6.2784069999999996</v>
      </c>
      <c r="H196" s="77">
        <v>2.33</v>
      </c>
      <c r="I196" s="79" t="s">
        <v>12</v>
      </c>
      <c r="J196" s="80">
        <f t="shared" si="23"/>
        <v>2330</v>
      </c>
      <c r="K196" s="77">
        <v>88.23</v>
      </c>
      <c r="L196" s="79" t="s">
        <v>66</v>
      </c>
      <c r="M196" s="76">
        <f t="shared" si="18"/>
        <v>88.23</v>
      </c>
      <c r="N196" s="77">
        <v>7.93</v>
      </c>
      <c r="O196" s="79" t="s">
        <v>66</v>
      </c>
      <c r="P196" s="76">
        <f t="shared" si="21"/>
        <v>7.93</v>
      </c>
    </row>
    <row r="197" spans="2:16">
      <c r="B197" s="89">
        <v>3.75</v>
      </c>
      <c r="C197" s="90" t="s">
        <v>67</v>
      </c>
      <c r="D197" s="74">
        <f t="shared" si="22"/>
        <v>66.964285714285708</v>
      </c>
      <c r="E197" s="91">
        <v>5.968</v>
      </c>
      <c r="F197" s="92">
        <v>2.2620000000000001E-3</v>
      </c>
      <c r="G197" s="88">
        <f t="shared" si="17"/>
        <v>5.970262</v>
      </c>
      <c r="H197" s="77">
        <v>2.61</v>
      </c>
      <c r="I197" s="79" t="s">
        <v>12</v>
      </c>
      <c r="J197" s="80">
        <f t="shared" si="23"/>
        <v>2610</v>
      </c>
      <c r="K197" s="77">
        <v>97.17</v>
      </c>
      <c r="L197" s="79" t="s">
        <v>66</v>
      </c>
      <c r="M197" s="76">
        <f t="shared" si="18"/>
        <v>97.17</v>
      </c>
      <c r="N197" s="77">
        <v>8.83</v>
      </c>
      <c r="O197" s="79" t="s">
        <v>66</v>
      </c>
      <c r="P197" s="76">
        <f t="shared" si="21"/>
        <v>8.83</v>
      </c>
    </row>
    <row r="198" spans="2:16">
      <c r="B198" s="89">
        <v>4</v>
      </c>
      <c r="C198" s="90" t="s">
        <v>67</v>
      </c>
      <c r="D198" s="74">
        <f t="shared" si="22"/>
        <v>71.428571428571431</v>
      </c>
      <c r="E198" s="91">
        <v>5.6879999999999997</v>
      </c>
      <c r="F198" s="92">
        <v>2.1329999999999999E-3</v>
      </c>
      <c r="G198" s="88">
        <f t="shared" si="17"/>
        <v>5.6901329999999994</v>
      </c>
      <c r="H198" s="77">
        <v>2.91</v>
      </c>
      <c r="I198" s="79" t="s">
        <v>12</v>
      </c>
      <c r="J198" s="80">
        <f t="shared" si="23"/>
        <v>2910</v>
      </c>
      <c r="K198" s="77">
        <v>106.17</v>
      </c>
      <c r="L198" s="79" t="s">
        <v>66</v>
      </c>
      <c r="M198" s="76">
        <f t="shared" si="18"/>
        <v>106.17</v>
      </c>
      <c r="N198" s="77">
        <v>9.77</v>
      </c>
      <c r="O198" s="79" t="s">
        <v>66</v>
      </c>
      <c r="P198" s="76">
        <f t="shared" si="21"/>
        <v>9.77</v>
      </c>
    </row>
    <row r="199" spans="2:16">
      <c r="B199" s="89">
        <v>4.5</v>
      </c>
      <c r="C199" s="90" t="s">
        <v>67</v>
      </c>
      <c r="D199" s="74">
        <f t="shared" si="22"/>
        <v>80.357142857142861</v>
      </c>
      <c r="E199" s="91">
        <v>5.2039999999999997</v>
      </c>
      <c r="F199" s="92">
        <v>1.9170000000000001E-3</v>
      </c>
      <c r="G199" s="88">
        <f t="shared" si="17"/>
        <v>5.2059169999999995</v>
      </c>
      <c r="H199" s="77">
        <v>3.56</v>
      </c>
      <c r="I199" s="79" t="s">
        <v>12</v>
      </c>
      <c r="J199" s="80">
        <f t="shared" si="23"/>
        <v>3560</v>
      </c>
      <c r="K199" s="77">
        <v>140.22999999999999</v>
      </c>
      <c r="L199" s="79" t="s">
        <v>66</v>
      </c>
      <c r="M199" s="76">
        <f t="shared" si="18"/>
        <v>140.22999999999999</v>
      </c>
      <c r="N199" s="77">
        <v>11.77</v>
      </c>
      <c r="O199" s="79" t="s">
        <v>66</v>
      </c>
      <c r="P199" s="76">
        <f t="shared" si="21"/>
        <v>11.77</v>
      </c>
    </row>
    <row r="200" spans="2:16">
      <c r="B200" s="89">
        <v>5</v>
      </c>
      <c r="C200" s="90" t="s">
        <v>67</v>
      </c>
      <c r="D200" s="74">
        <f t="shared" si="22"/>
        <v>89.285714285714292</v>
      </c>
      <c r="E200" s="91">
        <v>4.8099999999999996</v>
      </c>
      <c r="F200" s="92">
        <v>1.7420000000000001E-3</v>
      </c>
      <c r="G200" s="88">
        <f t="shared" si="17"/>
        <v>4.8117419999999997</v>
      </c>
      <c r="H200" s="77">
        <v>4.2699999999999996</v>
      </c>
      <c r="I200" s="79" t="s">
        <v>12</v>
      </c>
      <c r="J200" s="80">
        <f t="shared" si="23"/>
        <v>4270</v>
      </c>
      <c r="K200" s="77">
        <v>172.01</v>
      </c>
      <c r="L200" s="79" t="s">
        <v>66</v>
      </c>
      <c r="M200" s="76">
        <f t="shared" si="18"/>
        <v>172.01</v>
      </c>
      <c r="N200" s="77">
        <v>13.93</v>
      </c>
      <c r="O200" s="79" t="s">
        <v>66</v>
      </c>
      <c r="P200" s="76">
        <f t="shared" si="21"/>
        <v>13.93</v>
      </c>
    </row>
    <row r="201" spans="2:16">
      <c r="B201" s="89">
        <v>5.5</v>
      </c>
      <c r="C201" s="90" t="s">
        <v>67</v>
      </c>
      <c r="D201" s="74">
        <f t="shared" si="22"/>
        <v>98.214285714285708</v>
      </c>
      <c r="E201" s="91">
        <v>4.4820000000000002</v>
      </c>
      <c r="F201" s="92">
        <v>1.598E-3</v>
      </c>
      <c r="G201" s="88">
        <f t="shared" si="17"/>
        <v>4.4835980000000006</v>
      </c>
      <c r="H201" s="77">
        <v>5.0199999999999996</v>
      </c>
      <c r="I201" s="79" t="s">
        <v>12</v>
      </c>
      <c r="J201" s="80">
        <f t="shared" si="23"/>
        <v>5020</v>
      </c>
      <c r="K201" s="77">
        <v>202.76</v>
      </c>
      <c r="L201" s="79" t="s">
        <v>66</v>
      </c>
      <c r="M201" s="76">
        <f t="shared" si="18"/>
        <v>202.76</v>
      </c>
      <c r="N201" s="77">
        <v>16.23</v>
      </c>
      <c r="O201" s="79" t="s">
        <v>66</v>
      </c>
      <c r="P201" s="76">
        <f t="shared" si="21"/>
        <v>16.23</v>
      </c>
    </row>
    <row r="202" spans="2:16">
      <c r="B202" s="89">
        <v>6</v>
      </c>
      <c r="C202" s="90" t="s">
        <v>67</v>
      </c>
      <c r="D202" s="74">
        <f t="shared" si="22"/>
        <v>107.14285714285714</v>
      </c>
      <c r="E202" s="91">
        <v>4.2039999999999997</v>
      </c>
      <c r="F202" s="92">
        <v>1.4760000000000001E-3</v>
      </c>
      <c r="G202" s="88">
        <f t="shared" si="17"/>
        <v>4.205476</v>
      </c>
      <c r="H202" s="77">
        <v>5.84</v>
      </c>
      <c r="I202" s="79" t="s">
        <v>12</v>
      </c>
      <c r="J202" s="80">
        <f t="shared" si="23"/>
        <v>5840</v>
      </c>
      <c r="K202" s="77">
        <v>233.01</v>
      </c>
      <c r="L202" s="79" t="s">
        <v>66</v>
      </c>
      <c r="M202" s="76">
        <f t="shared" si="18"/>
        <v>233.01</v>
      </c>
      <c r="N202" s="77">
        <v>18.68</v>
      </c>
      <c r="O202" s="79" t="s">
        <v>66</v>
      </c>
      <c r="P202" s="76">
        <f t="shared" si="21"/>
        <v>18.68</v>
      </c>
    </row>
    <row r="203" spans="2:16">
      <c r="B203" s="89">
        <v>6.5</v>
      </c>
      <c r="C203" s="90" t="s">
        <v>67</v>
      </c>
      <c r="D203" s="74">
        <f t="shared" si="22"/>
        <v>116.07142857142857</v>
      </c>
      <c r="E203" s="91">
        <v>3.9670000000000001</v>
      </c>
      <c r="F203" s="92">
        <v>1.3730000000000001E-3</v>
      </c>
      <c r="G203" s="88">
        <f t="shared" si="17"/>
        <v>3.9683730000000002</v>
      </c>
      <c r="H203" s="77">
        <v>6.7</v>
      </c>
      <c r="I203" s="79" t="s">
        <v>12</v>
      </c>
      <c r="J203" s="80">
        <f t="shared" si="23"/>
        <v>6700</v>
      </c>
      <c r="K203" s="77">
        <v>263.02</v>
      </c>
      <c r="L203" s="79" t="s">
        <v>66</v>
      </c>
      <c r="M203" s="76">
        <f t="shared" si="18"/>
        <v>263.02</v>
      </c>
      <c r="N203" s="77">
        <v>21.27</v>
      </c>
      <c r="O203" s="79" t="s">
        <v>66</v>
      </c>
      <c r="P203" s="76">
        <f t="shared" si="21"/>
        <v>21.27</v>
      </c>
    </row>
    <row r="204" spans="2:16">
      <c r="B204" s="89">
        <v>7</v>
      </c>
      <c r="C204" s="90" t="s">
        <v>67</v>
      </c>
      <c r="D204" s="74">
        <f t="shared" si="22"/>
        <v>125</v>
      </c>
      <c r="E204" s="91">
        <v>3.7610000000000001</v>
      </c>
      <c r="F204" s="92">
        <v>1.2830000000000001E-3</v>
      </c>
      <c r="G204" s="88">
        <f t="shared" si="17"/>
        <v>3.762283</v>
      </c>
      <c r="H204" s="77">
        <v>7.61</v>
      </c>
      <c r="I204" s="79" t="s">
        <v>12</v>
      </c>
      <c r="J204" s="80">
        <f t="shared" si="23"/>
        <v>7610</v>
      </c>
      <c r="K204" s="77">
        <v>292.95999999999998</v>
      </c>
      <c r="L204" s="79" t="s">
        <v>66</v>
      </c>
      <c r="M204" s="76">
        <f t="shared" si="18"/>
        <v>292.95999999999998</v>
      </c>
      <c r="N204" s="77">
        <v>23.99</v>
      </c>
      <c r="O204" s="79" t="s">
        <v>66</v>
      </c>
      <c r="P204" s="76">
        <f t="shared" si="21"/>
        <v>23.99</v>
      </c>
    </row>
    <row r="205" spans="2:16">
      <c r="B205" s="89">
        <v>8</v>
      </c>
      <c r="C205" s="90" t="s">
        <v>67</v>
      </c>
      <c r="D205" s="74">
        <f t="shared" si="22"/>
        <v>142.85714285714286</v>
      </c>
      <c r="E205" s="91">
        <v>3.423</v>
      </c>
      <c r="F205" s="92">
        <v>1.1360000000000001E-3</v>
      </c>
      <c r="G205" s="88">
        <f t="shared" si="17"/>
        <v>3.4241359999999998</v>
      </c>
      <c r="H205" s="77">
        <v>9.57</v>
      </c>
      <c r="I205" s="79" t="s">
        <v>12</v>
      </c>
      <c r="J205" s="80">
        <f t="shared" si="23"/>
        <v>9570</v>
      </c>
      <c r="K205" s="77">
        <v>403.73</v>
      </c>
      <c r="L205" s="79" t="s">
        <v>66</v>
      </c>
      <c r="M205" s="76">
        <f t="shared" si="18"/>
        <v>403.73</v>
      </c>
      <c r="N205" s="77">
        <v>29.8</v>
      </c>
      <c r="O205" s="79" t="s">
        <v>66</v>
      </c>
      <c r="P205" s="76">
        <f t="shared" si="21"/>
        <v>29.8</v>
      </c>
    </row>
    <row r="206" spans="2:16">
      <c r="B206" s="89">
        <v>9</v>
      </c>
      <c r="C206" s="90" t="s">
        <v>67</v>
      </c>
      <c r="D206" s="74">
        <f t="shared" si="22"/>
        <v>160.71428571428572</v>
      </c>
      <c r="E206" s="91">
        <v>3.1560000000000001</v>
      </c>
      <c r="F206" s="92">
        <v>1.0200000000000001E-3</v>
      </c>
      <c r="G206" s="88">
        <f t="shared" si="17"/>
        <v>3.1570200000000002</v>
      </c>
      <c r="H206" s="77">
        <v>11.72</v>
      </c>
      <c r="I206" s="79" t="s">
        <v>12</v>
      </c>
      <c r="J206" s="80">
        <f t="shared" si="23"/>
        <v>11720</v>
      </c>
      <c r="K206" s="77">
        <v>504.92</v>
      </c>
      <c r="L206" s="79" t="s">
        <v>66</v>
      </c>
      <c r="M206" s="76">
        <f t="shared" si="18"/>
        <v>504.92</v>
      </c>
      <c r="N206" s="77">
        <v>36.07</v>
      </c>
      <c r="O206" s="79" t="s">
        <v>66</v>
      </c>
      <c r="P206" s="76">
        <f t="shared" si="21"/>
        <v>36.07</v>
      </c>
    </row>
    <row r="207" spans="2:16">
      <c r="B207" s="89">
        <v>10</v>
      </c>
      <c r="C207" s="90" t="s">
        <v>67</v>
      </c>
      <c r="D207" s="74">
        <f t="shared" si="22"/>
        <v>178.57142857142858</v>
      </c>
      <c r="E207" s="91">
        <v>2.94</v>
      </c>
      <c r="F207" s="92">
        <v>9.2679999999999998E-4</v>
      </c>
      <c r="G207" s="88">
        <f t="shared" si="17"/>
        <v>2.9409267999999997</v>
      </c>
      <c r="H207" s="77">
        <v>14.03</v>
      </c>
      <c r="I207" s="79" t="s">
        <v>12</v>
      </c>
      <c r="J207" s="80">
        <f t="shared" si="23"/>
        <v>14030</v>
      </c>
      <c r="K207" s="77">
        <v>601.64</v>
      </c>
      <c r="L207" s="79" t="s">
        <v>66</v>
      </c>
      <c r="M207" s="76">
        <f t="shared" si="18"/>
        <v>601.64</v>
      </c>
      <c r="N207" s="77">
        <v>42.77</v>
      </c>
      <c r="O207" s="79" t="s">
        <v>66</v>
      </c>
      <c r="P207" s="76">
        <f t="shared" si="21"/>
        <v>42.77</v>
      </c>
    </row>
    <row r="208" spans="2:16">
      <c r="B208" s="89">
        <v>11</v>
      </c>
      <c r="C208" s="90" t="s">
        <v>67</v>
      </c>
      <c r="D208" s="74">
        <f t="shared" si="22"/>
        <v>196.42857142857142</v>
      </c>
      <c r="E208" s="91">
        <v>2.762</v>
      </c>
      <c r="F208" s="92">
        <v>8.4949999999999999E-4</v>
      </c>
      <c r="G208" s="88">
        <f t="shared" si="17"/>
        <v>2.7628495000000002</v>
      </c>
      <c r="H208" s="77">
        <v>16.5</v>
      </c>
      <c r="I208" s="79" t="s">
        <v>12</v>
      </c>
      <c r="J208" s="80">
        <f t="shared" si="23"/>
        <v>16500</v>
      </c>
      <c r="K208" s="77">
        <v>695.9</v>
      </c>
      <c r="L208" s="79" t="s">
        <v>66</v>
      </c>
      <c r="M208" s="76">
        <f t="shared" si="18"/>
        <v>695.9</v>
      </c>
      <c r="N208" s="77">
        <v>49.85</v>
      </c>
      <c r="O208" s="79" t="s">
        <v>66</v>
      </c>
      <c r="P208" s="76">
        <f t="shared" si="21"/>
        <v>49.85</v>
      </c>
    </row>
    <row r="209" spans="2:16">
      <c r="B209" s="89">
        <v>12</v>
      </c>
      <c r="C209" s="90" t="s">
        <v>67</v>
      </c>
      <c r="D209" s="74">
        <f t="shared" si="22"/>
        <v>214.28571428571428</v>
      </c>
      <c r="E209" s="91">
        <v>2.6120000000000001</v>
      </c>
      <c r="F209" s="92">
        <v>7.8450000000000004E-4</v>
      </c>
      <c r="G209" s="88">
        <f t="shared" si="17"/>
        <v>2.6127845000000001</v>
      </c>
      <c r="H209" s="77">
        <v>19.12</v>
      </c>
      <c r="I209" s="79" t="s">
        <v>12</v>
      </c>
      <c r="J209" s="80">
        <f t="shared" si="23"/>
        <v>19120</v>
      </c>
      <c r="K209" s="77">
        <v>788.62</v>
      </c>
      <c r="L209" s="79" t="s">
        <v>66</v>
      </c>
      <c r="M209" s="80">
        <f t="shared" si="18"/>
        <v>788.62</v>
      </c>
      <c r="N209" s="77">
        <v>57.3</v>
      </c>
      <c r="O209" s="79" t="s">
        <v>66</v>
      </c>
      <c r="P209" s="76">
        <f t="shared" si="21"/>
        <v>57.3</v>
      </c>
    </row>
    <row r="210" spans="2:16">
      <c r="B210" s="89">
        <v>13</v>
      </c>
      <c r="C210" s="90" t="s">
        <v>67</v>
      </c>
      <c r="D210" s="74">
        <f t="shared" si="22"/>
        <v>232.14285714285714</v>
      </c>
      <c r="E210" s="91">
        <v>2.4849999999999999</v>
      </c>
      <c r="F210" s="92">
        <v>7.291E-4</v>
      </c>
      <c r="G210" s="88">
        <f t="shared" si="17"/>
        <v>2.4857290999999999</v>
      </c>
      <c r="H210" s="77">
        <v>21.88</v>
      </c>
      <c r="I210" s="79" t="s">
        <v>12</v>
      </c>
      <c r="J210" s="80">
        <f t="shared" si="23"/>
        <v>21880</v>
      </c>
      <c r="K210" s="77">
        <v>880.28</v>
      </c>
      <c r="L210" s="79" t="s">
        <v>66</v>
      </c>
      <c r="M210" s="80">
        <f t="shared" si="18"/>
        <v>880.28</v>
      </c>
      <c r="N210" s="77">
        <v>65.069999999999993</v>
      </c>
      <c r="O210" s="79" t="s">
        <v>66</v>
      </c>
      <c r="P210" s="76">
        <f t="shared" si="21"/>
        <v>65.069999999999993</v>
      </c>
    </row>
    <row r="211" spans="2:16">
      <c r="B211" s="89">
        <v>14</v>
      </c>
      <c r="C211" s="90" t="s">
        <v>67</v>
      </c>
      <c r="D211" s="74">
        <f t="shared" si="22"/>
        <v>250</v>
      </c>
      <c r="E211" s="91">
        <v>2.375</v>
      </c>
      <c r="F211" s="92">
        <v>6.8119999999999997E-4</v>
      </c>
      <c r="G211" s="88">
        <f t="shared" si="17"/>
        <v>2.3756811999999998</v>
      </c>
      <c r="H211" s="77">
        <v>24.78</v>
      </c>
      <c r="I211" s="79" t="s">
        <v>12</v>
      </c>
      <c r="J211" s="80">
        <f t="shared" si="23"/>
        <v>24780</v>
      </c>
      <c r="K211" s="77">
        <v>971.14</v>
      </c>
      <c r="L211" s="79" t="s">
        <v>66</v>
      </c>
      <c r="M211" s="80">
        <f t="shared" si="18"/>
        <v>971.14</v>
      </c>
      <c r="N211" s="77">
        <v>73.14</v>
      </c>
      <c r="O211" s="79" t="s">
        <v>66</v>
      </c>
      <c r="P211" s="76">
        <f t="shared" si="21"/>
        <v>73.14</v>
      </c>
    </row>
    <row r="212" spans="2:16">
      <c r="B212" s="89">
        <v>15</v>
      </c>
      <c r="C212" s="90" t="s">
        <v>67</v>
      </c>
      <c r="D212" s="74">
        <f t="shared" si="22"/>
        <v>267.85714285714283</v>
      </c>
      <c r="E212" s="91">
        <v>2.2799999999999998</v>
      </c>
      <c r="F212" s="92">
        <v>6.3949999999999999E-4</v>
      </c>
      <c r="G212" s="88">
        <f t="shared" si="17"/>
        <v>2.2806394999999999</v>
      </c>
      <c r="H212" s="77">
        <v>27.81</v>
      </c>
      <c r="I212" s="79" t="s">
        <v>12</v>
      </c>
      <c r="J212" s="80">
        <f t="shared" si="23"/>
        <v>27810</v>
      </c>
      <c r="K212" s="77">
        <v>1.06</v>
      </c>
      <c r="L212" s="78" t="s">
        <v>12</v>
      </c>
      <c r="M212" s="80">
        <f t="shared" ref="M212:M216" si="24">K212*1000</f>
        <v>1060</v>
      </c>
      <c r="N212" s="77">
        <v>81.5</v>
      </c>
      <c r="O212" s="79" t="s">
        <v>66</v>
      </c>
      <c r="P212" s="76">
        <f t="shared" si="21"/>
        <v>81.5</v>
      </c>
    </row>
    <row r="213" spans="2:16">
      <c r="B213" s="89">
        <v>16</v>
      </c>
      <c r="C213" s="90" t="s">
        <v>67</v>
      </c>
      <c r="D213" s="74">
        <f t="shared" si="22"/>
        <v>285.71428571428572</v>
      </c>
      <c r="E213" s="91">
        <v>2.1960000000000002</v>
      </c>
      <c r="F213" s="92">
        <v>6.0280000000000002E-4</v>
      </c>
      <c r="G213" s="88">
        <f t="shared" ref="G213:G228" si="25">E213+F213</f>
        <v>2.1966028</v>
      </c>
      <c r="H213" s="77">
        <v>30.96</v>
      </c>
      <c r="I213" s="79" t="s">
        <v>12</v>
      </c>
      <c r="J213" s="80">
        <f t="shared" si="23"/>
        <v>30960</v>
      </c>
      <c r="K213" s="77">
        <v>1.1499999999999999</v>
      </c>
      <c r="L213" s="79" t="s">
        <v>12</v>
      </c>
      <c r="M213" s="80">
        <f t="shared" si="24"/>
        <v>1150</v>
      </c>
      <c r="N213" s="77">
        <v>90.11</v>
      </c>
      <c r="O213" s="79" t="s">
        <v>66</v>
      </c>
      <c r="P213" s="76">
        <f t="shared" si="21"/>
        <v>90.11</v>
      </c>
    </row>
    <row r="214" spans="2:16">
      <c r="B214" s="89">
        <v>17</v>
      </c>
      <c r="C214" s="90" t="s">
        <v>67</v>
      </c>
      <c r="D214" s="74">
        <f t="shared" si="22"/>
        <v>303.57142857142856</v>
      </c>
      <c r="E214" s="91">
        <v>2.1230000000000002</v>
      </c>
      <c r="F214" s="92">
        <v>5.7019999999999998E-4</v>
      </c>
      <c r="G214" s="88">
        <f t="shared" si="25"/>
        <v>2.1235702000000001</v>
      </c>
      <c r="H214" s="77">
        <v>34.22</v>
      </c>
      <c r="I214" s="79" t="s">
        <v>12</v>
      </c>
      <c r="J214" s="80">
        <f t="shared" si="23"/>
        <v>34220</v>
      </c>
      <c r="K214" s="77">
        <v>1.24</v>
      </c>
      <c r="L214" s="79" t="s">
        <v>12</v>
      </c>
      <c r="M214" s="80">
        <f t="shared" si="24"/>
        <v>1240</v>
      </c>
      <c r="N214" s="77">
        <v>98.95</v>
      </c>
      <c r="O214" s="79" t="s">
        <v>66</v>
      </c>
      <c r="P214" s="76">
        <f t="shared" si="21"/>
        <v>98.95</v>
      </c>
    </row>
    <row r="215" spans="2:16">
      <c r="B215" s="89">
        <v>18</v>
      </c>
      <c r="C215" s="90" t="s">
        <v>67</v>
      </c>
      <c r="D215" s="74">
        <f t="shared" si="22"/>
        <v>321.42857142857144</v>
      </c>
      <c r="E215" s="91">
        <v>2.0569999999999999</v>
      </c>
      <c r="F215" s="92">
        <v>5.4100000000000003E-4</v>
      </c>
      <c r="G215" s="88">
        <f t="shared" si="25"/>
        <v>2.0575410000000001</v>
      </c>
      <c r="H215" s="77">
        <v>37.590000000000003</v>
      </c>
      <c r="I215" s="79" t="s">
        <v>12</v>
      </c>
      <c r="J215" s="80">
        <f t="shared" si="23"/>
        <v>37590</v>
      </c>
      <c r="K215" s="77">
        <v>1.33</v>
      </c>
      <c r="L215" s="79" t="s">
        <v>12</v>
      </c>
      <c r="M215" s="80">
        <f t="shared" si="24"/>
        <v>1330</v>
      </c>
      <c r="N215" s="77">
        <v>108.02</v>
      </c>
      <c r="O215" s="79" t="s">
        <v>66</v>
      </c>
      <c r="P215" s="76">
        <f t="shared" si="21"/>
        <v>108.02</v>
      </c>
    </row>
    <row r="216" spans="2:16">
      <c r="B216" s="89">
        <v>20</v>
      </c>
      <c r="C216" s="90" t="s">
        <v>67</v>
      </c>
      <c r="D216" s="74">
        <f t="shared" si="22"/>
        <v>357.14285714285717</v>
      </c>
      <c r="E216" s="91">
        <v>1.9450000000000001</v>
      </c>
      <c r="F216" s="92">
        <v>4.9120000000000001E-4</v>
      </c>
      <c r="G216" s="88">
        <f t="shared" si="25"/>
        <v>1.9454912</v>
      </c>
      <c r="H216" s="77">
        <v>44.63</v>
      </c>
      <c r="I216" s="79" t="s">
        <v>12</v>
      </c>
      <c r="J216" s="80">
        <f t="shared" si="23"/>
        <v>44630</v>
      </c>
      <c r="K216" s="77">
        <v>1.66</v>
      </c>
      <c r="L216" s="79" t="s">
        <v>12</v>
      </c>
      <c r="M216" s="80">
        <f t="shared" si="24"/>
        <v>1660</v>
      </c>
      <c r="N216" s="77">
        <v>126.74</v>
      </c>
      <c r="O216" s="79" t="s">
        <v>66</v>
      </c>
      <c r="P216" s="76">
        <f t="shared" si="21"/>
        <v>126.74</v>
      </c>
    </row>
    <row r="217" spans="2:16">
      <c r="B217" s="89">
        <v>22.5</v>
      </c>
      <c r="C217" s="90" t="s">
        <v>67</v>
      </c>
      <c r="D217" s="74">
        <f t="shared" si="22"/>
        <v>401.78571428571428</v>
      </c>
      <c r="E217" s="91">
        <v>1.833</v>
      </c>
      <c r="F217" s="92">
        <v>4.4079999999999998E-4</v>
      </c>
      <c r="G217" s="88">
        <f t="shared" si="25"/>
        <v>1.8334408</v>
      </c>
      <c r="H217" s="77">
        <v>53.96</v>
      </c>
      <c r="I217" s="79" t="s">
        <v>12</v>
      </c>
      <c r="J217" s="80">
        <f t="shared" si="23"/>
        <v>53960</v>
      </c>
      <c r="K217" s="77">
        <v>2.12</v>
      </c>
      <c r="L217" s="79" t="s">
        <v>12</v>
      </c>
      <c r="M217" s="80">
        <f>K217*1000</f>
        <v>2120</v>
      </c>
      <c r="N217" s="77">
        <v>151.08000000000001</v>
      </c>
      <c r="O217" s="79" t="s">
        <v>66</v>
      </c>
      <c r="P217" s="76">
        <f t="shared" si="21"/>
        <v>151.08000000000001</v>
      </c>
    </row>
    <row r="218" spans="2:16">
      <c r="B218" s="89">
        <v>25</v>
      </c>
      <c r="C218" s="90" t="s">
        <v>67</v>
      </c>
      <c r="D218" s="74">
        <f t="shared" si="22"/>
        <v>446.42857142857144</v>
      </c>
      <c r="E218" s="91">
        <v>1.744</v>
      </c>
      <c r="F218" s="92">
        <v>4.0010000000000002E-4</v>
      </c>
      <c r="G218" s="88">
        <f t="shared" si="25"/>
        <v>1.7444001</v>
      </c>
      <c r="H218" s="77">
        <v>63.8</v>
      </c>
      <c r="I218" s="79" t="s">
        <v>12</v>
      </c>
      <c r="J218" s="80">
        <f t="shared" si="23"/>
        <v>63800</v>
      </c>
      <c r="K218" s="77">
        <v>2.54</v>
      </c>
      <c r="L218" s="79" t="s">
        <v>12</v>
      </c>
      <c r="M218" s="80">
        <f t="shared" ref="M218:M228" si="26">K218*1000</f>
        <v>2540</v>
      </c>
      <c r="N218" s="77">
        <v>176.27</v>
      </c>
      <c r="O218" s="79" t="s">
        <v>66</v>
      </c>
      <c r="P218" s="76">
        <f t="shared" si="21"/>
        <v>176.27</v>
      </c>
    </row>
    <row r="219" spans="2:16">
      <c r="B219" s="89">
        <v>27.5</v>
      </c>
      <c r="C219" s="90" t="s">
        <v>67</v>
      </c>
      <c r="D219" s="74">
        <f t="shared" si="22"/>
        <v>491.07142857142856</v>
      </c>
      <c r="E219" s="91">
        <v>1.6719999999999999</v>
      </c>
      <c r="F219" s="92">
        <v>3.6650000000000002E-4</v>
      </c>
      <c r="G219" s="88">
        <f t="shared" si="25"/>
        <v>1.6723664999999999</v>
      </c>
      <c r="H219" s="77">
        <v>74.11</v>
      </c>
      <c r="I219" s="79" t="s">
        <v>12</v>
      </c>
      <c r="J219" s="80">
        <f t="shared" si="23"/>
        <v>74110</v>
      </c>
      <c r="K219" s="77">
        <v>2.93</v>
      </c>
      <c r="L219" s="79" t="s">
        <v>12</v>
      </c>
      <c r="M219" s="80">
        <f t="shared" si="26"/>
        <v>2930</v>
      </c>
      <c r="N219" s="77">
        <v>202.15</v>
      </c>
      <c r="O219" s="79" t="s">
        <v>66</v>
      </c>
      <c r="P219" s="76">
        <f t="shared" si="21"/>
        <v>202.15</v>
      </c>
    </row>
    <row r="220" spans="2:16">
      <c r="B220" s="89">
        <v>30</v>
      </c>
      <c r="C220" s="90" t="s">
        <v>67</v>
      </c>
      <c r="D220" s="74">
        <f t="shared" si="22"/>
        <v>535.71428571428567</v>
      </c>
      <c r="E220" s="91">
        <v>1.6120000000000001</v>
      </c>
      <c r="F220" s="92">
        <v>3.3829999999999998E-4</v>
      </c>
      <c r="G220" s="88">
        <f t="shared" si="25"/>
        <v>1.6123383</v>
      </c>
      <c r="H220" s="77">
        <v>84.83</v>
      </c>
      <c r="I220" s="79" t="s">
        <v>12</v>
      </c>
      <c r="J220" s="80">
        <f t="shared" si="23"/>
        <v>84830</v>
      </c>
      <c r="K220" s="77">
        <v>3.3</v>
      </c>
      <c r="L220" s="79" t="s">
        <v>12</v>
      </c>
      <c r="M220" s="80">
        <f t="shared" si="26"/>
        <v>3300</v>
      </c>
      <c r="N220" s="77">
        <v>228.58</v>
      </c>
      <c r="O220" s="79" t="s">
        <v>66</v>
      </c>
      <c r="P220" s="76">
        <f t="shared" si="21"/>
        <v>228.58</v>
      </c>
    </row>
    <row r="221" spans="2:16">
      <c r="B221" s="89">
        <v>32.5</v>
      </c>
      <c r="C221" s="90" t="s">
        <v>67</v>
      </c>
      <c r="D221" s="74">
        <f t="shared" si="22"/>
        <v>580.35714285714289</v>
      </c>
      <c r="E221" s="91">
        <v>1.5629999999999999</v>
      </c>
      <c r="F221" s="92">
        <v>3.1419999999999999E-4</v>
      </c>
      <c r="G221" s="88">
        <f t="shared" si="25"/>
        <v>1.5633142</v>
      </c>
      <c r="H221" s="77">
        <v>95.93</v>
      </c>
      <c r="I221" s="79" t="s">
        <v>12</v>
      </c>
      <c r="J221" s="80">
        <f t="shared" si="23"/>
        <v>95930</v>
      </c>
      <c r="K221" s="77">
        <v>3.65</v>
      </c>
      <c r="L221" s="79" t="s">
        <v>12</v>
      </c>
      <c r="M221" s="80">
        <f t="shared" si="26"/>
        <v>3650</v>
      </c>
      <c r="N221" s="77">
        <v>255.42</v>
      </c>
      <c r="O221" s="79" t="s">
        <v>66</v>
      </c>
      <c r="P221" s="76">
        <f t="shared" si="21"/>
        <v>255.42</v>
      </c>
    </row>
    <row r="222" spans="2:16">
      <c r="B222" s="89">
        <v>35</v>
      </c>
      <c r="C222" s="90" t="s">
        <v>67</v>
      </c>
      <c r="D222" s="74">
        <f t="shared" si="22"/>
        <v>625</v>
      </c>
      <c r="E222" s="91">
        <v>1.52</v>
      </c>
      <c r="F222" s="92">
        <v>2.9349999999999998E-4</v>
      </c>
      <c r="G222" s="88">
        <f t="shared" si="25"/>
        <v>1.5202935</v>
      </c>
      <c r="H222" s="77">
        <v>107.35</v>
      </c>
      <c r="I222" s="79" t="s">
        <v>12</v>
      </c>
      <c r="J222" s="80">
        <f t="shared" si="23"/>
        <v>107350</v>
      </c>
      <c r="K222" s="77">
        <v>3.99</v>
      </c>
      <c r="L222" s="79" t="s">
        <v>12</v>
      </c>
      <c r="M222" s="80">
        <f t="shared" si="26"/>
        <v>3990</v>
      </c>
      <c r="N222" s="77">
        <v>282.58999999999997</v>
      </c>
      <c r="O222" s="79" t="s">
        <v>66</v>
      </c>
      <c r="P222" s="76">
        <f t="shared" si="21"/>
        <v>282.58999999999997</v>
      </c>
    </row>
    <row r="223" spans="2:16">
      <c r="B223" s="89">
        <v>37.5</v>
      </c>
      <c r="C223" s="90" t="s">
        <v>67</v>
      </c>
      <c r="D223" s="74">
        <f t="shared" si="22"/>
        <v>669.64285714285711</v>
      </c>
      <c r="E223" s="91">
        <v>1.484</v>
      </c>
      <c r="F223" s="92">
        <v>2.7540000000000003E-4</v>
      </c>
      <c r="G223" s="88">
        <f t="shared" si="25"/>
        <v>1.4842754</v>
      </c>
      <c r="H223" s="77">
        <v>119.07</v>
      </c>
      <c r="I223" s="79" t="s">
        <v>12</v>
      </c>
      <c r="J223" s="80">
        <f t="shared" si="23"/>
        <v>119070</v>
      </c>
      <c r="K223" s="77">
        <v>4.32</v>
      </c>
      <c r="L223" s="79" t="s">
        <v>12</v>
      </c>
      <c r="M223" s="80">
        <f t="shared" si="26"/>
        <v>4320</v>
      </c>
      <c r="N223" s="77">
        <v>309.99</v>
      </c>
      <c r="O223" s="79" t="s">
        <v>66</v>
      </c>
      <c r="P223" s="76">
        <f t="shared" si="21"/>
        <v>309.99</v>
      </c>
    </row>
    <row r="224" spans="2:16">
      <c r="B224" s="89">
        <v>40</v>
      </c>
      <c r="C224" s="90" t="s">
        <v>67</v>
      </c>
      <c r="D224" s="74">
        <f t="shared" si="22"/>
        <v>714.28571428571433</v>
      </c>
      <c r="E224" s="91">
        <v>1.4530000000000001</v>
      </c>
      <c r="F224" s="92">
        <v>2.5950000000000002E-4</v>
      </c>
      <c r="G224" s="88">
        <f t="shared" si="25"/>
        <v>1.4532595000000001</v>
      </c>
      <c r="H224" s="77">
        <v>131.06</v>
      </c>
      <c r="I224" s="79" t="s">
        <v>12</v>
      </c>
      <c r="J224" s="80">
        <f t="shared" si="23"/>
        <v>131060</v>
      </c>
      <c r="K224" s="77">
        <v>4.6399999999999997</v>
      </c>
      <c r="L224" s="79" t="s">
        <v>12</v>
      </c>
      <c r="M224" s="80">
        <f t="shared" si="26"/>
        <v>4640</v>
      </c>
      <c r="N224" s="77">
        <v>337.57</v>
      </c>
      <c r="O224" s="79" t="s">
        <v>66</v>
      </c>
      <c r="P224" s="76">
        <f t="shared" si="21"/>
        <v>337.57</v>
      </c>
    </row>
    <row r="225" spans="1:16">
      <c r="B225" s="89">
        <v>45</v>
      </c>
      <c r="C225" s="90" t="s">
        <v>67</v>
      </c>
      <c r="D225" s="74">
        <f t="shared" si="22"/>
        <v>803.57142857142856</v>
      </c>
      <c r="E225" s="91">
        <v>1.4019999999999999</v>
      </c>
      <c r="F225" s="92">
        <v>2.3269999999999999E-4</v>
      </c>
      <c r="G225" s="88">
        <f t="shared" si="25"/>
        <v>1.4022326999999999</v>
      </c>
      <c r="H225" s="77">
        <v>155.72999999999999</v>
      </c>
      <c r="I225" s="79" t="s">
        <v>12</v>
      </c>
      <c r="J225" s="80">
        <f t="shared" si="23"/>
        <v>155730</v>
      </c>
      <c r="K225" s="77">
        <v>5.81</v>
      </c>
      <c r="L225" s="79" t="s">
        <v>12</v>
      </c>
      <c r="M225" s="80">
        <f t="shared" si="26"/>
        <v>5810</v>
      </c>
      <c r="N225" s="77">
        <v>393</v>
      </c>
      <c r="O225" s="79" t="s">
        <v>66</v>
      </c>
      <c r="P225" s="76">
        <f t="shared" si="21"/>
        <v>393</v>
      </c>
    </row>
    <row r="226" spans="1:16">
      <c r="B226" s="89">
        <v>50</v>
      </c>
      <c r="C226" s="90" t="s">
        <v>67</v>
      </c>
      <c r="D226" s="74">
        <f t="shared" si="22"/>
        <v>892.85714285714289</v>
      </c>
      <c r="E226" s="91">
        <v>1.363</v>
      </c>
      <c r="F226" s="92">
        <v>2.1110000000000001E-4</v>
      </c>
      <c r="G226" s="88">
        <f t="shared" si="25"/>
        <v>1.3632111</v>
      </c>
      <c r="H226" s="77">
        <v>181.2</v>
      </c>
      <c r="I226" s="79" t="s">
        <v>12</v>
      </c>
      <c r="J226" s="80">
        <f t="shared" si="23"/>
        <v>181200</v>
      </c>
      <c r="K226" s="77">
        <v>6.84</v>
      </c>
      <c r="L226" s="79" t="s">
        <v>12</v>
      </c>
      <c r="M226" s="80">
        <f t="shared" si="26"/>
        <v>6840</v>
      </c>
      <c r="N226" s="77">
        <v>448.49</v>
      </c>
      <c r="O226" s="79" t="s">
        <v>66</v>
      </c>
      <c r="P226" s="76">
        <f t="shared" si="21"/>
        <v>448.49</v>
      </c>
    </row>
    <row r="227" spans="1:16">
      <c r="B227" s="89">
        <v>55</v>
      </c>
      <c r="C227" s="90" t="s">
        <v>67</v>
      </c>
      <c r="D227" s="74">
        <f t="shared" si="22"/>
        <v>982.14285714285711</v>
      </c>
      <c r="E227" s="91">
        <v>1.333</v>
      </c>
      <c r="F227" s="92">
        <v>1.9330000000000001E-4</v>
      </c>
      <c r="G227" s="88">
        <f t="shared" si="25"/>
        <v>1.3331933</v>
      </c>
      <c r="H227" s="77">
        <v>207.32</v>
      </c>
      <c r="I227" s="79" t="s">
        <v>12</v>
      </c>
      <c r="J227" s="80">
        <f t="shared" si="23"/>
        <v>207320</v>
      </c>
      <c r="K227" s="77">
        <v>7.77</v>
      </c>
      <c r="L227" s="79" t="s">
        <v>12</v>
      </c>
      <c r="M227" s="80">
        <f t="shared" si="26"/>
        <v>7770</v>
      </c>
      <c r="N227" s="77">
        <v>503.77</v>
      </c>
      <c r="O227" s="79" t="s">
        <v>66</v>
      </c>
      <c r="P227" s="76">
        <f t="shared" si="21"/>
        <v>503.77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2"/>
        <v>1000</v>
      </c>
      <c r="E228" s="91">
        <v>1.3280000000000001</v>
      </c>
      <c r="F228" s="92">
        <v>1.9010000000000001E-4</v>
      </c>
      <c r="G228" s="88">
        <f t="shared" si="25"/>
        <v>1.3281901</v>
      </c>
      <c r="H228" s="77">
        <v>212.61</v>
      </c>
      <c r="I228" s="79" t="s">
        <v>12</v>
      </c>
      <c r="J228" s="80">
        <f t="shared" si="23"/>
        <v>212610</v>
      </c>
      <c r="K228" s="77">
        <v>7.81</v>
      </c>
      <c r="L228" s="79" t="s">
        <v>12</v>
      </c>
      <c r="M228" s="80">
        <f t="shared" si="26"/>
        <v>7810</v>
      </c>
      <c r="N228" s="77">
        <v>514.77</v>
      </c>
      <c r="O228" s="79" t="s">
        <v>66</v>
      </c>
      <c r="P228" s="76">
        <f t="shared" si="21"/>
        <v>514.77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107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56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srim56Fe_Mylar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90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105</v>
      </c>
      <c r="P6" s="137" t="s">
        <v>110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91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0.56000000000000005</v>
      </c>
      <c r="E12" s="21" t="s">
        <v>103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56000000</v>
      </c>
      <c r="E13" s="21" t="s">
        <v>82</v>
      </c>
      <c r="F13" s="49"/>
      <c r="G13" s="50"/>
      <c r="H13" s="50"/>
      <c r="I13" s="51"/>
      <c r="J13" s="4">
        <v>8</v>
      </c>
      <c r="K13" s="52">
        <v>5.6910000000000002E-2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215</v>
      </c>
      <c r="C14" s="102"/>
      <c r="D14" s="21" t="s">
        <v>216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232</v>
      </c>
      <c r="C15" s="103"/>
      <c r="D15" s="101" t="s">
        <v>233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98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9" t="s">
        <v>59</v>
      </c>
      <c r="F18" s="190"/>
      <c r="G18" s="191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0.1123</v>
      </c>
      <c r="F20" s="87">
        <v>2.0510000000000002</v>
      </c>
      <c r="G20" s="88">
        <f>E20+F20</f>
        <v>2.1633</v>
      </c>
      <c r="H20" s="84">
        <v>34</v>
      </c>
      <c r="I20" s="85" t="s">
        <v>64</v>
      </c>
      <c r="J20" s="97">
        <f>H20/1000/10</f>
        <v>3.4000000000000002E-3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649.99900000000002</v>
      </c>
      <c r="C21" s="90" t="s">
        <v>101</v>
      </c>
      <c r="D21" s="120">
        <f t="shared" ref="D21:D25" si="2">B21/1000000/$C$5</f>
        <v>1.1607125000000001E-5</v>
      </c>
      <c r="E21" s="91">
        <v>0.1169</v>
      </c>
      <c r="F21" s="92">
        <v>2.1230000000000002</v>
      </c>
      <c r="G21" s="88">
        <f t="shared" ref="G21:G84" si="3">E21+F21</f>
        <v>2.2399000000000004</v>
      </c>
      <c r="H21" s="89">
        <v>35</v>
      </c>
      <c r="I21" s="90" t="s">
        <v>64</v>
      </c>
      <c r="J21" s="74">
        <f t="shared" ref="J21:J84" si="4">H21/1000/10</f>
        <v>3.5000000000000005E-3</v>
      </c>
      <c r="K21" s="89">
        <v>12</v>
      </c>
      <c r="L21" s="90" t="s">
        <v>64</v>
      </c>
      <c r="M21" s="74">
        <f t="shared" si="0"/>
        <v>1.2000000000000001E-3</v>
      </c>
      <c r="N21" s="89">
        <v>9</v>
      </c>
      <c r="O21" s="90" t="s">
        <v>64</v>
      </c>
      <c r="P21" s="74">
        <f t="shared" si="1"/>
        <v>8.9999999999999998E-4</v>
      </c>
    </row>
    <row r="22" spans="1:16">
      <c r="B22" s="89">
        <v>699.99900000000002</v>
      </c>
      <c r="C22" s="90" t="s">
        <v>101</v>
      </c>
      <c r="D22" s="120">
        <f t="shared" si="2"/>
        <v>1.2499982142857143E-5</v>
      </c>
      <c r="E22" s="91">
        <v>0.12130000000000001</v>
      </c>
      <c r="F22" s="92">
        <v>2.19</v>
      </c>
      <c r="G22" s="88">
        <f t="shared" si="3"/>
        <v>2.3113000000000001</v>
      </c>
      <c r="H22" s="89">
        <v>37</v>
      </c>
      <c r="I22" s="90" t="s">
        <v>64</v>
      </c>
      <c r="J22" s="74">
        <f t="shared" si="4"/>
        <v>3.6999999999999997E-3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799.99900000000002</v>
      </c>
      <c r="C23" s="90" t="s">
        <v>101</v>
      </c>
      <c r="D23" s="120">
        <f t="shared" si="2"/>
        <v>1.4285696428571429E-5</v>
      </c>
      <c r="E23" s="91">
        <v>0.12970000000000001</v>
      </c>
      <c r="F23" s="92">
        <v>2.3159999999999998</v>
      </c>
      <c r="G23" s="88">
        <f t="shared" si="3"/>
        <v>2.4457</v>
      </c>
      <c r="H23" s="89">
        <v>39</v>
      </c>
      <c r="I23" s="90" t="s">
        <v>64</v>
      </c>
      <c r="J23" s="74">
        <f t="shared" si="4"/>
        <v>3.8999999999999998E-3</v>
      </c>
      <c r="K23" s="89">
        <v>13</v>
      </c>
      <c r="L23" s="90" t="s">
        <v>64</v>
      </c>
      <c r="M23" s="74">
        <f t="shared" si="0"/>
        <v>1.2999999999999999E-3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899.99900000000002</v>
      </c>
      <c r="C24" s="90" t="s">
        <v>101</v>
      </c>
      <c r="D24" s="120">
        <f t="shared" si="2"/>
        <v>1.6071410714285714E-5</v>
      </c>
      <c r="E24" s="91">
        <v>0.1376</v>
      </c>
      <c r="F24" s="92">
        <v>2.4289999999999998</v>
      </c>
      <c r="G24" s="88">
        <f t="shared" si="3"/>
        <v>2.5665999999999998</v>
      </c>
      <c r="H24" s="89">
        <v>41</v>
      </c>
      <c r="I24" s="90" t="s">
        <v>64</v>
      </c>
      <c r="J24" s="74">
        <f t="shared" si="4"/>
        <v>4.1000000000000003E-3</v>
      </c>
      <c r="K24" s="89">
        <v>14</v>
      </c>
      <c r="L24" s="90" t="s">
        <v>64</v>
      </c>
      <c r="M24" s="74">
        <f t="shared" si="0"/>
        <v>1.4E-3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999.99900000000002</v>
      </c>
      <c r="C25" s="90" t="s">
        <v>101</v>
      </c>
      <c r="D25" s="120">
        <f t="shared" si="2"/>
        <v>1.7857125000000001E-5</v>
      </c>
      <c r="E25" s="91">
        <v>0.14499999999999999</v>
      </c>
      <c r="F25" s="92">
        <v>2.5339999999999998</v>
      </c>
      <c r="G25" s="88">
        <f t="shared" si="3"/>
        <v>2.6789999999999998</v>
      </c>
      <c r="H25" s="89">
        <v>44</v>
      </c>
      <c r="I25" s="90" t="s">
        <v>64</v>
      </c>
      <c r="J25" s="74">
        <f t="shared" si="4"/>
        <v>4.3999999999999994E-3</v>
      </c>
      <c r="K25" s="89">
        <v>14</v>
      </c>
      <c r="L25" s="90" t="s">
        <v>64</v>
      </c>
      <c r="M25" s="74">
        <f t="shared" si="0"/>
        <v>1.4E-3</v>
      </c>
      <c r="N25" s="89">
        <v>11</v>
      </c>
      <c r="O25" s="90" t="s">
        <v>64</v>
      </c>
      <c r="P25" s="74">
        <f t="shared" si="1"/>
        <v>1.0999999999999998E-3</v>
      </c>
    </row>
    <row r="26" spans="1:16">
      <c r="B26" s="89">
        <v>1.1000000000000001</v>
      </c>
      <c r="C26" s="93" t="s">
        <v>63</v>
      </c>
      <c r="D26" s="120">
        <f t="shared" ref="D26:D89" si="5">B26/1000/$C$5</f>
        <v>1.9642857142857145E-5</v>
      </c>
      <c r="E26" s="91">
        <v>0.15210000000000001</v>
      </c>
      <c r="F26" s="92">
        <v>2.63</v>
      </c>
      <c r="G26" s="88">
        <f t="shared" si="3"/>
        <v>2.7820999999999998</v>
      </c>
      <c r="H26" s="89">
        <v>46</v>
      </c>
      <c r="I26" s="90" t="s">
        <v>64</v>
      </c>
      <c r="J26" s="74">
        <f t="shared" si="4"/>
        <v>4.5999999999999999E-3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1.2</v>
      </c>
      <c r="C27" s="90" t="s">
        <v>63</v>
      </c>
      <c r="D27" s="120">
        <f t="shared" si="5"/>
        <v>2.1428571428571428E-5</v>
      </c>
      <c r="E27" s="91">
        <v>0.15890000000000001</v>
      </c>
      <c r="F27" s="92">
        <v>2.7189999999999999</v>
      </c>
      <c r="G27" s="88">
        <f t="shared" si="3"/>
        <v>2.8778999999999999</v>
      </c>
      <c r="H27" s="89">
        <v>48</v>
      </c>
      <c r="I27" s="90" t="s">
        <v>64</v>
      </c>
      <c r="J27" s="74">
        <f t="shared" si="4"/>
        <v>4.8000000000000004E-3</v>
      </c>
      <c r="K27" s="89">
        <v>16</v>
      </c>
      <c r="L27" s="90" t="s">
        <v>64</v>
      </c>
      <c r="M27" s="74">
        <f t="shared" si="0"/>
        <v>1.6000000000000001E-3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1.3</v>
      </c>
      <c r="C28" s="90" t="s">
        <v>63</v>
      </c>
      <c r="D28" s="120">
        <f t="shared" si="5"/>
        <v>2.3214285714285715E-5</v>
      </c>
      <c r="E28" s="91">
        <v>0.16539999999999999</v>
      </c>
      <c r="F28" s="92">
        <v>2.802</v>
      </c>
      <c r="G28" s="88">
        <f t="shared" si="3"/>
        <v>2.9674</v>
      </c>
      <c r="H28" s="89">
        <v>50</v>
      </c>
      <c r="I28" s="90" t="s">
        <v>64</v>
      </c>
      <c r="J28" s="74">
        <f t="shared" si="4"/>
        <v>5.0000000000000001E-3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1.4</v>
      </c>
      <c r="C29" s="90" t="s">
        <v>63</v>
      </c>
      <c r="D29" s="120">
        <f t="shared" si="5"/>
        <v>2.5000000000000001E-5</v>
      </c>
      <c r="E29" s="91">
        <v>0.1716</v>
      </c>
      <c r="F29" s="92">
        <v>2.88</v>
      </c>
      <c r="G29" s="88">
        <f t="shared" si="3"/>
        <v>3.0516000000000001</v>
      </c>
      <c r="H29" s="89">
        <v>52</v>
      </c>
      <c r="I29" s="90" t="s">
        <v>64</v>
      </c>
      <c r="J29" s="74">
        <f t="shared" si="4"/>
        <v>5.1999999999999998E-3</v>
      </c>
      <c r="K29" s="89">
        <v>17</v>
      </c>
      <c r="L29" s="90" t="s">
        <v>64</v>
      </c>
      <c r="M29" s="74">
        <f t="shared" si="0"/>
        <v>1.7000000000000001E-3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1.5</v>
      </c>
      <c r="C30" s="90" t="s">
        <v>63</v>
      </c>
      <c r="D30" s="118">
        <f t="shared" si="5"/>
        <v>2.6785714285714288E-5</v>
      </c>
      <c r="E30" s="91">
        <v>0.17760000000000001</v>
      </c>
      <c r="F30" s="92">
        <v>2.9540000000000002</v>
      </c>
      <c r="G30" s="88">
        <f t="shared" si="3"/>
        <v>3.1316000000000002</v>
      </c>
      <c r="H30" s="89">
        <v>54</v>
      </c>
      <c r="I30" s="90" t="s">
        <v>64</v>
      </c>
      <c r="J30" s="74">
        <f t="shared" si="4"/>
        <v>5.4000000000000003E-3</v>
      </c>
      <c r="K30" s="89">
        <v>17</v>
      </c>
      <c r="L30" s="90" t="s">
        <v>64</v>
      </c>
      <c r="M30" s="74">
        <f t="shared" si="0"/>
        <v>1.7000000000000001E-3</v>
      </c>
      <c r="N30" s="89">
        <v>13</v>
      </c>
      <c r="O30" s="90" t="s">
        <v>64</v>
      </c>
      <c r="P30" s="74">
        <f t="shared" si="1"/>
        <v>1.2999999999999999E-3</v>
      </c>
    </row>
    <row r="31" spans="1:16">
      <c r="B31" s="89">
        <v>1.6</v>
      </c>
      <c r="C31" s="90" t="s">
        <v>63</v>
      </c>
      <c r="D31" s="118">
        <f t="shared" si="5"/>
        <v>2.8571428571428574E-5</v>
      </c>
      <c r="E31" s="91">
        <v>0.1835</v>
      </c>
      <c r="F31" s="92">
        <v>3.0230000000000001</v>
      </c>
      <c r="G31" s="88">
        <f t="shared" si="3"/>
        <v>3.2065000000000001</v>
      </c>
      <c r="H31" s="89">
        <v>56</v>
      </c>
      <c r="I31" s="90" t="s">
        <v>64</v>
      </c>
      <c r="J31" s="74">
        <f t="shared" si="4"/>
        <v>5.5999999999999999E-3</v>
      </c>
      <c r="K31" s="89">
        <v>18</v>
      </c>
      <c r="L31" s="90" t="s">
        <v>64</v>
      </c>
      <c r="M31" s="74">
        <f t="shared" si="0"/>
        <v>1.8E-3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1.7</v>
      </c>
      <c r="C32" s="90" t="s">
        <v>63</v>
      </c>
      <c r="D32" s="118">
        <f t="shared" si="5"/>
        <v>3.0357142857142854E-5</v>
      </c>
      <c r="E32" s="91">
        <v>0.18909999999999999</v>
      </c>
      <c r="F32" s="92">
        <v>3.0880000000000001</v>
      </c>
      <c r="G32" s="88">
        <f t="shared" si="3"/>
        <v>3.2770999999999999</v>
      </c>
      <c r="H32" s="89">
        <v>58</v>
      </c>
      <c r="I32" s="90" t="s">
        <v>64</v>
      </c>
      <c r="J32" s="74">
        <f t="shared" si="4"/>
        <v>5.8000000000000005E-3</v>
      </c>
      <c r="K32" s="89">
        <v>18</v>
      </c>
      <c r="L32" s="90" t="s">
        <v>64</v>
      </c>
      <c r="M32" s="74">
        <f t="shared" si="0"/>
        <v>1.8E-3</v>
      </c>
      <c r="N32" s="89">
        <v>14</v>
      </c>
      <c r="O32" s="90" t="s">
        <v>64</v>
      </c>
      <c r="P32" s="74">
        <f t="shared" si="1"/>
        <v>1.4E-3</v>
      </c>
    </row>
    <row r="33" spans="2:16">
      <c r="B33" s="89">
        <v>1.8</v>
      </c>
      <c r="C33" s="90" t="s">
        <v>63</v>
      </c>
      <c r="D33" s="118">
        <f t="shared" si="5"/>
        <v>3.2142857142857144E-5</v>
      </c>
      <c r="E33" s="91">
        <v>0.1946</v>
      </c>
      <c r="F33" s="92">
        <v>3.15</v>
      </c>
      <c r="G33" s="88">
        <f t="shared" si="3"/>
        <v>3.3445999999999998</v>
      </c>
      <c r="H33" s="89">
        <v>60</v>
      </c>
      <c r="I33" s="90" t="s">
        <v>64</v>
      </c>
      <c r="J33" s="74">
        <f t="shared" si="4"/>
        <v>6.0000000000000001E-3</v>
      </c>
      <c r="K33" s="89">
        <v>19</v>
      </c>
      <c r="L33" s="90" t="s">
        <v>64</v>
      </c>
      <c r="M33" s="74">
        <f t="shared" si="0"/>
        <v>1.9E-3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2</v>
      </c>
      <c r="C34" s="90" t="s">
        <v>63</v>
      </c>
      <c r="D34" s="118">
        <f t="shared" si="5"/>
        <v>3.5714285714285717E-5</v>
      </c>
      <c r="E34" s="91">
        <v>0.2051</v>
      </c>
      <c r="F34" s="92">
        <v>3.266</v>
      </c>
      <c r="G34" s="88">
        <f t="shared" si="3"/>
        <v>3.4710999999999999</v>
      </c>
      <c r="H34" s="89">
        <v>63</v>
      </c>
      <c r="I34" s="90" t="s">
        <v>64</v>
      </c>
      <c r="J34" s="74">
        <f t="shared" si="4"/>
        <v>6.3E-3</v>
      </c>
      <c r="K34" s="89">
        <v>20</v>
      </c>
      <c r="L34" s="90" t="s">
        <v>64</v>
      </c>
      <c r="M34" s="74">
        <f t="shared" si="0"/>
        <v>2E-3</v>
      </c>
      <c r="N34" s="89">
        <v>15</v>
      </c>
      <c r="O34" s="90" t="s">
        <v>64</v>
      </c>
      <c r="P34" s="74">
        <f t="shared" si="1"/>
        <v>1.5E-3</v>
      </c>
    </row>
    <row r="35" spans="2:16">
      <c r="B35" s="89">
        <v>2.25</v>
      </c>
      <c r="C35" s="90" t="s">
        <v>63</v>
      </c>
      <c r="D35" s="118">
        <f t="shared" si="5"/>
        <v>4.0178571428571427E-5</v>
      </c>
      <c r="E35" s="91">
        <v>0.21759999999999999</v>
      </c>
      <c r="F35" s="92">
        <v>3.3959999999999999</v>
      </c>
      <c r="G35" s="88">
        <f t="shared" si="3"/>
        <v>3.6135999999999999</v>
      </c>
      <c r="H35" s="89">
        <v>67</v>
      </c>
      <c r="I35" s="90" t="s">
        <v>64</v>
      </c>
      <c r="J35" s="74">
        <f t="shared" si="4"/>
        <v>6.7000000000000002E-3</v>
      </c>
      <c r="K35" s="89">
        <v>21</v>
      </c>
      <c r="L35" s="90" t="s">
        <v>64</v>
      </c>
      <c r="M35" s="74">
        <f t="shared" si="0"/>
        <v>2.1000000000000003E-3</v>
      </c>
      <c r="N35" s="89">
        <v>16</v>
      </c>
      <c r="O35" s="90" t="s">
        <v>64</v>
      </c>
      <c r="P35" s="74">
        <f t="shared" si="1"/>
        <v>1.6000000000000001E-3</v>
      </c>
    </row>
    <row r="36" spans="2:16">
      <c r="B36" s="89">
        <v>2.5</v>
      </c>
      <c r="C36" s="90" t="s">
        <v>63</v>
      </c>
      <c r="D36" s="118">
        <f t="shared" si="5"/>
        <v>4.4642857142857143E-5</v>
      </c>
      <c r="E36" s="91">
        <v>0.2293</v>
      </c>
      <c r="F36" s="92">
        <v>3.5129999999999999</v>
      </c>
      <c r="G36" s="88">
        <f t="shared" si="3"/>
        <v>3.7422999999999997</v>
      </c>
      <c r="H36" s="89">
        <v>72</v>
      </c>
      <c r="I36" s="90" t="s">
        <v>64</v>
      </c>
      <c r="J36" s="74">
        <f t="shared" si="4"/>
        <v>7.1999999999999998E-3</v>
      </c>
      <c r="K36" s="89">
        <v>22</v>
      </c>
      <c r="L36" s="90" t="s">
        <v>64</v>
      </c>
      <c r="M36" s="74">
        <f t="shared" si="0"/>
        <v>2.1999999999999997E-3</v>
      </c>
      <c r="N36" s="89">
        <v>17</v>
      </c>
      <c r="O36" s="90" t="s">
        <v>64</v>
      </c>
      <c r="P36" s="74">
        <f t="shared" si="1"/>
        <v>1.7000000000000001E-3</v>
      </c>
    </row>
    <row r="37" spans="2:16">
      <c r="B37" s="89">
        <v>2.75</v>
      </c>
      <c r="C37" s="90" t="s">
        <v>63</v>
      </c>
      <c r="D37" s="118">
        <f t="shared" si="5"/>
        <v>4.9107142857142852E-5</v>
      </c>
      <c r="E37" s="91">
        <v>0.24049999999999999</v>
      </c>
      <c r="F37" s="92">
        <v>3.6190000000000002</v>
      </c>
      <c r="G37" s="88">
        <f t="shared" si="3"/>
        <v>3.8595000000000002</v>
      </c>
      <c r="H37" s="89">
        <v>76</v>
      </c>
      <c r="I37" s="90" t="s">
        <v>64</v>
      </c>
      <c r="J37" s="74">
        <f t="shared" si="4"/>
        <v>7.6E-3</v>
      </c>
      <c r="K37" s="89">
        <v>23</v>
      </c>
      <c r="L37" s="90" t="s">
        <v>64</v>
      </c>
      <c r="M37" s="74">
        <f t="shared" si="0"/>
        <v>2.3E-3</v>
      </c>
      <c r="N37" s="89">
        <v>17</v>
      </c>
      <c r="O37" s="90" t="s">
        <v>64</v>
      </c>
      <c r="P37" s="74">
        <f t="shared" si="1"/>
        <v>1.7000000000000001E-3</v>
      </c>
    </row>
    <row r="38" spans="2:16">
      <c r="B38" s="89">
        <v>3</v>
      </c>
      <c r="C38" s="90" t="s">
        <v>63</v>
      </c>
      <c r="D38" s="118">
        <f t="shared" si="5"/>
        <v>5.3571428571428575E-5</v>
      </c>
      <c r="E38" s="91">
        <v>0.25119999999999998</v>
      </c>
      <c r="F38" s="92">
        <v>3.7160000000000002</v>
      </c>
      <c r="G38" s="88">
        <f t="shared" si="3"/>
        <v>3.9672000000000001</v>
      </c>
      <c r="H38" s="89">
        <v>79</v>
      </c>
      <c r="I38" s="90" t="s">
        <v>64</v>
      </c>
      <c r="J38" s="74">
        <f t="shared" si="4"/>
        <v>7.9000000000000008E-3</v>
      </c>
      <c r="K38" s="89">
        <v>24</v>
      </c>
      <c r="L38" s="90" t="s">
        <v>64</v>
      </c>
      <c r="M38" s="74">
        <f t="shared" si="0"/>
        <v>2.4000000000000002E-3</v>
      </c>
      <c r="N38" s="89">
        <v>18</v>
      </c>
      <c r="O38" s="90" t="s">
        <v>64</v>
      </c>
      <c r="P38" s="74">
        <f t="shared" si="1"/>
        <v>1.8E-3</v>
      </c>
    </row>
    <row r="39" spans="2:16">
      <c r="B39" s="89">
        <v>3.25</v>
      </c>
      <c r="C39" s="90" t="s">
        <v>63</v>
      </c>
      <c r="D39" s="118">
        <f t="shared" si="5"/>
        <v>5.8035714285714285E-5</v>
      </c>
      <c r="E39" s="91">
        <v>0.26150000000000001</v>
      </c>
      <c r="F39" s="92">
        <v>3.8050000000000002</v>
      </c>
      <c r="G39" s="88">
        <f t="shared" si="3"/>
        <v>4.0665000000000004</v>
      </c>
      <c r="H39" s="89">
        <v>83</v>
      </c>
      <c r="I39" s="90" t="s">
        <v>64</v>
      </c>
      <c r="J39" s="74">
        <f t="shared" si="4"/>
        <v>8.3000000000000001E-3</v>
      </c>
      <c r="K39" s="89">
        <v>25</v>
      </c>
      <c r="L39" s="90" t="s">
        <v>64</v>
      </c>
      <c r="M39" s="74">
        <f t="shared" si="0"/>
        <v>2.5000000000000001E-3</v>
      </c>
      <c r="N39" s="89">
        <v>19</v>
      </c>
      <c r="O39" s="90" t="s">
        <v>64</v>
      </c>
      <c r="P39" s="74">
        <f t="shared" si="1"/>
        <v>1.9E-3</v>
      </c>
    </row>
    <row r="40" spans="2:16">
      <c r="B40" s="89">
        <v>3.5</v>
      </c>
      <c r="C40" s="90" t="s">
        <v>63</v>
      </c>
      <c r="D40" s="118">
        <f t="shared" si="5"/>
        <v>6.2500000000000001E-5</v>
      </c>
      <c r="E40" s="91">
        <v>0.27129999999999999</v>
      </c>
      <c r="F40" s="92">
        <v>3.887</v>
      </c>
      <c r="G40" s="88">
        <f t="shared" si="3"/>
        <v>4.1582999999999997</v>
      </c>
      <c r="H40" s="89">
        <v>87</v>
      </c>
      <c r="I40" s="90" t="s">
        <v>64</v>
      </c>
      <c r="J40" s="74">
        <f t="shared" si="4"/>
        <v>8.6999999999999994E-3</v>
      </c>
      <c r="K40" s="89">
        <v>26</v>
      </c>
      <c r="L40" s="90" t="s">
        <v>64</v>
      </c>
      <c r="M40" s="74">
        <f t="shared" si="0"/>
        <v>2.5999999999999999E-3</v>
      </c>
      <c r="N40" s="89">
        <v>20</v>
      </c>
      <c r="O40" s="90" t="s">
        <v>64</v>
      </c>
      <c r="P40" s="74">
        <f t="shared" si="1"/>
        <v>2E-3</v>
      </c>
    </row>
    <row r="41" spans="2:16">
      <c r="B41" s="89">
        <v>3.75</v>
      </c>
      <c r="C41" s="90" t="s">
        <v>63</v>
      </c>
      <c r="D41" s="118">
        <f t="shared" si="5"/>
        <v>6.6964285714285718E-5</v>
      </c>
      <c r="E41" s="91">
        <v>0.28089999999999998</v>
      </c>
      <c r="F41" s="92">
        <v>3.9630000000000001</v>
      </c>
      <c r="G41" s="88">
        <f t="shared" si="3"/>
        <v>4.2439</v>
      </c>
      <c r="H41" s="89">
        <v>91</v>
      </c>
      <c r="I41" s="90" t="s">
        <v>64</v>
      </c>
      <c r="J41" s="74">
        <f t="shared" si="4"/>
        <v>9.1000000000000004E-3</v>
      </c>
      <c r="K41" s="89">
        <v>27</v>
      </c>
      <c r="L41" s="90" t="s">
        <v>64</v>
      </c>
      <c r="M41" s="74">
        <f t="shared" si="0"/>
        <v>2.7000000000000001E-3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4</v>
      </c>
      <c r="C42" s="90" t="s">
        <v>63</v>
      </c>
      <c r="D42" s="118">
        <f t="shared" si="5"/>
        <v>7.1428571428571434E-5</v>
      </c>
      <c r="E42" s="91">
        <v>0.29010000000000002</v>
      </c>
      <c r="F42" s="92">
        <v>4.0339999999999998</v>
      </c>
      <c r="G42" s="88">
        <f t="shared" si="3"/>
        <v>4.3240999999999996</v>
      </c>
      <c r="H42" s="89">
        <v>94</v>
      </c>
      <c r="I42" s="90" t="s">
        <v>64</v>
      </c>
      <c r="J42" s="74">
        <f t="shared" si="4"/>
        <v>9.4000000000000004E-3</v>
      </c>
      <c r="K42" s="89">
        <v>27</v>
      </c>
      <c r="L42" s="90" t="s">
        <v>64</v>
      </c>
      <c r="M42" s="74">
        <f t="shared" si="0"/>
        <v>2.7000000000000001E-3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4.5</v>
      </c>
      <c r="C43" s="90" t="s">
        <v>63</v>
      </c>
      <c r="D43" s="118">
        <f t="shared" si="5"/>
        <v>8.0357142857142853E-5</v>
      </c>
      <c r="E43" s="91">
        <v>0.30769999999999997</v>
      </c>
      <c r="F43" s="92">
        <v>4.1630000000000003</v>
      </c>
      <c r="G43" s="88">
        <f t="shared" si="3"/>
        <v>4.4706999999999999</v>
      </c>
      <c r="H43" s="89">
        <v>101</v>
      </c>
      <c r="I43" s="90" t="s">
        <v>64</v>
      </c>
      <c r="J43" s="74">
        <f t="shared" si="4"/>
        <v>1.0100000000000001E-2</v>
      </c>
      <c r="K43" s="89">
        <v>29</v>
      </c>
      <c r="L43" s="90" t="s">
        <v>64</v>
      </c>
      <c r="M43" s="74">
        <f t="shared" si="0"/>
        <v>2.9000000000000002E-3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5</v>
      </c>
      <c r="C44" s="90" t="s">
        <v>63</v>
      </c>
      <c r="D44" s="118">
        <f t="shared" si="5"/>
        <v>8.9285714285714286E-5</v>
      </c>
      <c r="E44" s="91">
        <v>0.32429999999999998</v>
      </c>
      <c r="F44" s="92">
        <v>4.2759999999999998</v>
      </c>
      <c r="G44" s="88">
        <f t="shared" si="3"/>
        <v>4.6002999999999998</v>
      </c>
      <c r="H44" s="89">
        <v>108</v>
      </c>
      <c r="I44" s="90" t="s">
        <v>64</v>
      </c>
      <c r="J44" s="74">
        <f t="shared" si="4"/>
        <v>1.0800000000000001E-2</v>
      </c>
      <c r="K44" s="89">
        <v>31</v>
      </c>
      <c r="L44" s="90" t="s">
        <v>64</v>
      </c>
      <c r="M44" s="74">
        <f t="shared" si="0"/>
        <v>3.0999999999999999E-3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5.5</v>
      </c>
      <c r="C45" s="90" t="s">
        <v>63</v>
      </c>
      <c r="D45" s="118">
        <f t="shared" si="5"/>
        <v>9.8214285714285705E-5</v>
      </c>
      <c r="E45" s="91">
        <v>0.34010000000000001</v>
      </c>
      <c r="F45" s="92">
        <v>4.3769999999999998</v>
      </c>
      <c r="G45" s="88">
        <f t="shared" si="3"/>
        <v>4.7170999999999994</v>
      </c>
      <c r="H45" s="89">
        <v>115</v>
      </c>
      <c r="I45" s="90" t="s">
        <v>64</v>
      </c>
      <c r="J45" s="74">
        <f t="shared" si="4"/>
        <v>1.15E-2</v>
      </c>
      <c r="K45" s="89">
        <v>32</v>
      </c>
      <c r="L45" s="90" t="s">
        <v>64</v>
      </c>
      <c r="M45" s="74">
        <f t="shared" si="0"/>
        <v>3.2000000000000002E-3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6</v>
      </c>
      <c r="C46" s="90" t="s">
        <v>63</v>
      </c>
      <c r="D46" s="118">
        <f t="shared" si="5"/>
        <v>1.0714285714285715E-4</v>
      </c>
      <c r="E46" s="91">
        <v>0.3553</v>
      </c>
      <c r="F46" s="92">
        <v>4.4669999999999996</v>
      </c>
      <c r="G46" s="88">
        <f t="shared" si="3"/>
        <v>4.8222999999999994</v>
      </c>
      <c r="H46" s="89">
        <v>121</v>
      </c>
      <c r="I46" s="90" t="s">
        <v>64</v>
      </c>
      <c r="J46" s="74">
        <f t="shared" si="4"/>
        <v>1.21E-2</v>
      </c>
      <c r="K46" s="89">
        <v>34</v>
      </c>
      <c r="L46" s="90" t="s">
        <v>64</v>
      </c>
      <c r="M46" s="74">
        <f t="shared" si="0"/>
        <v>3.4000000000000002E-3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6.5</v>
      </c>
      <c r="C47" s="90" t="s">
        <v>63</v>
      </c>
      <c r="D47" s="118">
        <f t="shared" si="5"/>
        <v>1.1607142857142857E-4</v>
      </c>
      <c r="E47" s="91">
        <v>0.36980000000000002</v>
      </c>
      <c r="F47" s="92">
        <v>4.5490000000000004</v>
      </c>
      <c r="G47" s="88">
        <f t="shared" si="3"/>
        <v>4.9188000000000001</v>
      </c>
      <c r="H47" s="89">
        <v>128</v>
      </c>
      <c r="I47" s="90" t="s">
        <v>64</v>
      </c>
      <c r="J47" s="74">
        <f t="shared" si="4"/>
        <v>1.2800000000000001E-2</v>
      </c>
      <c r="K47" s="89">
        <v>35</v>
      </c>
      <c r="L47" s="90" t="s">
        <v>64</v>
      </c>
      <c r="M47" s="74">
        <f t="shared" si="0"/>
        <v>3.5000000000000005E-3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7</v>
      </c>
      <c r="C48" s="90" t="s">
        <v>63</v>
      </c>
      <c r="D48" s="118">
        <f t="shared" si="5"/>
        <v>1.25E-4</v>
      </c>
      <c r="E48" s="91">
        <v>0.38369999999999999</v>
      </c>
      <c r="F48" s="92">
        <v>4.6230000000000002</v>
      </c>
      <c r="G48" s="88">
        <f t="shared" si="3"/>
        <v>5.0067000000000004</v>
      </c>
      <c r="H48" s="89">
        <v>134</v>
      </c>
      <c r="I48" s="90" t="s">
        <v>64</v>
      </c>
      <c r="J48" s="74">
        <f t="shared" si="4"/>
        <v>1.34E-2</v>
      </c>
      <c r="K48" s="89">
        <v>37</v>
      </c>
      <c r="L48" s="90" t="s">
        <v>64</v>
      </c>
      <c r="M48" s="74">
        <f t="shared" si="0"/>
        <v>3.6999999999999997E-3</v>
      </c>
      <c r="N48" s="89">
        <v>29</v>
      </c>
      <c r="O48" s="90" t="s">
        <v>64</v>
      </c>
      <c r="P48" s="74">
        <f t="shared" si="1"/>
        <v>2.9000000000000002E-3</v>
      </c>
    </row>
    <row r="49" spans="2:16">
      <c r="B49" s="89">
        <v>8</v>
      </c>
      <c r="C49" s="90" t="s">
        <v>63</v>
      </c>
      <c r="D49" s="118">
        <f t="shared" si="5"/>
        <v>1.4285714285714287E-4</v>
      </c>
      <c r="E49" s="91">
        <v>0.41020000000000001</v>
      </c>
      <c r="F49" s="92">
        <v>4.7519999999999998</v>
      </c>
      <c r="G49" s="88">
        <f t="shared" si="3"/>
        <v>5.1621999999999995</v>
      </c>
      <c r="H49" s="89">
        <v>146</v>
      </c>
      <c r="I49" s="90" t="s">
        <v>64</v>
      </c>
      <c r="J49" s="74">
        <f t="shared" si="4"/>
        <v>1.4599999999999998E-2</v>
      </c>
      <c r="K49" s="89">
        <v>40</v>
      </c>
      <c r="L49" s="90" t="s">
        <v>64</v>
      </c>
      <c r="M49" s="74">
        <f t="shared" si="0"/>
        <v>4.0000000000000001E-3</v>
      </c>
      <c r="N49" s="89">
        <v>31</v>
      </c>
      <c r="O49" s="90" t="s">
        <v>64</v>
      </c>
      <c r="P49" s="74">
        <f t="shared" si="1"/>
        <v>3.0999999999999999E-3</v>
      </c>
    </row>
    <row r="50" spans="2:16">
      <c r="B50" s="89">
        <v>9</v>
      </c>
      <c r="C50" s="90" t="s">
        <v>63</v>
      </c>
      <c r="D50" s="118">
        <f t="shared" si="5"/>
        <v>1.6071428571428571E-4</v>
      </c>
      <c r="E50" s="91">
        <v>0.43509999999999999</v>
      </c>
      <c r="F50" s="92">
        <v>4.8609999999999998</v>
      </c>
      <c r="G50" s="88">
        <f t="shared" si="3"/>
        <v>5.2961</v>
      </c>
      <c r="H50" s="89">
        <v>158</v>
      </c>
      <c r="I50" s="90" t="s">
        <v>64</v>
      </c>
      <c r="J50" s="74">
        <f t="shared" si="4"/>
        <v>1.5800000000000002E-2</v>
      </c>
      <c r="K50" s="89">
        <v>42</v>
      </c>
      <c r="L50" s="90" t="s">
        <v>64</v>
      </c>
      <c r="M50" s="74">
        <f t="shared" si="0"/>
        <v>4.2000000000000006E-3</v>
      </c>
      <c r="N50" s="89">
        <v>34</v>
      </c>
      <c r="O50" s="90" t="s">
        <v>64</v>
      </c>
      <c r="P50" s="74">
        <f t="shared" si="1"/>
        <v>3.4000000000000002E-3</v>
      </c>
    </row>
    <row r="51" spans="2:16">
      <c r="B51" s="89">
        <v>10</v>
      </c>
      <c r="C51" s="90" t="s">
        <v>63</v>
      </c>
      <c r="D51" s="118">
        <f t="shared" si="5"/>
        <v>1.7857142857142857E-4</v>
      </c>
      <c r="E51" s="91">
        <v>0.4587</v>
      </c>
      <c r="F51" s="92">
        <v>4.9530000000000003</v>
      </c>
      <c r="G51" s="88">
        <f t="shared" si="3"/>
        <v>5.4117000000000006</v>
      </c>
      <c r="H51" s="89">
        <v>170</v>
      </c>
      <c r="I51" s="90" t="s">
        <v>64</v>
      </c>
      <c r="J51" s="74">
        <f t="shared" si="4"/>
        <v>1.7000000000000001E-2</v>
      </c>
      <c r="K51" s="89">
        <v>45</v>
      </c>
      <c r="L51" s="90" t="s">
        <v>64</v>
      </c>
      <c r="M51" s="74">
        <f t="shared" si="0"/>
        <v>4.4999999999999997E-3</v>
      </c>
      <c r="N51" s="89">
        <v>36</v>
      </c>
      <c r="O51" s="90" t="s">
        <v>64</v>
      </c>
      <c r="P51" s="74">
        <f t="shared" si="1"/>
        <v>3.5999999999999999E-3</v>
      </c>
    </row>
    <row r="52" spans="2:16">
      <c r="B52" s="89">
        <v>11</v>
      </c>
      <c r="C52" s="90" t="s">
        <v>63</v>
      </c>
      <c r="D52" s="118">
        <f t="shared" si="5"/>
        <v>1.9642857142857141E-4</v>
      </c>
      <c r="E52" s="91">
        <v>0.48099999999999998</v>
      </c>
      <c r="F52" s="92">
        <v>5.0330000000000004</v>
      </c>
      <c r="G52" s="88">
        <f t="shared" si="3"/>
        <v>5.5140000000000002</v>
      </c>
      <c r="H52" s="89">
        <v>181</v>
      </c>
      <c r="I52" s="90" t="s">
        <v>64</v>
      </c>
      <c r="J52" s="74">
        <f t="shared" si="4"/>
        <v>1.8099999999999998E-2</v>
      </c>
      <c r="K52" s="89">
        <v>48</v>
      </c>
      <c r="L52" s="90" t="s">
        <v>64</v>
      </c>
      <c r="M52" s="74">
        <f t="shared" si="0"/>
        <v>4.8000000000000004E-3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12</v>
      </c>
      <c r="C53" s="90" t="s">
        <v>63</v>
      </c>
      <c r="D53" s="118">
        <f t="shared" si="5"/>
        <v>2.142857142857143E-4</v>
      </c>
      <c r="E53" s="91">
        <v>0.50239999999999996</v>
      </c>
      <c r="F53" s="92">
        <v>5.1020000000000003</v>
      </c>
      <c r="G53" s="88">
        <f t="shared" si="3"/>
        <v>5.6044</v>
      </c>
      <c r="H53" s="89">
        <v>193</v>
      </c>
      <c r="I53" s="90" t="s">
        <v>64</v>
      </c>
      <c r="J53" s="74">
        <f t="shared" si="4"/>
        <v>1.9300000000000001E-2</v>
      </c>
      <c r="K53" s="89">
        <v>50</v>
      </c>
      <c r="L53" s="90" t="s">
        <v>64</v>
      </c>
      <c r="M53" s="74">
        <f t="shared" si="0"/>
        <v>5.0000000000000001E-3</v>
      </c>
      <c r="N53" s="89">
        <v>40</v>
      </c>
      <c r="O53" s="90" t="s">
        <v>64</v>
      </c>
      <c r="P53" s="74">
        <f t="shared" si="1"/>
        <v>4.0000000000000001E-3</v>
      </c>
    </row>
    <row r="54" spans="2:16">
      <c r="B54" s="89">
        <v>13</v>
      </c>
      <c r="C54" s="90" t="s">
        <v>63</v>
      </c>
      <c r="D54" s="118">
        <f t="shared" si="5"/>
        <v>2.3214285714285714E-4</v>
      </c>
      <c r="E54" s="91">
        <v>0.52300000000000002</v>
      </c>
      <c r="F54" s="92">
        <v>5.1619999999999999</v>
      </c>
      <c r="G54" s="88">
        <f t="shared" si="3"/>
        <v>5.6849999999999996</v>
      </c>
      <c r="H54" s="89">
        <v>204</v>
      </c>
      <c r="I54" s="90" t="s">
        <v>64</v>
      </c>
      <c r="J54" s="74">
        <f t="shared" si="4"/>
        <v>2.0399999999999998E-2</v>
      </c>
      <c r="K54" s="89">
        <v>52</v>
      </c>
      <c r="L54" s="90" t="s">
        <v>64</v>
      </c>
      <c r="M54" s="74">
        <f t="shared" si="0"/>
        <v>5.1999999999999998E-3</v>
      </c>
      <c r="N54" s="89">
        <v>42</v>
      </c>
      <c r="O54" s="90" t="s">
        <v>64</v>
      </c>
      <c r="P54" s="74">
        <f t="shared" si="1"/>
        <v>4.2000000000000006E-3</v>
      </c>
    </row>
    <row r="55" spans="2:16">
      <c r="B55" s="89">
        <v>14</v>
      </c>
      <c r="C55" s="90" t="s">
        <v>63</v>
      </c>
      <c r="D55" s="118">
        <f t="shared" si="5"/>
        <v>2.5000000000000001E-4</v>
      </c>
      <c r="E55" s="91">
        <v>0.54269999999999996</v>
      </c>
      <c r="F55" s="92">
        <v>5.2140000000000004</v>
      </c>
      <c r="G55" s="88">
        <f t="shared" si="3"/>
        <v>5.7567000000000004</v>
      </c>
      <c r="H55" s="89">
        <v>215</v>
      </c>
      <c r="I55" s="90" t="s">
        <v>64</v>
      </c>
      <c r="J55" s="74">
        <f t="shared" si="4"/>
        <v>2.1499999999999998E-2</v>
      </c>
      <c r="K55" s="89">
        <v>55</v>
      </c>
      <c r="L55" s="90" t="s">
        <v>64</v>
      </c>
      <c r="M55" s="74">
        <f t="shared" si="0"/>
        <v>5.4999999999999997E-3</v>
      </c>
      <c r="N55" s="89">
        <v>44</v>
      </c>
      <c r="O55" s="90" t="s">
        <v>64</v>
      </c>
      <c r="P55" s="74">
        <f t="shared" si="1"/>
        <v>4.3999999999999994E-3</v>
      </c>
    </row>
    <row r="56" spans="2:16">
      <c r="B56" s="89">
        <v>15</v>
      </c>
      <c r="C56" s="90" t="s">
        <v>63</v>
      </c>
      <c r="D56" s="118">
        <f t="shared" si="5"/>
        <v>2.6785714285714287E-4</v>
      </c>
      <c r="E56" s="91">
        <v>0.56169999999999998</v>
      </c>
      <c r="F56" s="92">
        <v>5.26</v>
      </c>
      <c r="G56" s="88">
        <f t="shared" si="3"/>
        <v>5.8216999999999999</v>
      </c>
      <c r="H56" s="89">
        <v>226</v>
      </c>
      <c r="I56" s="90" t="s">
        <v>64</v>
      </c>
      <c r="J56" s="74">
        <f t="shared" si="4"/>
        <v>2.2600000000000002E-2</v>
      </c>
      <c r="K56" s="89">
        <v>57</v>
      </c>
      <c r="L56" s="90" t="s">
        <v>64</v>
      </c>
      <c r="M56" s="74">
        <f t="shared" si="0"/>
        <v>5.7000000000000002E-3</v>
      </c>
      <c r="N56" s="89">
        <v>46</v>
      </c>
      <c r="O56" s="90" t="s">
        <v>64</v>
      </c>
      <c r="P56" s="74">
        <f t="shared" si="1"/>
        <v>4.5999999999999999E-3</v>
      </c>
    </row>
    <row r="57" spans="2:16">
      <c r="B57" s="89">
        <v>16</v>
      </c>
      <c r="C57" s="90" t="s">
        <v>63</v>
      </c>
      <c r="D57" s="118">
        <f t="shared" si="5"/>
        <v>2.8571428571428574E-4</v>
      </c>
      <c r="E57" s="91">
        <v>0.58020000000000005</v>
      </c>
      <c r="F57" s="92">
        <v>5.3010000000000002</v>
      </c>
      <c r="G57" s="88">
        <f t="shared" si="3"/>
        <v>5.8811999999999998</v>
      </c>
      <c r="H57" s="89">
        <v>237</v>
      </c>
      <c r="I57" s="90" t="s">
        <v>64</v>
      </c>
      <c r="J57" s="74">
        <f t="shared" si="4"/>
        <v>2.3699999999999999E-2</v>
      </c>
      <c r="K57" s="89">
        <v>60</v>
      </c>
      <c r="L57" s="90" t="s">
        <v>64</v>
      </c>
      <c r="M57" s="74">
        <f t="shared" si="0"/>
        <v>6.0000000000000001E-3</v>
      </c>
      <c r="N57" s="89">
        <v>48</v>
      </c>
      <c r="O57" s="90" t="s">
        <v>64</v>
      </c>
      <c r="P57" s="74">
        <f t="shared" si="1"/>
        <v>4.8000000000000004E-3</v>
      </c>
    </row>
    <row r="58" spans="2:16">
      <c r="B58" s="89">
        <v>17</v>
      </c>
      <c r="C58" s="90" t="s">
        <v>63</v>
      </c>
      <c r="D58" s="118">
        <f t="shared" si="5"/>
        <v>3.035714285714286E-4</v>
      </c>
      <c r="E58" s="91">
        <v>0.59799999999999998</v>
      </c>
      <c r="F58" s="92">
        <v>5.3360000000000003</v>
      </c>
      <c r="G58" s="88">
        <f t="shared" si="3"/>
        <v>5.9340000000000002</v>
      </c>
      <c r="H58" s="89">
        <v>248</v>
      </c>
      <c r="I58" s="90" t="s">
        <v>64</v>
      </c>
      <c r="J58" s="74">
        <f t="shared" si="4"/>
        <v>2.4799999999999999E-2</v>
      </c>
      <c r="K58" s="89">
        <v>62</v>
      </c>
      <c r="L58" s="90" t="s">
        <v>64</v>
      </c>
      <c r="M58" s="74">
        <f t="shared" si="0"/>
        <v>6.1999999999999998E-3</v>
      </c>
      <c r="N58" s="89">
        <v>50</v>
      </c>
      <c r="O58" s="90" t="s">
        <v>64</v>
      </c>
      <c r="P58" s="74">
        <f t="shared" si="1"/>
        <v>5.0000000000000001E-3</v>
      </c>
    </row>
    <row r="59" spans="2:16">
      <c r="B59" s="89">
        <v>18</v>
      </c>
      <c r="C59" s="90" t="s">
        <v>63</v>
      </c>
      <c r="D59" s="118">
        <f t="shared" si="5"/>
        <v>3.2142857142857141E-4</v>
      </c>
      <c r="E59" s="91">
        <v>0.61539999999999995</v>
      </c>
      <c r="F59" s="92">
        <v>5.367</v>
      </c>
      <c r="G59" s="88">
        <f t="shared" si="3"/>
        <v>5.9824000000000002</v>
      </c>
      <c r="H59" s="89">
        <v>258</v>
      </c>
      <c r="I59" s="90" t="s">
        <v>64</v>
      </c>
      <c r="J59" s="74">
        <f t="shared" si="4"/>
        <v>2.58E-2</v>
      </c>
      <c r="K59" s="89">
        <v>64</v>
      </c>
      <c r="L59" s="90" t="s">
        <v>64</v>
      </c>
      <c r="M59" s="74">
        <f t="shared" si="0"/>
        <v>6.4000000000000003E-3</v>
      </c>
      <c r="N59" s="89">
        <v>52</v>
      </c>
      <c r="O59" s="90" t="s">
        <v>64</v>
      </c>
      <c r="P59" s="74">
        <f t="shared" si="1"/>
        <v>5.1999999999999998E-3</v>
      </c>
    </row>
    <row r="60" spans="2:16">
      <c r="B60" s="89">
        <v>20</v>
      </c>
      <c r="C60" s="90" t="s">
        <v>63</v>
      </c>
      <c r="D60" s="118">
        <f t="shared" si="5"/>
        <v>3.5714285714285714E-4</v>
      </c>
      <c r="E60" s="91">
        <v>0.64870000000000005</v>
      </c>
      <c r="F60" s="92">
        <v>5.4189999999999996</v>
      </c>
      <c r="G60" s="88">
        <f t="shared" si="3"/>
        <v>6.0676999999999994</v>
      </c>
      <c r="H60" s="89">
        <v>280</v>
      </c>
      <c r="I60" s="90" t="s">
        <v>64</v>
      </c>
      <c r="J60" s="74">
        <f t="shared" si="4"/>
        <v>2.8000000000000004E-2</v>
      </c>
      <c r="K60" s="89">
        <v>68</v>
      </c>
      <c r="L60" s="90" t="s">
        <v>64</v>
      </c>
      <c r="M60" s="74">
        <f t="shared" si="0"/>
        <v>6.8000000000000005E-3</v>
      </c>
      <c r="N60" s="89">
        <v>56</v>
      </c>
      <c r="O60" s="90" t="s">
        <v>64</v>
      </c>
      <c r="P60" s="74">
        <f t="shared" si="1"/>
        <v>5.5999999999999999E-3</v>
      </c>
    </row>
    <row r="61" spans="2:16">
      <c r="B61" s="89">
        <v>22.5</v>
      </c>
      <c r="C61" s="90" t="s">
        <v>63</v>
      </c>
      <c r="D61" s="118">
        <f t="shared" si="5"/>
        <v>4.0178571428571428E-4</v>
      </c>
      <c r="E61" s="91">
        <v>0.68799999999999994</v>
      </c>
      <c r="F61" s="92">
        <v>5.4660000000000002</v>
      </c>
      <c r="G61" s="88">
        <f t="shared" si="3"/>
        <v>6.1539999999999999</v>
      </c>
      <c r="H61" s="89">
        <v>306</v>
      </c>
      <c r="I61" s="90" t="s">
        <v>64</v>
      </c>
      <c r="J61" s="74">
        <f t="shared" si="4"/>
        <v>3.0599999999999999E-2</v>
      </c>
      <c r="K61" s="89">
        <v>74</v>
      </c>
      <c r="L61" s="90" t="s">
        <v>64</v>
      </c>
      <c r="M61" s="74">
        <f t="shared" si="0"/>
        <v>7.3999999999999995E-3</v>
      </c>
      <c r="N61" s="89">
        <v>60</v>
      </c>
      <c r="O61" s="90" t="s">
        <v>64</v>
      </c>
      <c r="P61" s="74">
        <f t="shared" si="1"/>
        <v>6.0000000000000001E-3</v>
      </c>
    </row>
    <row r="62" spans="2:16">
      <c r="B62" s="89">
        <v>25</v>
      </c>
      <c r="C62" s="90" t="s">
        <v>63</v>
      </c>
      <c r="D62" s="118">
        <f t="shared" si="5"/>
        <v>4.4642857142857147E-4</v>
      </c>
      <c r="E62" s="91">
        <v>0.72519999999999996</v>
      </c>
      <c r="F62" s="92">
        <v>5.5</v>
      </c>
      <c r="G62" s="88">
        <f t="shared" si="3"/>
        <v>6.2252000000000001</v>
      </c>
      <c r="H62" s="89">
        <v>332</v>
      </c>
      <c r="I62" s="90" t="s">
        <v>64</v>
      </c>
      <c r="J62" s="74">
        <f t="shared" si="4"/>
        <v>3.32E-2</v>
      </c>
      <c r="K62" s="89">
        <v>79</v>
      </c>
      <c r="L62" s="90" t="s">
        <v>64</v>
      </c>
      <c r="M62" s="74">
        <f t="shared" si="0"/>
        <v>7.9000000000000008E-3</v>
      </c>
      <c r="N62" s="89">
        <v>65</v>
      </c>
      <c r="O62" s="90" t="s">
        <v>64</v>
      </c>
      <c r="P62" s="74">
        <f t="shared" si="1"/>
        <v>6.5000000000000006E-3</v>
      </c>
    </row>
    <row r="63" spans="2:16">
      <c r="B63" s="89">
        <v>27.5</v>
      </c>
      <c r="C63" s="90" t="s">
        <v>63</v>
      </c>
      <c r="D63" s="118">
        <f t="shared" si="5"/>
        <v>4.910714285714286E-4</v>
      </c>
      <c r="E63" s="91">
        <v>0.76060000000000005</v>
      </c>
      <c r="F63" s="92">
        <v>5.5229999999999997</v>
      </c>
      <c r="G63" s="88">
        <f t="shared" si="3"/>
        <v>6.2835999999999999</v>
      </c>
      <c r="H63" s="89">
        <v>357</v>
      </c>
      <c r="I63" s="90" t="s">
        <v>64</v>
      </c>
      <c r="J63" s="74">
        <f t="shared" si="4"/>
        <v>3.5699999999999996E-2</v>
      </c>
      <c r="K63" s="89">
        <v>84</v>
      </c>
      <c r="L63" s="90" t="s">
        <v>64</v>
      </c>
      <c r="M63" s="74">
        <f t="shared" si="0"/>
        <v>8.4000000000000012E-3</v>
      </c>
      <c r="N63" s="89">
        <v>69</v>
      </c>
      <c r="O63" s="90" t="s">
        <v>64</v>
      </c>
      <c r="P63" s="74">
        <f t="shared" si="1"/>
        <v>6.9000000000000008E-3</v>
      </c>
    </row>
    <row r="64" spans="2:16">
      <c r="B64" s="89">
        <v>30</v>
      </c>
      <c r="C64" s="90" t="s">
        <v>63</v>
      </c>
      <c r="D64" s="118">
        <f t="shared" si="5"/>
        <v>5.3571428571428574E-4</v>
      </c>
      <c r="E64" s="91">
        <v>0.7944</v>
      </c>
      <c r="F64" s="92">
        <v>5.5359999999999996</v>
      </c>
      <c r="G64" s="88">
        <f t="shared" si="3"/>
        <v>6.3303999999999991</v>
      </c>
      <c r="H64" s="89">
        <v>383</v>
      </c>
      <c r="I64" s="90" t="s">
        <v>64</v>
      </c>
      <c r="J64" s="74">
        <f t="shared" si="4"/>
        <v>3.8300000000000001E-2</v>
      </c>
      <c r="K64" s="89">
        <v>90</v>
      </c>
      <c r="L64" s="90" t="s">
        <v>64</v>
      </c>
      <c r="M64" s="74">
        <f t="shared" si="0"/>
        <v>8.9999999999999993E-3</v>
      </c>
      <c r="N64" s="89">
        <v>73</v>
      </c>
      <c r="O64" s="90" t="s">
        <v>64</v>
      </c>
      <c r="P64" s="74">
        <f t="shared" si="1"/>
        <v>7.2999999999999992E-3</v>
      </c>
    </row>
    <row r="65" spans="2:16">
      <c r="B65" s="89">
        <v>32.5</v>
      </c>
      <c r="C65" s="90" t="s">
        <v>63</v>
      </c>
      <c r="D65" s="118">
        <f t="shared" si="5"/>
        <v>5.8035714285714288E-4</v>
      </c>
      <c r="E65" s="91">
        <v>0.82689999999999997</v>
      </c>
      <c r="F65" s="92">
        <v>5.5430000000000001</v>
      </c>
      <c r="G65" s="88">
        <f t="shared" si="3"/>
        <v>6.3699000000000003</v>
      </c>
      <c r="H65" s="89">
        <v>408</v>
      </c>
      <c r="I65" s="90" t="s">
        <v>64</v>
      </c>
      <c r="J65" s="74">
        <f t="shared" si="4"/>
        <v>4.0799999999999996E-2</v>
      </c>
      <c r="K65" s="89">
        <v>95</v>
      </c>
      <c r="L65" s="90" t="s">
        <v>64</v>
      </c>
      <c r="M65" s="74">
        <f t="shared" si="0"/>
        <v>9.4999999999999998E-3</v>
      </c>
      <c r="N65" s="89">
        <v>78</v>
      </c>
      <c r="O65" s="90" t="s">
        <v>64</v>
      </c>
      <c r="P65" s="74">
        <f t="shared" si="1"/>
        <v>7.7999999999999996E-3</v>
      </c>
    </row>
    <row r="66" spans="2:16">
      <c r="B66" s="89">
        <v>35</v>
      </c>
      <c r="C66" s="90" t="s">
        <v>63</v>
      </c>
      <c r="D66" s="118">
        <f t="shared" si="5"/>
        <v>6.2500000000000001E-4</v>
      </c>
      <c r="E66" s="91">
        <v>0.85809999999999997</v>
      </c>
      <c r="F66" s="92">
        <v>5.5439999999999996</v>
      </c>
      <c r="G66" s="88">
        <f t="shared" si="3"/>
        <v>6.4020999999999999</v>
      </c>
      <c r="H66" s="89">
        <v>434</v>
      </c>
      <c r="I66" s="90" t="s">
        <v>64</v>
      </c>
      <c r="J66" s="74">
        <f t="shared" si="4"/>
        <v>4.3400000000000001E-2</v>
      </c>
      <c r="K66" s="89">
        <v>100</v>
      </c>
      <c r="L66" s="90" t="s">
        <v>64</v>
      </c>
      <c r="M66" s="74">
        <f t="shared" si="0"/>
        <v>0.01</v>
      </c>
      <c r="N66" s="89">
        <v>82</v>
      </c>
      <c r="O66" s="90" t="s">
        <v>64</v>
      </c>
      <c r="P66" s="74">
        <f t="shared" si="1"/>
        <v>8.2000000000000007E-3</v>
      </c>
    </row>
    <row r="67" spans="2:16">
      <c r="B67" s="89">
        <v>37.5</v>
      </c>
      <c r="C67" s="90" t="s">
        <v>63</v>
      </c>
      <c r="D67" s="118">
        <f t="shared" si="5"/>
        <v>6.6964285714285715E-4</v>
      </c>
      <c r="E67" s="91">
        <v>0.88819999999999999</v>
      </c>
      <c r="F67" s="92">
        <v>5.5410000000000004</v>
      </c>
      <c r="G67" s="88">
        <f t="shared" si="3"/>
        <v>6.4292000000000007</v>
      </c>
      <c r="H67" s="89">
        <v>459</v>
      </c>
      <c r="I67" s="90" t="s">
        <v>64</v>
      </c>
      <c r="J67" s="74">
        <f t="shared" si="4"/>
        <v>4.5900000000000003E-2</v>
      </c>
      <c r="K67" s="89">
        <v>105</v>
      </c>
      <c r="L67" s="90" t="s">
        <v>64</v>
      </c>
      <c r="M67" s="74">
        <f t="shared" si="0"/>
        <v>1.0499999999999999E-2</v>
      </c>
      <c r="N67" s="89">
        <v>86</v>
      </c>
      <c r="O67" s="90" t="s">
        <v>64</v>
      </c>
      <c r="P67" s="74">
        <f t="shared" si="1"/>
        <v>8.6E-3</v>
      </c>
    </row>
    <row r="68" spans="2:16">
      <c r="B68" s="89">
        <v>40</v>
      </c>
      <c r="C68" s="90" t="s">
        <v>63</v>
      </c>
      <c r="D68" s="118">
        <f t="shared" si="5"/>
        <v>7.1428571428571429E-4</v>
      </c>
      <c r="E68" s="91">
        <v>0.9173</v>
      </c>
      <c r="F68" s="92">
        <v>5.5339999999999998</v>
      </c>
      <c r="G68" s="88">
        <f t="shared" si="3"/>
        <v>6.4512999999999998</v>
      </c>
      <c r="H68" s="89">
        <v>484</v>
      </c>
      <c r="I68" s="90" t="s">
        <v>64</v>
      </c>
      <c r="J68" s="74">
        <f t="shared" si="4"/>
        <v>4.8399999999999999E-2</v>
      </c>
      <c r="K68" s="89">
        <v>110</v>
      </c>
      <c r="L68" s="90" t="s">
        <v>64</v>
      </c>
      <c r="M68" s="74">
        <f t="shared" si="0"/>
        <v>1.0999999999999999E-2</v>
      </c>
      <c r="N68" s="89">
        <v>90</v>
      </c>
      <c r="O68" s="90" t="s">
        <v>64</v>
      </c>
      <c r="P68" s="74">
        <f t="shared" si="1"/>
        <v>8.9999999999999993E-3</v>
      </c>
    </row>
    <row r="69" spans="2:16">
      <c r="B69" s="89">
        <v>45</v>
      </c>
      <c r="C69" s="90" t="s">
        <v>63</v>
      </c>
      <c r="D69" s="118">
        <f t="shared" si="5"/>
        <v>8.0357142857142856E-4</v>
      </c>
      <c r="E69" s="91">
        <v>0.97299999999999998</v>
      </c>
      <c r="F69" s="92">
        <v>5.51</v>
      </c>
      <c r="G69" s="88">
        <f t="shared" si="3"/>
        <v>6.4829999999999997</v>
      </c>
      <c r="H69" s="89">
        <v>534</v>
      </c>
      <c r="I69" s="90" t="s">
        <v>64</v>
      </c>
      <c r="J69" s="74">
        <f t="shared" si="4"/>
        <v>5.3400000000000003E-2</v>
      </c>
      <c r="K69" s="89">
        <v>119</v>
      </c>
      <c r="L69" s="90" t="s">
        <v>64</v>
      </c>
      <c r="M69" s="74">
        <f t="shared" si="0"/>
        <v>1.1899999999999999E-2</v>
      </c>
      <c r="N69" s="89">
        <v>98</v>
      </c>
      <c r="O69" s="90" t="s">
        <v>64</v>
      </c>
      <c r="P69" s="74">
        <f t="shared" si="1"/>
        <v>9.7999999999999997E-3</v>
      </c>
    </row>
    <row r="70" spans="2:16">
      <c r="B70" s="89">
        <v>50</v>
      </c>
      <c r="C70" s="90" t="s">
        <v>63</v>
      </c>
      <c r="D70" s="118">
        <f t="shared" si="5"/>
        <v>8.9285714285714294E-4</v>
      </c>
      <c r="E70" s="91">
        <v>1.026</v>
      </c>
      <c r="F70" s="92">
        <v>5.4779999999999998</v>
      </c>
      <c r="G70" s="88">
        <f t="shared" si="3"/>
        <v>6.5039999999999996</v>
      </c>
      <c r="H70" s="89">
        <v>584</v>
      </c>
      <c r="I70" s="90" t="s">
        <v>64</v>
      </c>
      <c r="J70" s="74">
        <f t="shared" si="4"/>
        <v>5.8399999999999994E-2</v>
      </c>
      <c r="K70" s="89">
        <v>129</v>
      </c>
      <c r="L70" s="90" t="s">
        <v>64</v>
      </c>
      <c r="M70" s="74">
        <f t="shared" si="0"/>
        <v>1.29E-2</v>
      </c>
      <c r="N70" s="89">
        <v>106</v>
      </c>
      <c r="O70" s="90" t="s">
        <v>64</v>
      </c>
      <c r="P70" s="74">
        <f t="shared" si="1"/>
        <v>1.06E-2</v>
      </c>
    </row>
    <row r="71" spans="2:16">
      <c r="B71" s="89">
        <v>55</v>
      </c>
      <c r="C71" s="90" t="s">
        <v>63</v>
      </c>
      <c r="D71" s="118">
        <f t="shared" si="5"/>
        <v>9.8214285714285721E-4</v>
      </c>
      <c r="E71" s="91">
        <v>1.0760000000000001</v>
      </c>
      <c r="F71" s="92">
        <v>5.4390000000000001</v>
      </c>
      <c r="G71" s="88">
        <f t="shared" si="3"/>
        <v>6.5150000000000006</v>
      </c>
      <c r="H71" s="89">
        <v>635</v>
      </c>
      <c r="I71" s="90" t="s">
        <v>64</v>
      </c>
      <c r="J71" s="74">
        <f t="shared" si="4"/>
        <v>6.3500000000000001E-2</v>
      </c>
      <c r="K71" s="89">
        <v>138</v>
      </c>
      <c r="L71" s="90" t="s">
        <v>64</v>
      </c>
      <c r="M71" s="74">
        <f t="shared" si="0"/>
        <v>1.3800000000000002E-2</v>
      </c>
      <c r="N71" s="89">
        <v>113</v>
      </c>
      <c r="O71" s="90" t="s">
        <v>64</v>
      </c>
      <c r="P71" s="74">
        <f t="shared" si="1"/>
        <v>1.1300000000000001E-2</v>
      </c>
    </row>
    <row r="72" spans="2:16">
      <c r="B72" s="89">
        <v>60</v>
      </c>
      <c r="C72" s="90" t="s">
        <v>63</v>
      </c>
      <c r="D72" s="118">
        <f t="shared" si="5"/>
        <v>1.0714285714285715E-3</v>
      </c>
      <c r="E72" s="91">
        <v>1.1240000000000001</v>
      </c>
      <c r="F72" s="92">
        <v>5.3959999999999999</v>
      </c>
      <c r="G72" s="88">
        <f t="shared" si="3"/>
        <v>6.52</v>
      </c>
      <c r="H72" s="89">
        <v>685</v>
      </c>
      <c r="I72" s="90" t="s">
        <v>64</v>
      </c>
      <c r="J72" s="74">
        <f t="shared" si="4"/>
        <v>6.8500000000000005E-2</v>
      </c>
      <c r="K72" s="89">
        <v>148</v>
      </c>
      <c r="L72" s="90" t="s">
        <v>64</v>
      </c>
      <c r="M72" s="74">
        <f t="shared" si="0"/>
        <v>1.4799999999999999E-2</v>
      </c>
      <c r="N72" s="89">
        <v>121</v>
      </c>
      <c r="O72" s="90" t="s">
        <v>64</v>
      </c>
      <c r="P72" s="74">
        <f t="shared" si="1"/>
        <v>1.21E-2</v>
      </c>
    </row>
    <row r="73" spans="2:16">
      <c r="B73" s="89">
        <v>65</v>
      </c>
      <c r="C73" s="90" t="s">
        <v>63</v>
      </c>
      <c r="D73" s="118">
        <f t="shared" si="5"/>
        <v>1.1607142857142858E-3</v>
      </c>
      <c r="E73" s="91">
        <v>1.169</v>
      </c>
      <c r="F73" s="92">
        <v>5.35</v>
      </c>
      <c r="G73" s="88">
        <f t="shared" si="3"/>
        <v>6.5190000000000001</v>
      </c>
      <c r="H73" s="89">
        <v>735</v>
      </c>
      <c r="I73" s="90" t="s">
        <v>64</v>
      </c>
      <c r="J73" s="74">
        <f t="shared" si="4"/>
        <v>7.3499999999999996E-2</v>
      </c>
      <c r="K73" s="89">
        <v>157</v>
      </c>
      <c r="L73" s="90" t="s">
        <v>64</v>
      </c>
      <c r="M73" s="74">
        <f t="shared" si="0"/>
        <v>1.5699999999999999E-2</v>
      </c>
      <c r="N73" s="89">
        <v>129</v>
      </c>
      <c r="O73" s="90" t="s">
        <v>64</v>
      </c>
      <c r="P73" s="74">
        <f t="shared" si="1"/>
        <v>1.29E-2</v>
      </c>
    </row>
    <row r="74" spans="2:16">
      <c r="B74" s="89">
        <v>70</v>
      </c>
      <c r="C74" s="90" t="s">
        <v>63</v>
      </c>
      <c r="D74" s="118">
        <f t="shared" si="5"/>
        <v>1.25E-3</v>
      </c>
      <c r="E74" s="91">
        <v>1.214</v>
      </c>
      <c r="F74" s="92">
        <v>5.3019999999999996</v>
      </c>
      <c r="G74" s="88">
        <f t="shared" si="3"/>
        <v>6.516</v>
      </c>
      <c r="H74" s="89">
        <v>785</v>
      </c>
      <c r="I74" s="90" t="s">
        <v>64</v>
      </c>
      <c r="J74" s="74">
        <f t="shared" si="4"/>
        <v>7.85E-2</v>
      </c>
      <c r="K74" s="89">
        <v>166</v>
      </c>
      <c r="L74" s="90" t="s">
        <v>64</v>
      </c>
      <c r="M74" s="74">
        <f t="shared" si="0"/>
        <v>1.66E-2</v>
      </c>
      <c r="N74" s="89">
        <v>136</v>
      </c>
      <c r="O74" s="90" t="s">
        <v>64</v>
      </c>
      <c r="P74" s="74">
        <f t="shared" si="1"/>
        <v>1.3600000000000001E-2</v>
      </c>
    </row>
    <row r="75" spans="2:16">
      <c r="B75" s="89">
        <v>80</v>
      </c>
      <c r="C75" s="90" t="s">
        <v>63</v>
      </c>
      <c r="D75" s="118">
        <f t="shared" si="5"/>
        <v>1.4285714285714286E-3</v>
      </c>
      <c r="E75" s="91">
        <v>1.2969999999999999</v>
      </c>
      <c r="F75" s="92">
        <v>5.202</v>
      </c>
      <c r="G75" s="88">
        <f t="shared" si="3"/>
        <v>6.4989999999999997</v>
      </c>
      <c r="H75" s="89">
        <v>887</v>
      </c>
      <c r="I75" s="90" t="s">
        <v>64</v>
      </c>
      <c r="J75" s="74">
        <f t="shared" si="4"/>
        <v>8.8700000000000001E-2</v>
      </c>
      <c r="K75" s="89">
        <v>184</v>
      </c>
      <c r="L75" s="90" t="s">
        <v>64</v>
      </c>
      <c r="M75" s="74">
        <f t="shared" si="0"/>
        <v>1.84E-2</v>
      </c>
      <c r="N75" s="89">
        <v>151</v>
      </c>
      <c r="O75" s="90" t="s">
        <v>64</v>
      </c>
      <c r="P75" s="74">
        <f t="shared" si="1"/>
        <v>1.5099999999999999E-2</v>
      </c>
    </row>
    <row r="76" spans="2:16">
      <c r="B76" s="89">
        <v>90</v>
      </c>
      <c r="C76" s="90" t="s">
        <v>63</v>
      </c>
      <c r="D76" s="118">
        <f t="shared" si="5"/>
        <v>1.6071428571428571E-3</v>
      </c>
      <c r="E76" s="91">
        <v>1.3759999999999999</v>
      </c>
      <c r="F76" s="92">
        <v>5.101</v>
      </c>
      <c r="G76" s="88">
        <f t="shared" si="3"/>
        <v>6.4770000000000003</v>
      </c>
      <c r="H76" s="89">
        <v>988</v>
      </c>
      <c r="I76" s="90" t="s">
        <v>64</v>
      </c>
      <c r="J76" s="74">
        <f t="shared" si="4"/>
        <v>9.8799999999999999E-2</v>
      </c>
      <c r="K76" s="89">
        <v>202</v>
      </c>
      <c r="L76" s="90" t="s">
        <v>64</v>
      </c>
      <c r="M76" s="74">
        <f t="shared" si="0"/>
        <v>2.0200000000000003E-2</v>
      </c>
      <c r="N76" s="89">
        <v>166</v>
      </c>
      <c r="O76" s="90" t="s">
        <v>64</v>
      </c>
      <c r="P76" s="74">
        <f t="shared" si="1"/>
        <v>1.66E-2</v>
      </c>
    </row>
    <row r="77" spans="2:16">
      <c r="B77" s="89">
        <v>100</v>
      </c>
      <c r="C77" s="90" t="s">
        <v>63</v>
      </c>
      <c r="D77" s="118">
        <f t="shared" si="5"/>
        <v>1.7857142857142859E-3</v>
      </c>
      <c r="E77" s="91">
        <v>1.4510000000000001</v>
      </c>
      <c r="F77" s="92">
        <v>5</v>
      </c>
      <c r="G77" s="88">
        <f t="shared" si="3"/>
        <v>6.4510000000000005</v>
      </c>
      <c r="H77" s="89">
        <v>1091</v>
      </c>
      <c r="I77" s="90" t="s">
        <v>64</v>
      </c>
      <c r="J77" s="74">
        <f t="shared" si="4"/>
        <v>0.1091</v>
      </c>
      <c r="K77" s="89">
        <v>219</v>
      </c>
      <c r="L77" s="90" t="s">
        <v>64</v>
      </c>
      <c r="M77" s="74">
        <f t="shared" si="0"/>
        <v>2.1899999999999999E-2</v>
      </c>
      <c r="N77" s="89">
        <v>181</v>
      </c>
      <c r="O77" s="90" t="s">
        <v>64</v>
      </c>
      <c r="P77" s="74">
        <f t="shared" si="1"/>
        <v>1.8099999999999998E-2</v>
      </c>
    </row>
    <row r="78" spans="2:16">
      <c r="B78" s="89">
        <v>110</v>
      </c>
      <c r="C78" s="90" t="s">
        <v>63</v>
      </c>
      <c r="D78" s="118">
        <f t="shared" si="5"/>
        <v>1.9642857142857144E-3</v>
      </c>
      <c r="E78" s="91">
        <v>1.5209999999999999</v>
      </c>
      <c r="F78" s="92">
        <v>4.9009999999999998</v>
      </c>
      <c r="G78" s="88">
        <f t="shared" si="3"/>
        <v>6.4219999999999997</v>
      </c>
      <c r="H78" s="89">
        <v>1194</v>
      </c>
      <c r="I78" s="90" t="s">
        <v>64</v>
      </c>
      <c r="J78" s="74">
        <f t="shared" si="4"/>
        <v>0.11939999999999999</v>
      </c>
      <c r="K78" s="89">
        <v>237</v>
      </c>
      <c r="L78" s="90" t="s">
        <v>64</v>
      </c>
      <c r="M78" s="74">
        <f t="shared" si="0"/>
        <v>2.3699999999999999E-2</v>
      </c>
      <c r="N78" s="89">
        <v>195</v>
      </c>
      <c r="O78" s="90" t="s">
        <v>64</v>
      </c>
      <c r="P78" s="74">
        <f t="shared" si="1"/>
        <v>1.95E-2</v>
      </c>
    </row>
    <row r="79" spans="2:16">
      <c r="B79" s="89">
        <v>120</v>
      </c>
      <c r="C79" s="90" t="s">
        <v>63</v>
      </c>
      <c r="D79" s="118">
        <f t="shared" si="5"/>
        <v>2.142857142857143E-3</v>
      </c>
      <c r="E79" s="91">
        <v>1.653</v>
      </c>
      <c r="F79" s="92">
        <v>4.8049999999999997</v>
      </c>
      <c r="G79" s="88">
        <f t="shared" si="3"/>
        <v>6.4580000000000002</v>
      </c>
      <c r="H79" s="89">
        <v>1297</v>
      </c>
      <c r="I79" s="90" t="s">
        <v>64</v>
      </c>
      <c r="J79" s="74">
        <f t="shared" si="4"/>
        <v>0.12969999999999998</v>
      </c>
      <c r="K79" s="89">
        <v>254</v>
      </c>
      <c r="L79" s="90" t="s">
        <v>64</v>
      </c>
      <c r="M79" s="74">
        <f t="shared" si="0"/>
        <v>2.5399999999999999E-2</v>
      </c>
      <c r="N79" s="89">
        <v>210</v>
      </c>
      <c r="O79" s="90" t="s">
        <v>64</v>
      </c>
      <c r="P79" s="74">
        <f t="shared" si="1"/>
        <v>2.0999999999999998E-2</v>
      </c>
    </row>
    <row r="80" spans="2:16">
      <c r="B80" s="89">
        <v>130</v>
      </c>
      <c r="C80" s="90" t="s">
        <v>63</v>
      </c>
      <c r="D80" s="118">
        <f t="shared" si="5"/>
        <v>2.3214285714285715E-3</v>
      </c>
      <c r="E80" s="91">
        <v>1.7609999999999999</v>
      </c>
      <c r="F80" s="92">
        <v>4.7119999999999997</v>
      </c>
      <c r="G80" s="88">
        <f t="shared" si="3"/>
        <v>6.4729999999999999</v>
      </c>
      <c r="H80" s="89">
        <v>1400</v>
      </c>
      <c r="I80" s="90" t="s">
        <v>64</v>
      </c>
      <c r="J80" s="74">
        <f t="shared" si="4"/>
        <v>0.13999999999999999</v>
      </c>
      <c r="K80" s="89">
        <v>270</v>
      </c>
      <c r="L80" s="90" t="s">
        <v>64</v>
      </c>
      <c r="M80" s="74">
        <f t="shared" si="0"/>
        <v>2.7000000000000003E-2</v>
      </c>
      <c r="N80" s="89">
        <v>224</v>
      </c>
      <c r="O80" s="90" t="s">
        <v>64</v>
      </c>
      <c r="P80" s="74">
        <f t="shared" si="1"/>
        <v>2.24E-2</v>
      </c>
    </row>
    <row r="81" spans="2:16">
      <c r="B81" s="89">
        <v>140</v>
      </c>
      <c r="C81" s="90" t="s">
        <v>63</v>
      </c>
      <c r="D81" s="118">
        <f t="shared" si="5"/>
        <v>2.5000000000000001E-3</v>
      </c>
      <c r="E81" s="91">
        <v>1.841</v>
      </c>
      <c r="F81" s="92">
        <v>4.6219999999999999</v>
      </c>
      <c r="G81" s="88">
        <f t="shared" si="3"/>
        <v>6.4630000000000001</v>
      </c>
      <c r="H81" s="89">
        <v>1503</v>
      </c>
      <c r="I81" s="90" t="s">
        <v>64</v>
      </c>
      <c r="J81" s="74">
        <f t="shared" si="4"/>
        <v>0.15029999999999999</v>
      </c>
      <c r="K81" s="89">
        <v>286</v>
      </c>
      <c r="L81" s="90" t="s">
        <v>64</v>
      </c>
      <c r="M81" s="74">
        <f t="shared" si="0"/>
        <v>2.8599999999999997E-2</v>
      </c>
      <c r="N81" s="89">
        <v>238</v>
      </c>
      <c r="O81" s="90" t="s">
        <v>64</v>
      </c>
      <c r="P81" s="74">
        <f t="shared" si="1"/>
        <v>2.3799999999999998E-2</v>
      </c>
    </row>
    <row r="82" spans="2:16">
      <c r="B82" s="89">
        <v>150</v>
      </c>
      <c r="C82" s="90" t="s">
        <v>63</v>
      </c>
      <c r="D82" s="118">
        <f t="shared" si="5"/>
        <v>2.6785714285714286E-3</v>
      </c>
      <c r="E82" s="91">
        <v>1.901</v>
      </c>
      <c r="F82" s="92">
        <v>4.5350000000000001</v>
      </c>
      <c r="G82" s="88">
        <f t="shared" si="3"/>
        <v>6.4359999999999999</v>
      </c>
      <c r="H82" s="89">
        <v>1607</v>
      </c>
      <c r="I82" s="90" t="s">
        <v>64</v>
      </c>
      <c r="J82" s="74">
        <f t="shared" si="4"/>
        <v>0.16070000000000001</v>
      </c>
      <c r="K82" s="89">
        <v>302</v>
      </c>
      <c r="L82" s="90" t="s">
        <v>64</v>
      </c>
      <c r="M82" s="74">
        <f t="shared" si="0"/>
        <v>3.0199999999999998E-2</v>
      </c>
      <c r="N82" s="89">
        <v>252</v>
      </c>
      <c r="O82" s="90" t="s">
        <v>64</v>
      </c>
      <c r="P82" s="74">
        <f t="shared" si="1"/>
        <v>2.52E-2</v>
      </c>
    </row>
    <row r="83" spans="2:16">
      <c r="B83" s="89">
        <v>160</v>
      </c>
      <c r="C83" s="90" t="s">
        <v>63</v>
      </c>
      <c r="D83" s="118">
        <f t="shared" si="5"/>
        <v>2.8571428571428571E-3</v>
      </c>
      <c r="E83" s="91">
        <v>1.9490000000000001</v>
      </c>
      <c r="F83" s="92">
        <v>4.452</v>
      </c>
      <c r="G83" s="88">
        <f t="shared" si="3"/>
        <v>6.4009999999999998</v>
      </c>
      <c r="H83" s="89">
        <v>1711</v>
      </c>
      <c r="I83" s="90" t="s">
        <v>64</v>
      </c>
      <c r="J83" s="74">
        <f t="shared" si="4"/>
        <v>0.1711</v>
      </c>
      <c r="K83" s="89">
        <v>318</v>
      </c>
      <c r="L83" s="90" t="s">
        <v>64</v>
      </c>
      <c r="M83" s="74">
        <f t="shared" si="0"/>
        <v>3.1800000000000002E-2</v>
      </c>
      <c r="N83" s="89">
        <v>266</v>
      </c>
      <c r="O83" s="90" t="s">
        <v>64</v>
      </c>
      <c r="P83" s="74">
        <f t="shared" si="1"/>
        <v>2.6600000000000002E-2</v>
      </c>
    </row>
    <row r="84" spans="2:16">
      <c r="B84" s="89">
        <v>170</v>
      </c>
      <c r="C84" s="90" t="s">
        <v>63</v>
      </c>
      <c r="D84" s="118">
        <f t="shared" si="5"/>
        <v>3.0357142857142861E-3</v>
      </c>
      <c r="E84" s="91">
        <v>1.988</v>
      </c>
      <c r="F84" s="92">
        <v>4.3719999999999999</v>
      </c>
      <c r="G84" s="88">
        <f t="shared" si="3"/>
        <v>6.3599999999999994</v>
      </c>
      <c r="H84" s="89">
        <v>1816</v>
      </c>
      <c r="I84" s="90" t="s">
        <v>64</v>
      </c>
      <c r="J84" s="74">
        <f t="shared" si="4"/>
        <v>0.18160000000000001</v>
      </c>
      <c r="K84" s="89">
        <v>334</v>
      </c>
      <c r="L84" s="90" t="s">
        <v>64</v>
      </c>
      <c r="M84" s="74">
        <f t="shared" ref="M84:M147" si="6">K84/1000/10</f>
        <v>3.3399999999999999E-2</v>
      </c>
      <c r="N84" s="89">
        <v>280</v>
      </c>
      <c r="O84" s="90" t="s">
        <v>64</v>
      </c>
      <c r="P84" s="74">
        <f t="shared" ref="P84:P147" si="7">N84/1000/10</f>
        <v>2.8000000000000004E-2</v>
      </c>
    </row>
    <row r="85" spans="2:16">
      <c r="B85" s="89">
        <v>180</v>
      </c>
      <c r="C85" s="90" t="s">
        <v>63</v>
      </c>
      <c r="D85" s="118">
        <f t="shared" si="5"/>
        <v>3.2142857142857142E-3</v>
      </c>
      <c r="E85" s="91">
        <v>2.0209999999999999</v>
      </c>
      <c r="F85" s="92">
        <v>4.2939999999999996</v>
      </c>
      <c r="G85" s="88">
        <f t="shared" ref="G85:G148" si="8">E85+F85</f>
        <v>6.3149999999999995</v>
      </c>
      <c r="H85" s="89">
        <v>1922</v>
      </c>
      <c r="I85" s="90" t="s">
        <v>64</v>
      </c>
      <c r="J85" s="74">
        <f t="shared" ref="J85:J101" si="9">H85/1000/10</f>
        <v>0.19219999999999998</v>
      </c>
      <c r="K85" s="89">
        <v>350</v>
      </c>
      <c r="L85" s="90" t="s">
        <v>64</v>
      </c>
      <c r="M85" s="74">
        <f t="shared" si="6"/>
        <v>3.4999999999999996E-2</v>
      </c>
      <c r="N85" s="89">
        <v>294</v>
      </c>
      <c r="O85" s="90" t="s">
        <v>64</v>
      </c>
      <c r="P85" s="74">
        <f t="shared" si="7"/>
        <v>2.9399999999999999E-2</v>
      </c>
    </row>
    <row r="86" spans="2:16">
      <c r="B86" s="89">
        <v>200</v>
      </c>
      <c r="C86" s="90" t="s">
        <v>63</v>
      </c>
      <c r="D86" s="118">
        <f t="shared" si="5"/>
        <v>3.5714285714285718E-3</v>
      </c>
      <c r="E86" s="91">
        <v>2.0760000000000001</v>
      </c>
      <c r="F86" s="92">
        <v>4.1479999999999997</v>
      </c>
      <c r="G86" s="88">
        <f t="shared" si="8"/>
        <v>6.2240000000000002</v>
      </c>
      <c r="H86" s="89">
        <v>2136</v>
      </c>
      <c r="I86" s="90" t="s">
        <v>64</v>
      </c>
      <c r="J86" s="74">
        <f t="shared" si="9"/>
        <v>0.21360000000000001</v>
      </c>
      <c r="K86" s="89">
        <v>381</v>
      </c>
      <c r="L86" s="90" t="s">
        <v>64</v>
      </c>
      <c r="M86" s="74">
        <f t="shared" si="6"/>
        <v>3.8100000000000002E-2</v>
      </c>
      <c r="N86" s="89">
        <v>322</v>
      </c>
      <c r="O86" s="90" t="s">
        <v>64</v>
      </c>
      <c r="P86" s="74">
        <f t="shared" si="7"/>
        <v>3.2199999999999999E-2</v>
      </c>
    </row>
    <row r="87" spans="2:16">
      <c r="B87" s="89">
        <v>225</v>
      </c>
      <c r="C87" s="90" t="s">
        <v>63</v>
      </c>
      <c r="D87" s="118">
        <f t="shared" si="5"/>
        <v>4.0178571428571433E-3</v>
      </c>
      <c r="E87" s="91">
        <v>2.1349999999999998</v>
      </c>
      <c r="F87" s="92">
        <v>3.9809999999999999</v>
      </c>
      <c r="G87" s="88">
        <f t="shared" si="8"/>
        <v>6.1159999999999997</v>
      </c>
      <c r="H87" s="89">
        <v>2410</v>
      </c>
      <c r="I87" s="90" t="s">
        <v>64</v>
      </c>
      <c r="J87" s="74">
        <f t="shared" si="9"/>
        <v>0.24100000000000002</v>
      </c>
      <c r="K87" s="89">
        <v>420</v>
      </c>
      <c r="L87" s="90" t="s">
        <v>64</v>
      </c>
      <c r="M87" s="74">
        <f t="shared" si="6"/>
        <v>4.1999999999999996E-2</v>
      </c>
      <c r="N87" s="89">
        <v>357</v>
      </c>
      <c r="O87" s="90" t="s">
        <v>64</v>
      </c>
      <c r="P87" s="74">
        <f t="shared" si="7"/>
        <v>3.5699999999999996E-2</v>
      </c>
    </row>
    <row r="88" spans="2:16">
      <c r="B88" s="89">
        <v>250</v>
      </c>
      <c r="C88" s="90" t="s">
        <v>63</v>
      </c>
      <c r="D88" s="118">
        <f t="shared" si="5"/>
        <v>4.464285714285714E-3</v>
      </c>
      <c r="E88" s="91">
        <v>2.1930000000000001</v>
      </c>
      <c r="F88" s="92">
        <v>3.8279999999999998</v>
      </c>
      <c r="G88" s="88">
        <f t="shared" si="8"/>
        <v>6.0209999999999999</v>
      </c>
      <c r="H88" s="89">
        <v>2688</v>
      </c>
      <c r="I88" s="90" t="s">
        <v>64</v>
      </c>
      <c r="J88" s="74">
        <f t="shared" si="9"/>
        <v>0.26880000000000004</v>
      </c>
      <c r="K88" s="89">
        <v>459</v>
      </c>
      <c r="L88" s="90" t="s">
        <v>64</v>
      </c>
      <c r="M88" s="74">
        <f t="shared" si="6"/>
        <v>4.5900000000000003E-2</v>
      </c>
      <c r="N88" s="89">
        <v>392</v>
      </c>
      <c r="O88" s="90" t="s">
        <v>64</v>
      </c>
      <c r="P88" s="74">
        <f t="shared" si="7"/>
        <v>3.9199999999999999E-2</v>
      </c>
    </row>
    <row r="89" spans="2:16">
      <c r="B89" s="89">
        <v>275</v>
      </c>
      <c r="C89" s="90" t="s">
        <v>63</v>
      </c>
      <c r="D89" s="118">
        <f t="shared" si="5"/>
        <v>4.9107142857142865E-3</v>
      </c>
      <c r="E89" s="91">
        <v>2.2530000000000001</v>
      </c>
      <c r="F89" s="92">
        <v>3.6890000000000001</v>
      </c>
      <c r="G89" s="88">
        <f t="shared" si="8"/>
        <v>5.9420000000000002</v>
      </c>
      <c r="H89" s="89">
        <v>2971</v>
      </c>
      <c r="I89" s="90" t="s">
        <v>64</v>
      </c>
      <c r="J89" s="74">
        <f t="shared" si="9"/>
        <v>0.29710000000000003</v>
      </c>
      <c r="K89" s="89">
        <v>497</v>
      </c>
      <c r="L89" s="90" t="s">
        <v>64</v>
      </c>
      <c r="M89" s="74">
        <f t="shared" si="6"/>
        <v>4.9700000000000001E-2</v>
      </c>
      <c r="N89" s="89">
        <v>427</v>
      </c>
      <c r="O89" s="90" t="s">
        <v>64</v>
      </c>
      <c r="P89" s="74">
        <f t="shared" si="7"/>
        <v>4.2700000000000002E-2</v>
      </c>
    </row>
    <row r="90" spans="2:16">
      <c r="B90" s="89">
        <v>300</v>
      </c>
      <c r="C90" s="90" t="s">
        <v>63</v>
      </c>
      <c r="D90" s="118">
        <f t="shared" ref="D90:D102" si="10">B90/1000/$C$5</f>
        <v>5.3571428571428572E-3</v>
      </c>
      <c r="E90" s="91">
        <v>2.3149999999999999</v>
      </c>
      <c r="F90" s="92">
        <v>3.56</v>
      </c>
      <c r="G90" s="88">
        <f t="shared" si="8"/>
        <v>5.875</v>
      </c>
      <c r="H90" s="89">
        <v>3258</v>
      </c>
      <c r="I90" s="90" t="s">
        <v>64</v>
      </c>
      <c r="J90" s="74">
        <f t="shared" si="9"/>
        <v>0.32579999999999998</v>
      </c>
      <c r="K90" s="89">
        <v>535</v>
      </c>
      <c r="L90" s="90" t="s">
        <v>64</v>
      </c>
      <c r="M90" s="74">
        <f t="shared" si="6"/>
        <v>5.3500000000000006E-2</v>
      </c>
      <c r="N90" s="89">
        <v>462</v>
      </c>
      <c r="O90" s="90" t="s">
        <v>64</v>
      </c>
      <c r="P90" s="74">
        <f t="shared" si="7"/>
        <v>4.6200000000000005E-2</v>
      </c>
    </row>
    <row r="91" spans="2:16">
      <c r="B91" s="89">
        <v>325</v>
      </c>
      <c r="C91" s="90" t="s">
        <v>63</v>
      </c>
      <c r="D91" s="118">
        <f t="shared" si="10"/>
        <v>5.8035714285714288E-3</v>
      </c>
      <c r="E91" s="91">
        <v>2.3809999999999998</v>
      </c>
      <c r="F91" s="92">
        <v>3.4420000000000002</v>
      </c>
      <c r="G91" s="88">
        <f t="shared" si="8"/>
        <v>5.8230000000000004</v>
      </c>
      <c r="H91" s="89">
        <v>3548</v>
      </c>
      <c r="I91" s="90" t="s">
        <v>64</v>
      </c>
      <c r="J91" s="74">
        <f t="shared" si="9"/>
        <v>0.3548</v>
      </c>
      <c r="K91" s="89">
        <v>572</v>
      </c>
      <c r="L91" s="90" t="s">
        <v>64</v>
      </c>
      <c r="M91" s="74">
        <f t="shared" si="6"/>
        <v>5.7199999999999994E-2</v>
      </c>
      <c r="N91" s="89">
        <v>497</v>
      </c>
      <c r="O91" s="90" t="s">
        <v>64</v>
      </c>
      <c r="P91" s="74">
        <f t="shared" si="7"/>
        <v>4.9700000000000001E-2</v>
      </c>
    </row>
    <row r="92" spans="2:16">
      <c r="B92" s="89">
        <v>350</v>
      </c>
      <c r="C92" s="90" t="s">
        <v>63</v>
      </c>
      <c r="D92" s="118">
        <f t="shared" si="10"/>
        <v>6.2499999999999995E-3</v>
      </c>
      <c r="E92" s="91">
        <v>2.4489999999999998</v>
      </c>
      <c r="F92" s="92">
        <v>3.3330000000000002</v>
      </c>
      <c r="G92" s="88">
        <f t="shared" si="8"/>
        <v>5.782</v>
      </c>
      <c r="H92" s="89">
        <v>3841</v>
      </c>
      <c r="I92" s="90" t="s">
        <v>64</v>
      </c>
      <c r="J92" s="74">
        <f t="shared" si="9"/>
        <v>0.3841</v>
      </c>
      <c r="K92" s="89">
        <v>608</v>
      </c>
      <c r="L92" s="90" t="s">
        <v>64</v>
      </c>
      <c r="M92" s="74">
        <f t="shared" si="6"/>
        <v>6.08E-2</v>
      </c>
      <c r="N92" s="89">
        <v>533</v>
      </c>
      <c r="O92" s="90" t="s">
        <v>64</v>
      </c>
      <c r="P92" s="74">
        <f t="shared" si="7"/>
        <v>5.33E-2</v>
      </c>
    </row>
    <row r="93" spans="2:16">
      <c r="B93" s="89">
        <v>375</v>
      </c>
      <c r="C93" s="90" t="s">
        <v>63</v>
      </c>
      <c r="D93" s="118">
        <f t="shared" si="10"/>
        <v>6.6964285714285711E-3</v>
      </c>
      <c r="E93" s="91">
        <v>2.52</v>
      </c>
      <c r="F93" s="92">
        <v>3.2309999999999999</v>
      </c>
      <c r="G93" s="88">
        <f t="shared" si="8"/>
        <v>5.7509999999999994</v>
      </c>
      <c r="H93" s="89">
        <v>4136</v>
      </c>
      <c r="I93" s="90" t="s">
        <v>64</v>
      </c>
      <c r="J93" s="74">
        <f t="shared" si="9"/>
        <v>0.41360000000000002</v>
      </c>
      <c r="K93" s="89">
        <v>644</v>
      </c>
      <c r="L93" s="90" t="s">
        <v>64</v>
      </c>
      <c r="M93" s="74">
        <f t="shared" si="6"/>
        <v>6.4399999999999999E-2</v>
      </c>
      <c r="N93" s="89">
        <v>568</v>
      </c>
      <c r="O93" s="90" t="s">
        <v>64</v>
      </c>
      <c r="P93" s="74">
        <f t="shared" si="7"/>
        <v>5.6799999999999996E-2</v>
      </c>
    </row>
    <row r="94" spans="2:16">
      <c r="B94" s="89">
        <v>400</v>
      </c>
      <c r="C94" s="90" t="s">
        <v>63</v>
      </c>
      <c r="D94" s="118">
        <f t="shared" si="10"/>
        <v>7.1428571428571435E-3</v>
      </c>
      <c r="E94" s="91">
        <v>2.593</v>
      </c>
      <c r="F94" s="92">
        <v>3.137</v>
      </c>
      <c r="G94" s="88">
        <f t="shared" si="8"/>
        <v>5.73</v>
      </c>
      <c r="H94" s="89">
        <v>4433</v>
      </c>
      <c r="I94" s="90" t="s">
        <v>64</v>
      </c>
      <c r="J94" s="74">
        <f t="shared" si="9"/>
        <v>0.44329999999999997</v>
      </c>
      <c r="K94" s="89">
        <v>679</v>
      </c>
      <c r="L94" s="90" t="s">
        <v>64</v>
      </c>
      <c r="M94" s="74">
        <f t="shared" si="6"/>
        <v>6.7900000000000002E-2</v>
      </c>
      <c r="N94" s="89">
        <v>603</v>
      </c>
      <c r="O94" s="90" t="s">
        <v>64</v>
      </c>
      <c r="P94" s="74">
        <f t="shared" si="7"/>
        <v>6.0299999999999999E-2</v>
      </c>
    </row>
    <row r="95" spans="2:16">
      <c r="B95" s="89">
        <v>450</v>
      </c>
      <c r="C95" s="90" t="s">
        <v>63</v>
      </c>
      <c r="D95" s="118">
        <f t="shared" si="10"/>
        <v>8.0357142857142867E-3</v>
      </c>
      <c r="E95" s="91">
        <v>2.7410000000000001</v>
      </c>
      <c r="F95" s="92">
        <v>2.9670000000000001</v>
      </c>
      <c r="G95" s="88">
        <f t="shared" si="8"/>
        <v>5.7080000000000002</v>
      </c>
      <c r="H95" s="89">
        <v>5031</v>
      </c>
      <c r="I95" s="90" t="s">
        <v>64</v>
      </c>
      <c r="J95" s="74">
        <f t="shared" si="9"/>
        <v>0.50309999999999999</v>
      </c>
      <c r="K95" s="89">
        <v>749</v>
      </c>
      <c r="L95" s="90" t="s">
        <v>64</v>
      </c>
      <c r="M95" s="74">
        <f t="shared" si="6"/>
        <v>7.4899999999999994E-2</v>
      </c>
      <c r="N95" s="89">
        <v>673</v>
      </c>
      <c r="O95" s="90" t="s">
        <v>64</v>
      </c>
      <c r="P95" s="74">
        <f t="shared" si="7"/>
        <v>6.7299999999999999E-2</v>
      </c>
    </row>
    <row r="96" spans="2:16">
      <c r="B96" s="89">
        <v>500</v>
      </c>
      <c r="C96" s="90" t="s">
        <v>63</v>
      </c>
      <c r="D96" s="118">
        <f t="shared" si="10"/>
        <v>8.9285714285714281E-3</v>
      </c>
      <c r="E96" s="91">
        <v>2.8889999999999998</v>
      </c>
      <c r="F96" s="92">
        <v>2.8170000000000002</v>
      </c>
      <c r="G96" s="88">
        <f t="shared" si="8"/>
        <v>5.7059999999999995</v>
      </c>
      <c r="H96" s="89">
        <v>5631</v>
      </c>
      <c r="I96" s="90" t="s">
        <v>64</v>
      </c>
      <c r="J96" s="74">
        <f t="shared" si="9"/>
        <v>0.56310000000000004</v>
      </c>
      <c r="K96" s="89">
        <v>816</v>
      </c>
      <c r="L96" s="90" t="s">
        <v>64</v>
      </c>
      <c r="M96" s="74">
        <f t="shared" si="6"/>
        <v>8.1599999999999992E-2</v>
      </c>
      <c r="N96" s="89">
        <v>742</v>
      </c>
      <c r="O96" s="90" t="s">
        <v>64</v>
      </c>
      <c r="P96" s="74">
        <f t="shared" si="7"/>
        <v>7.4200000000000002E-2</v>
      </c>
    </row>
    <row r="97" spans="2:16">
      <c r="B97" s="89">
        <v>550</v>
      </c>
      <c r="C97" s="90" t="s">
        <v>63</v>
      </c>
      <c r="D97" s="118">
        <f t="shared" si="10"/>
        <v>9.821428571428573E-3</v>
      </c>
      <c r="E97" s="91">
        <v>3.0369999999999999</v>
      </c>
      <c r="F97" s="92">
        <v>2.6829999999999998</v>
      </c>
      <c r="G97" s="88">
        <f t="shared" si="8"/>
        <v>5.72</v>
      </c>
      <c r="H97" s="89">
        <v>6231</v>
      </c>
      <c r="I97" s="90" t="s">
        <v>64</v>
      </c>
      <c r="J97" s="74">
        <f t="shared" si="9"/>
        <v>0.62309999999999999</v>
      </c>
      <c r="K97" s="89">
        <v>880</v>
      </c>
      <c r="L97" s="90" t="s">
        <v>64</v>
      </c>
      <c r="M97" s="74">
        <f t="shared" si="6"/>
        <v>8.7999999999999995E-2</v>
      </c>
      <c r="N97" s="89">
        <v>810</v>
      </c>
      <c r="O97" s="90" t="s">
        <v>64</v>
      </c>
      <c r="P97" s="74">
        <f t="shared" si="7"/>
        <v>8.1000000000000003E-2</v>
      </c>
    </row>
    <row r="98" spans="2:16">
      <c r="B98" s="89">
        <v>600</v>
      </c>
      <c r="C98" s="90" t="s">
        <v>63</v>
      </c>
      <c r="D98" s="118">
        <f t="shared" si="10"/>
        <v>1.0714285714285714E-2</v>
      </c>
      <c r="E98" s="91">
        <v>3.181</v>
      </c>
      <c r="F98" s="92">
        <v>2.5640000000000001</v>
      </c>
      <c r="G98" s="88">
        <f t="shared" si="8"/>
        <v>5.7450000000000001</v>
      </c>
      <c r="H98" s="89">
        <v>6830</v>
      </c>
      <c r="I98" s="90" t="s">
        <v>64</v>
      </c>
      <c r="J98" s="74">
        <f t="shared" si="9"/>
        <v>0.68300000000000005</v>
      </c>
      <c r="K98" s="89">
        <v>942</v>
      </c>
      <c r="L98" s="90" t="s">
        <v>64</v>
      </c>
      <c r="M98" s="74">
        <f t="shared" si="6"/>
        <v>9.4199999999999992E-2</v>
      </c>
      <c r="N98" s="89">
        <v>877</v>
      </c>
      <c r="O98" s="90" t="s">
        <v>64</v>
      </c>
      <c r="P98" s="74">
        <f t="shared" si="7"/>
        <v>8.77E-2</v>
      </c>
    </row>
    <row r="99" spans="2:16">
      <c r="B99" s="89">
        <v>650</v>
      </c>
      <c r="C99" s="90" t="s">
        <v>63</v>
      </c>
      <c r="D99" s="118">
        <f t="shared" si="10"/>
        <v>1.1607142857142858E-2</v>
      </c>
      <c r="E99" s="91">
        <v>3.3210000000000002</v>
      </c>
      <c r="F99" s="92">
        <v>2.4569999999999999</v>
      </c>
      <c r="G99" s="88">
        <f t="shared" si="8"/>
        <v>5.7780000000000005</v>
      </c>
      <c r="H99" s="89">
        <v>7427</v>
      </c>
      <c r="I99" s="90" t="s">
        <v>64</v>
      </c>
      <c r="J99" s="74">
        <f t="shared" si="9"/>
        <v>0.74269999999999992</v>
      </c>
      <c r="K99" s="89">
        <v>1000</v>
      </c>
      <c r="L99" s="90" t="s">
        <v>64</v>
      </c>
      <c r="M99" s="74">
        <f t="shared" si="6"/>
        <v>0.1</v>
      </c>
      <c r="N99" s="89">
        <v>943</v>
      </c>
      <c r="O99" s="90" t="s">
        <v>64</v>
      </c>
      <c r="P99" s="74">
        <f t="shared" si="7"/>
        <v>9.4299999999999995E-2</v>
      </c>
    </row>
    <row r="100" spans="2:16">
      <c r="B100" s="89">
        <v>700</v>
      </c>
      <c r="C100" s="90" t="s">
        <v>63</v>
      </c>
      <c r="D100" s="118">
        <f t="shared" si="10"/>
        <v>1.2499999999999999E-2</v>
      </c>
      <c r="E100" s="91">
        <v>3.4580000000000002</v>
      </c>
      <c r="F100" s="92">
        <v>2.36</v>
      </c>
      <c r="G100" s="88">
        <f t="shared" si="8"/>
        <v>5.8179999999999996</v>
      </c>
      <c r="H100" s="89">
        <v>8021</v>
      </c>
      <c r="I100" s="90" t="s">
        <v>64</v>
      </c>
      <c r="J100" s="74">
        <f t="shared" si="9"/>
        <v>0.80210000000000004</v>
      </c>
      <c r="K100" s="89">
        <v>1056</v>
      </c>
      <c r="L100" s="90" t="s">
        <v>64</v>
      </c>
      <c r="M100" s="74">
        <f t="shared" si="6"/>
        <v>0.1056</v>
      </c>
      <c r="N100" s="89">
        <v>1007</v>
      </c>
      <c r="O100" s="90" t="s">
        <v>64</v>
      </c>
      <c r="P100" s="74">
        <f t="shared" si="7"/>
        <v>0.10069999999999998</v>
      </c>
    </row>
    <row r="101" spans="2:16">
      <c r="B101" s="89">
        <v>800</v>
      </c>
      <c r="C101" s="90" t="s">
        <v>63</v>
      </c>
      <c r="D101" s="118">
        <f t="shared" si="10"/>
        <v>1.4285714285714287E-2</v>
      </c>
      <c r="E101" s="91">
        <v>3.722</v>
      </c>
      <c r="F101" s="92">
        <v>2.19</v>
      </c>
      <c r="G101" s="88">
        <f t="shared" si="8"/>
        <v>5.9119999999999999</v>
      </c>
      <c r="H101" s="89">
        <v>9199</v>
      </c>
      <c r="I101" s="90" t="s">
        <v>64</v>
      </c>
      <c r="J101" s="74">
        <f t="shared" si="9"/>
        <v>0.91989999999999994</v>
      </c>
      <c r="K101" s="89">
        <v>1166</v>
      </c>
      <c r="L101" s="90" t="s">
        <v>64</v>
      </c>
      <c r="M101" s="74">
        <f t="shared" si="6"/>
        <v>0.1166</v>
      </c>
      <c r="N101" s="89">
        <v>1132</v>
      </c>
      <c r="O101" s="90" t="s">
        <v>64</v>
      </c>
      <c r="P101" s="74">
        <f t="shared" si="7"/>
        <v>0.1132</v>
      </c>
    </row>
    <row r="102" spans="2:16">
      <c r="B102" s="89">
        <v>900</v>
      </c>
      <c r="C102" s="90" t="s">
        <v>63</v>
      </c>
      <c r="D102" s="118">
        <f t="shared" si="10"/>
        <v>1.6071428571428573E-2</v>
      </c>
      <c r="E102" s="91">
        <v>3.976</v>
      </c>
      <c r="F102" s="92">
        <v>2.0459999999999998</v>
      </c>
      <c r="G102" s="88">
        <f t="shared" si="8"/>
        <v>6.0220000000000002</v>
      </c>
      <c r="H102" s="89">
        <v>1.04</v>
      </c>
      <c r="I102" s="93" t="s">
        <v>66</v>
      </c>
      <c r="J102" s="74">
        <f t="shared" ref="J102:J104" si="11">H102</f>
        <v>1.04</v>
      </c>
      <c r="K102" s="89">
        <v>1267</v>
      </c>
      <c r="L102" s="90" t="s">
        <v>64</v>
      </c>
      <c r="M102" s="74">
        <f t="shared" si="6"/>
        <v>0.12669999999999998</v>
      </c>
      <c r="N102" s="89">
        <v>1251</v>
      </c>
      <c r="O102" s="90" t="s">
        <v>64</v>
      </c>
      <c r="P102" s="74">
        <f t="shared" si="7"/>
        <v>0.12509999999999999</v>
      </c>
    </row>
    <row r="103" spans="2:16">
      <c r="B103" s="89">
        <v>1</v>
      </c>
      <c r="C103" s="93" t="s">
        <v>65</v>
      </c>
      <c r="D103" s="118">
        <f t="shared" ref="D103:D166" si="12">B103/$C$5</f>
        <v>1.7857142857142856E-2</v>
      </c>
      <c r="E103" s="91">
        <v>4.2240000000000002</v>
      </c>
      <c r="F103" s="92">
        <v>1.923</v>
      </c>
      <c r="G103" s="88">
        <f t="shared" si="8"/>
        <v>6.1470000000000002</v>
      </c>
      <c r="H103" s="89">
        <v>1.1499999999999999</v>
      </c>
      <c r="I103" s="90" t="s">
        <v>66</v>
      </c>
      <c r="J103" s="74">
        <f t="shared" si="11"/>
        <v>1.1499999999999999</v>
      </c>
      <c r="K103" s="89">
        <v>1359</v>
      </c>
      <c r="L103" s="90" t="s">
        <v>64</v>
      </c>
      <c r="M103" s="74">
        <f t="shared" si="6"/>
        <v>0.13589999999999999</v>
      </c>
      <c r="N103" s="89">
        <v>1364</v>
      </c>
      <c r="O103" s="90" t="s">
        <v>64</v>
      </c>
      <c r="P103" s="74">
        <f t="shared" si="7"/>
        <v>0.13640000000000002</v>
      </c>
    </row>
    <row r="104" spans="2:16">
      <c r="B104" s="89">
        <v>1.1000000000000001</v>
      </c>
      <c r="C104" s="90" t="s">
        <v>65</v>
      </c>
      <c r="D104" s="118">
        <f t="shared" si="12"/>
        <v>1.9642857142857146E-2</v>
      </c>
      <c r="E104" s="91">
        <v>4.4690000000000003</v>
      </c>
      <c r="F104" s="92">
        <v>1.8149999999999999</v>
      </c>
      <c r="G104" s="88">
        <f t="shared" si="8"/>
        <v>6.2840000000000007</v>
      </c>
      <c r="H104" s="89">
        <v>1.26</v>
      </c>
      <c r="I104" s="90" t="s">
        <v>66</v>
      </c>
      <c r="J104" s="74">
        <f t="shared" si="11"/>
        <v>1.26</v>
      </c>
      <c r="K104" s="89">
        <v>1444</v>
      </c>
      <c r="L104" s="90" t="s">
        <v>64</v>
      </c>
      <c r="M104" s="74">
        <f t="shared" si="6"/>
        <v>0.1444</v>
      </c>
      <c r="N104" s="89">
        <v>1472</v>
      </c>
      <c r="O104" s="90" t="s">
        <v>64</v>
      </c>
      <c r="P104" s="74">
        <f t="shared" si="7"/>
        <v>0.1472</v>
      </c>
    </row>
    <row r="105" spans="2:16">
      <c r="B105" s="89">
        <v>1.2</v>
      </c>
      <c r="C105" s="90" t="s">
        <v>65</v>
      </c>
      <c r="D105" s="118">
        <f t="shared" si="12"/>
        <v>2.1428571428571429E-2</v>
      </c>
      <c r="E105" s="91">
        <v>4.7119999999999997</v>
      </c>
      <c r="F105" s="92">
        <v>1.7210000000000001</v>
      </c>
      <c r="G105" s="88">
        <f t="shared" si="8"/>
        <v>6.4329999999999998</v>
      </c>
      <c r="H105" s="89">
        <v>1.37</v>
      </c>
      <c r="I105" s="90" t="s">
        <v>66</v>
      </c>
      <c r="J105" s="76">
        <f t="shared" ref="J105:J107" si="13">H105</f>
        <v>1.37</v>
      </c>
      <c r="K105" s="89">
        <v>1522</v>
      </c>
      <c r="L105" s="90" t="s">
        <v>64</v>
      </c>
      <c r="M105" s="74">
        <f t="shared" si="6"/>
        <v>0.1522</v>
      </c>
      <c r="N105" s="89">
        <v>1574</v>
      </c>
      <c r="O105" s="90" t="s">
        <v>64</v>
      </c>
      <c r="P105" s="74">
        <f t="shared" si="7"/>
        <v>0.15740000000000001</v>
      </c>
    </row>
    <row r="106" spans="2:16">
      <c r="B106" s="89">
        <v>1.3</v>
      </c>
      <c r="C106" s="90" t="s">
        <v>65</v>
      </c>
      <c r="D106" s="118">
        <f t="shared" si="12"/>
        <v>2.3214285714285715E-2</v>
      </c>
      <c r="E106" s="91">
        <v>4.9530000000000003</v>
      </c>
      <c r="F106" s="92">
        <v>1.637</v>
      </c>
      <c r="G106" s="88">
        <f t="shared" si="8"/>
        <v>6.59</v>
      </c>
      <c r="H106" s="89">
        <v>1.48</v>
      </c>
      <c r="I106" s="90" t="s">
        <v>66</v>
      </c>
      <c r="J106" s="76">
        <f t="shared" si="13"/>
        <v>1.48</v>
      </c>
      <c r="K106" s="89">
        <v>1595</v>
      </c>
      <c r="L106" s="90" t="s">
        <v>64</v>
      </c>
      <c r="M106" s="74">
        <f t="shared" si="6"/>
        <v>0.1595</v>
      </c>
      <c r="N106" s="89">
        <v>1672</v>
      </c>
      <c r="O106" s="90" t="s">
        <v>64</v>
      </c>
      <c r="P106" s="74">
        <f t="shared" si="7"/>
        <v>0.16719999999999999</v>
      </c>
    </row>
    <row r="107" spans="2:16">
      <c r="B107" s="89">
        <v>1.4</v>
      </c>
      <c r="C107" s="90" t="s">
        <v>65</v>
      </c>
      <c r="D107" s="74">
        <f t="shared" si="12"/>
        <v>2.4999999999999998E-2</v>
      </c>
      <c r="E107" s="91">
        <v>5.1929999999999996</v>
      </c>
      <c r="F107" s="92">
        <v>1.5629999999999999</v>
      </c>
      <c r="G107" s="88">
        <f t="shared" si="8"/>
        <v>6.7559999999999993</v>
      </c>
      <c r="H107" s="89">
        <v>1.58</v>
      </c>
      <c r="I107" s="90" t="s">
        <v>66</v>
      </c>
      <c r="J107" s="76">
        <f t="shared" si="13"/>
        <v>1.58</v>
      </c>
      <c r="K107" s="89">
        <v>1661</v>
      </c>
      <c r="L107" s="90" t="s">
        <v>64</v>
      </c>
      <c r="M107" s="74">
        <f t="shared" si="6"/>
        <v>0.1661</v>
      </c>
      <c r="N107" s="89">
        <v>1764</v>
      </c>
      <c r="O107" s="90" t="s">
        <v>64</v>
      </c>
      <c r="P107" s="74">
        <f t="shared" si="7"/>
        <v>0.1764</v>
      </c>
    </row>
    <row r="108" spans="2:16">
      <c r="B108" s="89">
        <v>1.5</v>
      </c>
      <c r="C108" s="90" t="s">
        <v>65</v>
      </c>
      <c r="D108" s="74">
        <f t="shared" si="12"/>
        <v>2.6785714285714284E-2</v>
      </c>
      <c r="E108" s="91">
        <v>5.4320000000000004</v>
      </c>
      <c r="F108" s="92">
        <v>1.4950000000000001</v>
      </c>
      <c r="G108" s="88">
        <f t="shared" si="8"/>
        <v>6.9270000000000005</v>
      </c>
      <c r="H108" s="89">
        <v>1.68</v>
      </c>
      <c r="I108" s="90" t="s">
        <v>66</v>
      </c>
      <c r="J108" s="76">
        <f t="shared" ref="J108:J171" si="14">H108</f>
        <v>1.68</v>
      </c>
      <c r="K108" s="89">
        <v>1723</v>
      </c>
      <c r="L108" s="90" t="s">
        <v>64</v>
      </c>
      <c r="M108" s="74">
        <f t="shared" si="6"/>
        <v>0.17230000000000001</v>
      </c>
      <c r="N108" s="89">
        <v>1852</v>
      </c>
      <c r="O108" s="90" t="s">
        <v>64</v>
      </c>
      <c r="P108" s="74">
        <f t="shared" si="7"/>
        <v>0.1852</v>
      </c>
    </row>
    <row r="109" spans="2:16">
      <c r="B109" s="89">
        <v>1.6</v>
      </c>
      <c r="C109" s="90" t="s">
        <v>65</v>
      </c>
      <c r="D109" s="74">
        <f t="shared" si="12"/>
        <v>2.8571428571428574E-2</v>
      </c>
      <c r="E109" s="91">
        <v>5.67</v>
      </c>
      <c r="F109" s="92">
        <v>1.4339999999999999</v>
      </c>
      <c r="G109" s="88">
        <f t="shared" si="8"/>
        <v>7.1040000000000001</v>
      </c>
      <c r="H109" s="89">
        <v>1.78</v>
      </c>
      <c r="I109" s="90" t="s">
        <v>66</v>
      </c>
      <c r="J109" s="76">
        <f t="shared" si="14"/>
        <v>1.78</v>
      </c>
      <c r="K109" s="89">
        <v>1781</v>
      </c>
      <c r="L109" s="90" t="s">
        <v>64</v>
      </c>
      <c r="M109" s="74">
        <f t="shared" si="6"/>
        <v>0.17809999999999998</v>
      </c>
      <c r="N109" s="89">
        <v>1935</v>
      </c>
      <c r="O109" s="90" t="s">
        <v>64</v>
      </c>
      <c r="P109" s="74">
        <f t="shared" si="7"/>
        <v>0.19350000000000001</v>
      </c>
    </row>
    <row r="110" spans="2:16">
      <c r="B110" s="89">
        <v>1.7</v>
      </c>
      <c r="C110" s="90" t="s">
        <v>65</v>
      </c>
      <c r="D110" s="74">
        <f t="shared" si="12"/>
        <v>3.0357142857142857E-2</v>
      </c>
      <c r="E110" s="91">
        <v>5.907</v>
      </c>
      <c r="F110" s="92">
        <v>1.379</v>
      </c>
      <c r="G110" s="88">
        <f t="shared" si="8"/>
        <v>7.2859999999999996</v>
      </c>
      <c r="H110" s="89">
        <v>1.88</v>
      </c>
      <c r="I110" s="90" t="s">
        <v>66</v>
      </c>
      <c r="J110" s="76">
        <f t="shared" si="14"/>
        <v>1.88</v>
      </c>
      <c r="K110" s="89">
        <v>1835</v>
      </c>
      <c r="L110" s="90" t="s">
        <v>64</v>
      </c>
      <c r="M110" s="74">
        <f t="shared" si="6"/>
        <v>0.1835</v>
      </c>
      <c r="N110" s="89">
        <v>2015</v>
      </c>
      <c r="O110" s="90" t="s">
        <v>64</v>
      </c>
      <c r="P110" s="74">
        <f t="shared" si="7"/>
        <v>0.20150000000000001</v>
      </c>
    </row>
    <row r="111" spans="2:16">
      <c r="B111" s="89">
        <v>1.8</v>
      </c>
      <c r="C111" s="90" t="s">
        <v>65</v>
      </c>
      <c r="D111" s="74">
        <f t="shared" si="12"/>
        <v>3.2142857142857147E-2</v>
      </c>
      <c r="E111" s="91">
        <v>6.1429999999999998</v>
      </c>
      <c r="F111" s="92">
        <v>1.3280000000000001</v>
      </c>
      <c r="G111" s="88">
        <f t="shared" si="8"/>
        <v>7.4710000000000001</v>
      </c>
      <c r="H111" s="89">
        <v>1.98</v>
      </c>
      <c r="I111" s="90" t="s">
        <v>66</v>
      </c>
      <c r="J111" s="76">
        <f t="shared" si="14"/>
        <v>1.98</v>
      </c>
      <c r="K111" s="89">
        <v>1884</v>
      </c>
      <c r="L111" s="90" t="s">
        <v>64</v>
      </c>
      <c r="M111" s="74">
        <f t="shared" si="6"/>
        <v>0.18839999999999998</v>
      </c>
      <c r="N111" s="89">
        <v>2090</v>
      </c>
      <c r="O111" s="90" t="s">
        <v>64</v>
      </c>
      <c r="P111" s="74">
        <f t="shared" si="7"/>
        <v>0.20899999999999999</v>
      </c>
    </row>
    <row r="112" spans="2:16">
      <c r="B112" s="89">
        <v>2</v>
      </c>
      <c r="C112" s="90" t="s">
        <v>65</v>
      </c>
      <c r="D112" s="74">
        <f t="shared" si="12"/>
        <v>3.5714285714285712E-2</v>
      </c>
      <c r="E112" s="91">
        <v>6.6150000000000002</v>
      </c>
      <c r="F112" s="92">
        <v>1.238</v>
      </c>
      <c r="G112" s="88">
        <f t="shared" si="8"/>
        <v>7.8529999999999998</v>
      </c>
      <c r="H112" s="89">
        <v>2.16</v>
      </c>
      <c r="I112" s="90" t="s">
        <v>66</v>
      </c>
      <c r="J112" s="76">
        <f t="shared" si="14"/>
        <v>2.16</v>
      </c>
      <c r="K112" s="89">
        <v>1983</v>
      </c>
      <c r="L112" s="90" t="s">
        <v>64</v>
      </c>
      <c r="M112" s="74">
        <f t="shared" si="6"/>
        <v>0.1983</v>
      </c>
      <c r="N112" s="89">
        <v>2230</v>
      </c>
      <c r="O112" s="90" t="s">
        <v>64</v>
      </c>
      <c r="P112" s="74">
        <f t="shared" si="7"/>
        <v>0.223</v>
      </c>
    </row>
    <row r="113" spans="1:16">
      <c r="B113" s="89">
        <v>2.25</v>
      </c>
      <c r="C113" s="90" t="s">
        <v>65</v>
      </c>
      <c r="D113" s="74">
        <f t="shared" si="12"/>
        <v>4.0178571428571432E-2</v>
      </c>
      <c r="E113" s="91">
        <v>7.202</v>
      </c>
      <c r="F113" s="92">
        <v>1.143</v>
      </c>
      <c r="G113" s="88">
        <f t="shared" si="8"/>
        <v>8.3450000000000006</v>
      </c>
      <c r="H113" s="89">
        <v>2.38</v>
      </c>
      <c r="I113" s="90" t="s">
        <v>66</v>
      </c>
      <c r="J113" s="76">
        <f t="shared" si="14"/>
        <v>2.38</v>
      </c>
      <c r="K113" s="89">
        <v>2092</v>
      </c>
      <c r="L113" s="90" t="s">
        <v>64</v>
      </c>
      <c r="M113" s="74">
        <f t="shared" si="6"/>
        <v>0.2092</v>
      </c>
      <c r="N113" s="89">
        <v>2387</v>
      </c>
      <c r="O113" s="90" t="s">
        <v>64</v>
      </c>
      <c r="P113" s="74">
        <f t="shared" si="7"/>
        <v>0.2387</v>
      </c>
    </row>
    <row r="114" spans="1:16">
      <c r="B114" s="89">
        <v>2.5</v>
      </c>
      <c r="C114" s="90" t="s">
        <v>65</v>
      </c>
      <c r="D114" s="74">
        <f t="shared" si="12"/>
        <v>4.4642857142857144E-2</v>
      </c>
      <c r="E114" s="91">
        <v>7.7889999999999997</v>
      </c>
      <c r="F114" s="92">
        <v>1.0640000000000001</v>
      </c>
      <c r="G114" s="88">
        <f t="shared" si="8"/>
        <v>8.8529999999999998</v>
      </c>
      <c r="H114" s="89">
        <v>2.58</v>
      </c>
      <c r="I114" s="90" t="s">
        <v>66</v>
      </c>
      <c r="J114" s="76">
        <f t="shared" si="14"/>
        <v>2.58</v>
      </c>
      <c r="K114" s="89">
        <v>2186</v>
      </c>
      <c r="L114" s="90" t="s">
        <v>64</v>
      </c>
      <c r="M114" s="74">
        <f t="shared" si="6"/>
        <v>0.21859999999999999</v>
      </c>
      <c r="N114" s="89">
        <v>2526</v>
      </c>
      <c r="O114" s="90" t="s">
        <v>64</v>
      </c>
      <c r="P114" s="74">
        <f t="shared" si="7"/>
        <v>0.25259999999999999</v>
      </c>
    </row>
    <row r="115" spans="1:16">
      <c r="B115" s="89">
        <v>2.75</v>
      </c>
      <c r="C115" s="90" t="s">
        <v>65</v>
      </c>
      <c r="D115" s="74">
        <f t="shared" si="12"/>
        <v>4.9107142857142856E-2</v>
      </c>
      <c r="E115" s="91">
        <v>8.375</v>
      </c>
      <c r="F115" s="92">
        <v>0.99550000000000005</v>
      </c>
      <c r="G115" s="88">
        <f t="shared" si="8"/>
        <v>9.3704999999999998</v>
      </c>
      <c r="H115" s="89">
        <v>2.77</v>
      </c>
      <c r="I115" s="90" t="s">
        <v>66</v>
      </c>
      <c r="J115" s="76">
        <f t="shared" si="14"/>
        <v>2.77</v>
      </c>
      <c r="K115" s="89">
        <v>2267</v>
      </c>
      <c r="L115" s="90" t="s">
        <v>64</v>
      </c>
      <c r="M115" s="74">
        <f t="shared" si="6"/>
        <v>0.22669999999999998</v>
      </c>
      <c r="N115" s="89">
        <v>2651</v>
      </c>
      <c r="O115" s="90" t="s">
        <v>64</v>
      </c>
      <c r="P115" s="74">
        <f t="shared" si="7"/>
        <v>0.2651</v>
      </c>
    </row>
    <row r="116" spans="1:16">
      <c r="B116" s="89">
        <v>3</v>
      </c>
      <c r="C116" s="90" t="s">
        <v>65</v>
      </c>
      <c r="D116" s="74">
        <f t="shared" si="12"/>
        <v>5.3571428571428568E-2</v>
      </c>
      <c r="E116" s="91">
        <v>8.9600000000000009</v>
      </c>
      <c r="F116" s="92">
        <v>0.93659999999999999</v>
      </c>
      <c r="G116" s="88">
        <f t="shared" si="8"/>
        <v>9.8966000000000012</v>
      </c>
      <c r="H116" s="89">
        <v>2.96</v>
      </c>
      <c r="I116" s="90" t="s">
        <v>66</v>
      </c>
      <c r="J116" s="76">
        <f t="shared" si="14"/>
        <v>2.96</v>
      </c>
      <c r="K116" s="89">
        <v>2336</v>
      </c>
      <c r="L116" s="90" t="s">
        <v>64</v>
      </c>
      <c r="M116" s="74">
        <f t="shared" si="6"/>
        <v>0.23359999999999997</v>
      </c>
      <c r="N116" s="89">
        <v>2762</v>
      </c>
      <c r="O116" s="90" t="s">
        <v>64</v>
      </c>
      <c r="P116" s="74">
        <f t="shared" si="7"/>
        <v>0.2762</v>
      </c>
    </row>
    <row r="117" spans="1:16">
      <c r="B117" s="89">
        <v>3.25</v>
      </c>
      <c r="C117" s="90" t="s">
        <v>65</v>
      </c>
      <c r="D117" s="74">
        <f t="shared" si="12"/>
        <v>5.8035714285714288E-2</v>
      </c>
      <c r="E117" s="91">
        <v>9.5449999999999999</v>
      </c>
      <c r="F117" s="92">
        <v>0.88500000000000001</v>
      </c>
      <c r="G117" s="88">
        <f t="shared" si="8"/>
        <v>10.43</v>
      </c>
      <c r="H117" s="89">
        <v>3.13</v>
      </c>
      <c r="I117" s="90" t="s">
        <v>66</v>
      </c>
      <c r="J117" s="76">
        <f t="shared" si="14"/>
        <v>3.13</v>
      </c>
      <c r="K117" s="89">
        <v>2398</v>
      </c>
      <c r="L117" s="90" t="s">
        <v>64</v>
      </c>
      <c r="M117" s="74">
        <f t="shared" si="6"/>
        <v>0.23980000000000001</v>
      </c>
      <c r="N117" s="89">
        <v>2863</v>
      </c>
      <c r="O117" s="90" t="s">
        <v>64</v>
      </c>
      <c r="P117" s="74">
        <f t="shared" si="7"/>
        <v>0.2863</v>
      </c>
    </row>
    <row r="118" spans="1:16">
      <c r="B118" s="89">
        <v>3.5</v>
      </c>
      <c r="C118" s="90" t="s">
        <v>65</v>
      </c>
      <c r="D118" s="74">
        <f t="shared" si="12"/>
        <v>6.25E-2</v>
      </c>
      <c r="E118" s="91">
        <v>10.130000000000001</v>
      </c>
      <c r="F118" s="92">
        <v>0.83940000000000003</v>
      </c>
      <c r="G118" s="88">
        <f t="shared" si="8"/>
        <v>10.9694</v>
      </c>
      <c r="H118" s="89">
        <v>3.3</v>
      </c>
      <c r="I118" s="90" t="s">
        <v>66</v>
      </c>
      <c r="J118" s="76">
        <f t="shared" si="14"/>
        <v>3.3</v>
      </c>
      <c r="K118" s="89">
        <v>2451</v>
      </c>
      <c r="L118" s="90" t="s">
        <v>64</v>
      </c>
      <c r="M118" s="74">
        <f t="shared" si="6"/>
        <v>0.24510000000000001</v>
      </c>
      <c r="N118" s="89">
        <v>2954</v>
      </c>
      <c r="O118" s="90" t="s">
        <v>64</v>
      </c>
      <c r="P118" s="74">
        <f t="shared" si="7"/>
        <v>0.2954</v>
      </c>
    </row>
    <row r="119" spans="1:16">
      <c r="B119" s="89">
        <v>3.75</v>
      </c>
      <c r="C119" s="90" t="s">
        <v>65</v>
      </c>
      <c r="D119" s="74">
        <f t="shared" si="12"/>
        <v>6.6964285714285712E-2</v>
      </c>
      <c r="E119" s="91">
        <v>10.71</v>
      </c>
      <c r="F119" s="92">
        <v>0.79879999999999995</v>
      </c>
      <c r="G119" s="88">
        <f t="shared" si="8"/>
        <v>11.508800000000001</v>
      </c>
      <c r="H119" s="89">
        <v>3.45</v>
      </c>
      <c r="I119" s="90" t="s">
        <v>66</v>
      </c>
      <c r="J119" s="76">
        <f t="shared" si="14"/>
        <v>3.45</v>
      </c>
      <c r="K119" s="89">
        <v>2499</v>
      </c>
      <c r="L119" s="90" t="s">
        <v>64</v>
      </c>
      <c r="M119" s="74">
        <f t="shared" si="6"/>
        <v>0.24990000000000001</v>
      </c>
      <c r="N119" s="89">
        <v>3037</v>
      </c>
      <c r="O119" s="90" t="s">
        <v>64</v>
      </c>
      <c r="P119" s="74">
        <f t="shared" si="7"/>
        <v>0.30369999999999997</v>
      </c>
    </row>
    <row r="120" spans="1:16">
      <c r="B120" s="89">
        <v>4</v>
      </c>
      <c r="C120" s="90" t="s">
        <v>65</v>
      </c>
      <c r="D120" s="74">
        <f t="shared" si="12"/>
        <v>7.1428571428571425E-2</v>
      </c>
      <c r="E120" s="91">
        <v>11.29</v>
      </c>
      <c r="F120" s="92">
        <v>0.76239999999999997</v>
      </c>
      <c r="G120" s="88">
        <f t="shared" si="8"/>
        <v>12.052399999999999</v>
      </c>
      <c r="H120" s="89">
        <v>3.6</v>
      </c>
      <c r="I120" s="90" t="s">
        <v>66</v>
      </c>
      <c r="J120" s="76">
        <f t="shared" si="14"/>
        <v>3.6</v>
      </c>
      <c r="K120" s="89">
        <v>2542</v>
      </c>
      <c r="L120" s="90" t="s">
        <v>64</v>
      </c>
      <c r="M120" s="74">
        <f t="shared" si="6"/>
        <v>0.25419999999999998</v>
      </c>
      <c r="N120" s="89">
        <v>3112</v>
      </c>
      <c r="O120" s="90" t="s">
        <v>64</v>
      </c>
      <c r="P120" s="74">
        <f t="shared" si="7"/>
        <v>0.31120000000000003</v>
      </c>
    </row>
    <row r="121" spans="1:16">
      <c r="B121" s="89">
        <v>4.5</v>
      </c>
      <c r="C121" s="90" t="s">
        <v>65</v>
      </c>
      <c r="D121" s="74">
        <f t="shared" si="12"/>
        <v>8.0357142857142863E-2</v>
      </c>
      <c r="E121" s="91">
        <v>12.44</v>
      </c>
      <c r="F121" s="92">
        <v>0.6996</v>
      </c>
      <c r="G121" s="88">
        <f t="shared" si="8"/>
        <v>13.1396</v>
      </c>
      <c r="H121" s="89">
        <v>3.89</v>
      </c>
      <c r="I121" s="90" t="s">
        <v>66</v>
      </c>
      <c r="J121" s="76">
        <f t="shared" si="14"/>
        <v>3.89</v>
      </c>
      <c r="K121" s="89">
        <v>2629</v>
      </c>
      <c r="L121" s="90" t="s">
        <v>64</v>
      </c>
      <c r="M121" s="74">
        <f t="shared" si="6"/>
        <v>0.26290000000000002</v>
      </c>
      <c r="N121" s="89">
        <v>3244</v>
      </c>
      <c r="O121" s="90" t="s">
        <v>64</v>
      </c>
      <c r="P121" s="74">
        <f t="shared" si="7"/>
        <v>0.32440000000000002</v>
      </c>
    </row>
    <row r="122" spans="1:16">
      <c r="B122" s="89">
        <v>5</v>
      </c>
      <c r="C122" s="90" t="s">
        <v>65</v>
      </c>
      <c r="D122" s="74">
        <f t="shared" si="12"/>
        <v>8.9285714285714288E-2</v>
      </c>
      <c r="E122" s="91">
        <v>13.58</v>
      </c>
      <c r="F122" s="92">
        <v>0.64739999999999998</v>
      </c>
      <c r="G122" s="88">
        <f t="shared" si="8"/>
        <v>14.227399999999999</v>
      </c>
      <c r="H122" s="89">
        <v>4.1500000000000004</v>
      </c>
      <c r="I122" s="90" t="s">
        <v>66</v>
      </c>
      <c r="J122" s="76">
        <f t="shared" si="14"/>
        <v>4.1500000000000004</v>
      </c>
      <c r="K122" s="89">
        <v>2701</v>
      </c>
      <c r="L122" s="90" t="s">
        <v>64</v>
      </c>
      <c r="M122" s="74">
        <f t="shared" si="6"/>
        <v>0.27010000000000001</v>
      </c>
      <c r="N122" s="89">
        <v>3356</v>
      </c>
      <c r="O122" s="90" t="s">
        <v>64</v>
      </c>
      <c r="P122" s="74">
        <f t="shared" si="7"/>
        <v>0.33560000000000001</v>
      </c>
    </row>
    <row r="123" spans="1:16">
      <c r="B123" s="89">
        <v>5.5</v>
      </c>
      <c r="C123" s="90" t="s">
        <v>65</v>
      </c>
      <c r="D123" s="74">
        <f t="shared" si="12"/>
        <v>9.8214285714285712E-2</v>
      </c>
      <c r="E123" s="91">
        <v>14.69</v>
      </c>
      <c r="F123" s="92">
        <v>0.60309999999999997</v>
      </c>
      <c r="G123" s="88">
        <f t="shared" si="8"/>
        <v>15.293099999999999</v>
      </c>
      <c r="H123" s="89">
        <v>4.3899999999999997</v>
      </c>
      <c r="I123" s="90" t="s">
        <v>66</v>
      </c>
      <c r="J123" s="76">
        <f t="shared" si="14"/>
        <v>4.3899999999999997</v>
      </c>
      <c r="K123" s="89">
        <v>2760</v>
      </c>
      <c r="L123" s="90" t="s">
        <v>64</v>
      </c>
      <c r="M123" s="74">
        <f t="shared" si="6"/>
        <v>0.27599999999999997</v>
      </c>
      <c r="N123" s="89">
        <v>3452</v>
      </c>
      <c r="O123" s="90" t="s">
        <v>64</v>
      </c>
      <c r="P123" s="74">
        <f t="shared" si="7"/>
        <v>0.34520000000000001</v>
      </c>
    </row>
    <row r="124" spans="1:16">
      <c r="B124" s="89">
        <v>6</v>
      </c>
      <c r="C124" s="90" t="s">
        <v>65</v>
      </c>
      <c r="D124" s="74">
        <f t="shared" si="12"/>
        <v>0.10714285714285714</v>
      </c>
      <c r="E124" s="91">
        <v>15.78</v>
      </c>
      <c r="F124" s="92">
        <v>0.56510000000000005</v>
      </c>
      <c r="G124" s="88">
        <f t="shared" si="8"/>
        <v>16.345099999999999</v>
      </c>
      <c r="H124" s="89">
        <v>4.6100000000000003</v>
      </c>
      <c r="I124" s="90" t="s">
        <v>66</v>
      </c>
      <c r="J124" s="76">
        <f t="shared" si="14"/>
        <v>4.6100000000000003</v>
      </c>
      <c r="K124" s="89">
        <v>2810</v>
      </c>
      <c r="L124" s="90" t="s">
        <v>64</v>
      </c>
      <c r="M124" s="74">
        <f t="shared" si="6"/>
        <v>0.28100000000000003</v>
      </c>
      <c r="N124" s="89">
        <v>3536</v>
      </c>
      <c r="O124" s="90" t="s">
        <v>64</v>
      </c>
      <c r="P124" s="74">
        <f t="shared" si="7"/>
        <v>0.35360000000000003</v>
      </c>
    </row>
    <row r="125" spans="1:16">
      <c r="B125" s="77">
        <v>6.5</v>
      </c>
      <c r="C125" s="79" t="s">
        <v>65</v>
      </c>
      <c r="D125" s="74">
        <f t="shared" si="12"/>
        <v>0.11607142857142858</v>
      </c>
      <c r="E125" s="91">
        <v>16.84</v>
      </c>
      <c r="F125" s="92">
        <v>0.53200000000000003</v>
      </c>
      <c r="G125" s="88">
        <f t="shared" si="8"/>
        <v>17.372</v>
      </c>
      <c r="H125" s="89">
        <v>4.82</v>
      </c>
      <c r="I125" s="90" t="s">
        <v>66</v>
      </c>
      <c r="J125" s="76">
        <f t="shared" si="14"/>
        <v>4.82</v>
      </c>
      <c r="K125" s="89">
        <v>2853</v>
      </c>
      <c r="L125" s="90" t="s">
        <v>64</v>
      </c>
      <c r="M125" s="74">
        <f t="shared" si="6"/>
        <v>0.2853</v>
      </c>
      <c r="N125" s="89">
        <v>3609</v>
      </c>
      <c r="O125" s="90" t="s">
        <v>64</v>
      </c>
      <c r="P125" s="74">
        <f t="shared" si="7"/>
        <v>0.3609</v>
      </c>
    </row>
    <row r="126" spans="1:16">
      <c r="B126" s="77">
        <v>7</v>
      </c>
      <c r="C126" s="79" t="s">
        <v>65</v>
      </c>
      <c r="D126" s="74">
        <f t="shared" si="12"/>
        <v>0.125</v>
      </c>
      <c r="E126" s="91">
        <v>17.87</v>
      </c>
      <c r="F126" s="92">
        <v>0.503</v>
      </c>
      <c r="G126" s="88">
        <f t="shared" si="8"/>
        <v>18.373000000000001</v>
      </c>
      <c r="H126" s="77">
        <v>5.0199999999999996</v>
      </c>
      <c r="I126" s="79" t="s">
        <v>66</v>
      </c>
      <c r="J126" s="76">
        <f t="shared" si="14"/>
        <v>5.0199999999999996</v>
      </c>
      <c r="K126" s="77">
        <v>2891</v>
      </c>
      <c r="L126" s="79" t="s">
        <v>64</v>
      </c>
      <c r="M126" s="74">
        <f t="shared" si="6"/>
        <v>0.28910000000000002</v>
      </c>
      <c r="N126" s="77">
        <v>3674</v>
      </c>
      <c r="O126" s="79" t="s">
        <v>64</v>
      </c>
      <c r="P126" s="74">
        <f t="shared" si="7"/>
        <v>0.3674</v>
      </c>
    </row>
    <row r="127" spans="1:16">
      <c r="B127" s="77">
        <v>8</v>
      </c>
      <c r="C127" s="79" t="s">
        <v>65</v>
      </c>
      <c r="D127" s="74">
        <f t="shared" si="12"/>
        <v>0.14285714285714285</v>
      </c>
      <c r="E127" s="91">
        <v>19.829999999999998</v>
      </c>
      <c r="F127" s="92">
        <v>0.45419999999999999</v>
      </c>
      <c r="G127" s="88">
        <f t="shared" si="8"/>
        <v>20.284199999999998</v>
      </c>
      <c r="H127" s="77">
        <v>5.39</v>
      </c>
      <c r="I127" s="79" t="s">
        <v>66</v>
      </c>
      <c r="J127" s="76">
        <f t="shared" si="14"/>
        <v>5.39</v>
      </c>
      <c r="K127" s="77">
        <v>2975</v>
      </c>
      <c r="L127" s="79" t="s">
        <v>64</v>
      </c>
      <c r="M127" s="74">
        <f t="shared" si="6"/>
        <v>0.29749999999999999</v>
      </c>
      <c r="N127" s="77">
        <v>3783</v>
      </c>
      <c r="O127" s="79" t="s">
        <v>64</v>
      </c>
      <c r="P127" s="74">
        <f t="shared" si="7"/>
        <v>0.37829999999999997</v>
      </c>
    </row>
    <row r="128" spans="1:16">
      <c r="A128" s="94"/>
      <c r="B128" s="89">
        <v>9</v>
      </c>
      <c r="C128" s="90" t="s">
        <v>65</v>
      </c>
      <c r="D128" s="74">
        <f t="shared" si="12"/>
        <v>0.16071428571428573</v>
      </c>
      <c r="E128" s="91">
        <v>21.64</v>
      </c>
      <c r="F128" s="92">
        <v>0.4148</v>
      </c>
      <c r="G128" s="88">
        <f t="shared" si="8"/>
        <v>22.0548</v>
      </c>
      <c r="H128" s="89">
        <v>5.73</v>
      </c>
      <c r="I128" s="90" t="s">
        <v>66</v>
      </c>
      <c r="J128" s="76">
        <f t="shared" si="14"/>
        <v>5.73</v>
      </c>
      <c r="K128" s="77">
        <v>3043</v>
      </c>
      <c r="L128" s="79" t="s">
        <v>64</v>
      </c>
      <c r="M128" s="74">
        <f t="shared" si="6"/>
        <v>0.30430000000000001</v>
      </c>
      <c r="N128" s="77">
        <v>3873</v>
      </c>
      <c r="O128" s="79" t="s">
        <v>64</v>
      </c>
      <c r="P128" s="74">
        <f t="shared" si="7"/>
        <v>0.38730000000000003</v>
      </c>
    </row>
    <row r="129" spans="1:16">
      <c r="A129" s="94"/>
      <c r="B129" s="89">
        <v>10</v>
      </c>
      <c r="C129" s="90" t="s">
        <v>65</v>
      </c>
      <c r="D129" s="74">
        <f t="shared" si="12"/>
        <v>0.17857142857142858</v>
      </c>
      <c r="E129" s="91">
        <v>23.31</v>
      </c>
      <c r="F129" s="92">
        <v>0.38229999999999997</v>
      </c>
      <c r="G129" s="88">
        <f t="shared" si="8"/>
        <v>23.692299999999999</v>
      </c>
      <c r="H129" s="89">
        <v>6.04</v>
      </c>
      <c r="I129" s="90" t="s">
        <v>66</v>
      </c>
      <c r="J129" s="76">
        <f t="shared" si="14"/>
        <v>6.04</v>
      </c>
      <c r="K129" s="77">
        <v>3099</v>
      </c>
      <c r="L129" s="79" t="s">
        <v>64</v>
      </c>
      <c r="M129" s="74">
        <f t="shared" si="6"/>
        <v>0.30990000000000001</v>
      </c>
      <c r="N129" s="77">
        <v>3948</v>
      </c>
      <c r="O129" s="79" t="s">
        <v>64</v>
      </c>
      <c r="P129" s="74">
        <f t="shared" si="7"/>
        <v>0.39479999999999998</v>
      </c>
    </row>
    <row r="130" spans="1:16">
      <c r="A130" s="94"/>
      <c r="B130" s="89">
        <v>11</v>
      </c>
      <c r="C130" s="90" t="s">
        <v>65</v>
      </c>
      <c r="D130" s="74">
        <f t="shared" si="12"/>
        <v>0.19642857142857142</v>
      </c>
      <c r="E130" s="91">
        <v>24.83</v>
      </c>
      <c r="F130" s="92">
        <v>0.35489999999999999</v>
      </c>
      <c r="G130" s="88">
        <f t="shared" si="8"/>
        <v>25.184899999999999</v>
      </c>
      <c r="H130" s="89">
        <v>6.33</v>
      </c>
      <c r="I130" s="90" t="s">
        <v>66</v>
      </c>
      <c r="J130" s="76">
        <f t="shared" si="14"/>
        <v>6.33</v>
      </c>
      <c r="K130" s="77">
        <v>3146</v>
      </c>
      <c r="L130" s="79" t="s">
        <v>64</v>
      </c>
      <c r="M130" s="74">
        <f t="shared" si="6"/>
        <v>0.31459999999999999</v>
      </c>
      <c r="N130" s="77">
        <v>4012</v>
      </c>
      <c r="O130" s="79" t="s">
        <v>64</v>
      </c>
      <c r="P130" s="74">
        <f t="shared" si="7"/>
        <v>0.40119999999999995</v>
      </c>
    </row>
    <row r="131" spans="1:16">
      <c r="A131" s="94"/>
      <c r="B131" s="89">
        <v>12</v>
      </c>
      <c r="C131" s="90" t="s">
        <v>65</v>
      </c>
      <c r="D131" s="74">
        <f t="shared" si="12"/>
        <v>0.21428571428571427</v>
      </c>
      <c r="E131" s="91">
        <v>26.22</v>
      </c>
      <c r="F131" s="92">
        <v>0.33139999999999997</v>
      </c>
      <c r="G131" s="88">
        <f t="shared" si="8"/>
        <v>26.551399999999997</v>
      </c>
      <c r="H131" s="89">
        <v>6.61</v>
      </c>
      <c r="I131" s="90" t="s">
        <v>66</v>
      </c>
      <c r="J131" s="76">
        <f t="shared" si="14"/>
        <v>6.61</v>
      </c>
      <c r="K131" s="77">
        <v>3187</v>
      </c>
      <c r="L131" s="79" t="s">
        <v>64</v>
      </c>
      <c r="M131" s="74">
        <f t="shared" si="6"/>
        <v>0.31869999999999998</v>
      </c>
      <c r="N131" s="77">
        <v>4067</v>
      </c>
      <c r="O131" s="79" t="s">
        <v>64</v>
      </c>
      <c r="P131" s="74">
        <f t="shared" si="7"/>
        <v>0.40670000000000001</v>
      </c>
    </row>
    <row r="132" spans="1:16">
      <c r="A132" s="94"/>
      <c r="B132" s="89">
        <v>13</v>
      </c>
      <c r="C132" s="90" t="s">
        <v>65</v>
      </c>
      <c r="D132" s="74">
        <f t="shared" si="12"/>
        <v>0.23214285714285715</v>
      </c>
      <c r="E132" s="91">
        <v>27.49</v>
      </c>
      <c r="F132" s="92">
        <v>0.31119999999999998</v>
      </c>
      <c r="G132" s="88">
        <f t="shared" si="8"/>
        <v>27.801199999999998</v>
      </c>
      <c r="H132" s="89">
        <v>6.87</v>
      </c>
      <c r="I132" s="90" t="s">
        <v>66</v>
      </c>
      <c r="J132" s="76">
        <f t="shared" si="14"/>
        <v>6.87</v>
      </c>
      <c r="K132" s="77">
        <v>3223</v>
      </c>
      <c r="L132" s="79" t="s">
        <v>64</v>
      </c>
      <c r="M132" s="74">
        <f t="shared" si="6"/>
        <v>0.32229999999999998</v>
      </c>
      <c r="N132" s="77">
        <v>4116</v>
      </c>
      <c r="O132" s="79" t="s">
        <v>64</v>
      </c>
      <c r="P132" s="74">
        <f t="shared" si="7"/>
        <v>0.41159999999999997</v>
      </c>
    </row>
    <row r="133" spans="1:16">
      <c r="A133" s="94"/>
      <c r="B133" s="89">
        <v>14</v>
      </c>
      <c r="C133" s="90" t="s">
        <v>65</v>
      </c>
      <c r="D133" s="74">
        <f t="shared" si="12"/>
        <v>0.25</v>
      </c>
      <c r="E133" s="91">
        <v>28.65</v>
      </c>
      <c r="F133" s="92">
        <v>0.29339999999999999</v>
      </c>
      <c r="G133" s="88">
        <f t="shared" si="8"/>
        <v>28.943399999999997</v>
      </c>
      <c r="H133" s="89">
        <v>7.12</v>
      </c>
      <c r="I133" s="90" t="s">
        <v>66</v>
      </c>
      <c r="J133" s="76">
        <f t="shared" si="14"/>
        <v>7.12</v>
      </c>
      <c r="K133" s="77">
        <v>3256</v>
      </c>
      <c r="L133" s="79" t="s">
        <v>64</v>
      </c>
      <c r="M133" s="74">
        <f t="shared" si="6"/>
        <v>0.3256</v>
      </c>
      <c r="N133" s="77">
        <v>4159</v>
      </c>
      <c r="O133" s="79" t="s">
        <v>64</v>
      </c>
      <c r="P133" s="74">
        <f t="shared" si="7"/>
        <v>0.41589999999999999</v>
      </c>
    </row>
    <row r="134" spans="1:16">
      <c r="A134" s="94"/>
      <c r="B134" s="89">
        <v>15</v>
      </c>
      <c r="C134" s="90" t="s">
        <v>65</v>
      </c>
      <c r="D134" s="74">
        <f t="shared" si="12"/>
        <v>0.26785714285714285</v>
      </c>
      <c r="E134" s="91">
        <v>29.71</v>
      </c>
      <c r="F134" s="92">
        <v>0.27779999999999999</v>
      </c>
      <c r="G134" s="88">
        <f t="shared" si="8"/>
        <v>29.9878</v>
      </c>
      <c r="H134" s="89">
        <v>7.36</v>
      </c>
      <c r="I134" s="90" t="s">
        <v>66</v>
      </c>
      <c r="J134" s="76">
        <f t="shared" si="14"/>
        <v>7.36</v>
      </c>
      <c r="K134" s="77">
        <v>3285</v>
      </c>
      <c r="L134" s="79" t="s">
        <v>64</v>
      </c>
      <c r="M134" s="74">
        <f t="shared" si="6"/>
        <v>0.32850000000000001</v>
      </c>
      <c r="N134" s="77">
        <v>4199</v>
      </c>
      <c r="O134" s="79" t="s">
        <v>64</v>
      </c>
      <c r="P134" s="74">
        <f t="shared" si="7"/>
        <v>0.4199</v>
      </c>
    </row>
    <row r="135" spans="1:16">
      <c r="A135" s="94"/>
      <c r="B135" s="89">
        <v>16</v>
      </c>
      <c r="C135" s="90" t="s">
        <v>65</v>
      </c>
      <c r="D135" s="74">
        <f t="shared" si="12"/>
        <v>0.2857142857142857</v>
      </c>
      <c r="E135" s="91">
        <v>30.68</v>
      </c>
      <c r="F135" s="92">
        <v>0.26379999999999998</v>
      </c>
      <c r="G135" s="88">
        <f t="shared" si="8"/>
        <v>30.9438</v>
      </c>
      <c r="H135" s="89">
        <v>7.6</v>
      </c>
      <c r="I135" s="90" t="s">
        <v>66</v>
      </c>
      <c r="J135" s="76">
        <f t="shared" si="14"/>
        <v>7.6</v>
      </c>
      <c r="K135" s="77">
        <v>3312</v>
      </c>
      <c r="L135" s="79" t="s">
        <v>64</v>
      </c>
      <c r="M135" s="74">
        <f t="shared" si="6"/>
        <v>0.33119999999999999</v>
      </c>
      <c r="N135" s="77">
        <v>4234</v>
      </c>
      <c r="O135" s="79" t="s">
        <v>64</v>
      </c>
      <c r="P135" s="74">
        <f t="shared" si="7"/>
        <v>0.4234</v>
      </c>
    </row>
    <row r="136" spans="1:16">
      <c r="A136" s="94"/>
      <c r="B136" s="89">
        <v>17</v>
      </c>
      <c r="C136" s="90" t="s">
        <v>65</v>
      </c>
      <c r="D136" s="74">
        <f t="shared" si="12"/>
        <v>0.30357142857142855</v>
      </c>
      <c r="E136" s="91">
        <v>31.56</v>
      </c>
      <c r="F136" s="92">
        <v>0.25140000000000001</v>
      </c>
      <c r="G136" s="88">
        <f t="shared" si="8"/>
        <v>31.811399999999999</v>
      </c>
      <c r="H136" s="89">
        <v>7.82</v>
      </c>
      <c r="I136" s="90" t="s">
        <v>66</v>
      </c>
      <c r="J136" s="76">
        <f t="shared" si="14"/>
        <v>7.82</v>
      </c>
      <c r="K136" s="77">
        <v>3337</v>
      </c>
      <c r="L136" s="79" t="s">
        <v>64</v>
      </c>
      <c r="M136" s="74">
        <f t="shared" si="6"/>
        <v>0.3337</v>
      </c>
      <c r="N136" s="77">
        <v>4267</v>
      </c>
      <c r="O136" s="79" t="s">
        <v>64</v>
      </c>
      <c r="P136" s="74">
        <f t="shared" si="7"/>
        <v>0.42670000000000002</v>
      </c>
    </row>
    <row r="137" spans="1:16">
      <c r="A137" s="94"/>
      <c r="B137" s="89">
        <v>18</v>
      </c>
      <c r="C137" s="90" t="s">
        <v>65</v>
      </c>
      <c r="D137" s="74">
        <f t="shared" si="12"/>
        <v>0.32142857142857145</v>
      </c>
      <c r="E137" s="91">
        <v>32.380000000000003</v>
      </c>
      <c r="F137" s="92">
        <v>0.24010000000000001</v>
      </c>
      <c r="G137" s="88">
        <f t="shared" si="8"/>
        <v>32.620100000000001</v>
      </c>
      <c r="H137" s="89">
        <v>8.0500000000000007</v>
      </c>
      <c r="I137" s="90" t="s">
        <v>66</v>
      </c>
      <c r="J137" s="76">
        <f t="shared" si="14"/>
        <v>8.0500000000000007</v>
      </c>
      <c r="K137" s="77">
        <v>3360</v>
      </c>
      <c r="L137" s="79" t="s">
        <v>64</v>
      </c>
      <c r="M137" s="74">
        <f t="shared" si="6"/>
        <v>0.33599999999999997</v>
      </c>
      <c r="N137" s="77">
        <v>4297</v>
      </c>
      <c r="O137" s="79" t="s">
        <v>64</v>
      </c>
      <c r="P137" s="74">
        <f t="shared" si="7"/>
        <v>0.42969999999999997</v>
      </c>
    </row>
    <row r="138" spans="1:16">
      <c r="A138" s="94"/>
      <c r="B138" s="89">
        <v>20</v>
      </c>
      <c r="C138" s="90" t="s">
        <v>65</v>
      </c>
      <c r="D138" s="74">
        <f t="shared" si="12"/>
        <v>0.35714285714285715</v>
      </c>
      <c r="E138" s="91">
        <v>33.81</v>
      </c>
      <c r="F138" s="92">
        <v>0.22059999999999999</v>
      </c>
      <c r="G138" s="88">
        <f t="shared" si="8"/>
        <v>34.0306</v>
      </c>
      <c r="H138" s="89">
        <v>8.4700000000000006</v>
      </c>
      <c r="I138" s="90" t="s">
        <v>66</v>
      </c>
      <c r="J138" s="76">
        <f t="shared" si="14"/>
        <v>8.4700000000000006</v>
      </c>
      <c r="K138" s="77">
        <v>3429</v>
      </c>
      <c r="L138" s="79" t="s">
        <v>64</v>
      </c>
      <c r="M138" s="74">
        <f t="shared" si="6"/>
        <v>0.34289999999999998</v>
      </c>
      <c r="N138" s="77">
        <v>4351</v>
      </c>
      <c r="O138" s="79" t="s">
        <v>64</v>
      </c>
      <c r="P138" s="74">
        <f t="shared" si="7"/>
        <v>0.43509999999999999</v>
      </c>
    </row>
    <row r="139" spans="1:16">
      <c r="A139" s="94"/>
      <c r="B139" s="89">
        <v>22.5</v>
      </c>
      <c r="C139" s="90" t="s">
        <v>65</v>
      </c>
      <c r="D139" s="74">
        <f t="shared" si="12"/>
        <v>0.4017857142857143</v>
      </c>
      <c r="E139" s="91">
        <v>35.31</v>
      </c>
      <c r="F139" s="92">
        <v>0.20050000000000001</v>
      </c>
      <c r="G139" s="88">
        <f t="shared" si="8"/>
        <v>35.5105</v>
      </c>
      <c r="H139" s="89">
        <v>8.99</v>
      </c>
      <c r="I139" s="90" t="s">
        <v>66</v>
      </c>
      <c r="J139" s="76">
        <f t="shared" si="14"/>
        <v>8.99</v>
      </c>
      <c r="K139" s="77">
        <v>3520</v>
      </c>
      <c r="L139" s="79" t="s">
        <v>64</v>
      </c>
      <c r="M139" s="74">
        <f t="shared" si="6"/>
        <v>0.35199999999999998</v>
      </c>
      <c r="N139" s="77">
        <v>4409</v>
      </c>
      <c r="O139" s="79" t="s">
        <v>64</v>
      </c>
      <c r="P139" s="74">
        <f t="shared" si="7"/>
        <v>0.44089999999999996</v>
      </c>
    </row>
    <row r="140" spans="1:16">
      <c r="A140" s="94"/>
      <c r="B140" s="89">
        <v>25</v>
      </c>
      <c r="C140" s="95" t="s">
        <v>65</v>
      </c>
      <c r="D140" s="74">
        <f t="shared" si="12"/>
        <v>0.44642857142857145</v>
      </c>
      <c r="E140" s="91">
        <v>36.54</v>
      </c>
      <c r="F140" s="92">
        <v>0.184</v>
      </c>
      <c r="G140" s="88">
        <f t="shared" si="8"/>
        <v>36.723999999999997</v>
      </c>
      <c r="H140" s="89">
        <v>9.48</v>
      </c>
      <c r="I140" s="90" t="s">
        <v>66</v>
      </c>
      <c r="J140" s="76">
        <f t="shared" si="14"/>
        <v>9.48</v>
      </c>
      <c r="K140" s="77">
        <v>3602</v>
      </c>
      <c r="L140" s="79" t="s">
        <v>64</v>
      </c>
      <c r="M140" s="74">
        <f t="shared" si="6"/>
        <v>0.36019999999999996</v>
      </c>
      <c r="N140" s="77">
        <v>4460</v>
      </c>
      <c r="O140" s="79" t="s">
        <v>64</v>
      </c>
      <c r="P140" s="74">
        <f t="shared" si="7"/>
        <v>0.44600000000000001</v>
      </c>
    </row>
    <row r="141" spans="1:16">
      <c r="B141" s="89">
        <v>27.5</v>
      </c>
      <c r="C141" s="79" t="s">
        <v>65</v>
      </c>
      <c r="D141" s="74">
        <f t="shared" si="12"/>
        <v>0.49107142857142855</v>
      </c>
      <c r="E141" s="91">
        <v>37.549999999999997</v>
      </c>
      <c r="F141" s="92">
        <v>0.17019999999999999</v>
      </c>
      <c r="G141" s="88">
        <f t="shared" si="8"/>
        <v>37.720199999999998</v>
      </c>
      <c r="H141" s="77">
        <v>9.9600000000000009</v>
      </c>
      <c r="I141" s="79" t="s">
        <v>66</v>
      </c>
      <c r="J141" s="76">
        <f t="shared" si="14"/>
        <v>9.9600000000000009</v>
      </c>
      <c r="K141" s="77">
        <v>3676</v>
      </c>
      <c r="L141" s="79" t="s">
        <v>64</v>
      </c>
      <c r="M141" s="74">
        <f t="shared" si="6"/>
        <v>0.36760000000000004</v>
      </c>
      <c r="N141" s="77">
        <v>4505</v>
      </c>
      <c r="O141" s="79" t="s">
        <v>64</v>
      </c>
      <c r="P141" s="74">
        <f t="shared" si="7"/>
        <v>0.45050000000000001</v>
      </c>
    </row>
    <row r="142" spans="1:16">
      <c r="B142" s="89">
        <v>30</v>
      </c>
      <c r="C142" s="79" t="s">
        <v>65</v>
      </c>
      <c r="D142" s="74">
        <f t="shared" si="12"/>
        <v>0.5357142857142857</v>
      </c>
      <c r="E142" s="91">
        <v>38.380000000000003</v>
      </c>
      <c r="F142" s="92">
        <v>0.1585</v>
      </c>
      <c r="G142" s="88">
        <f t="shared" si="8"/>
        <v>38.538499999999999</v>
      </c>
      <c r="H142" s="77">
        <v>10.43</v>
      </c>
      <c r="I142" s="79" t="s">
        <v>66</v>
      </c>
      <c r="J142" s="76">
        <f t="shared" si="14"/>
        <v>10.43</v>
      </c>
      <c r="K142" s="77">
        <v>3745</v>
      </c>
      <c r="L142" s="79" t="s">
        <v>64</v>
      </c>
      <c r="M142" s="74">
        <f t="shared" si="6"/>
        <v>0.3745</v>
      </c>
      <c r="N142" s="77">
        <v>4545</v>
      </c>
      <c r="O142" s="79" t="s">
        <v>64</v>
      </c>
      <c r="P142" s="74">
        <f t="shared" si="7"/>
        <v>0.45450000000000002</v>
      </c>
    </row>
    <row r="143" spans="1:16">
      <c r="B143" s="89">
        <v>32.5</v>
      </c>
      <c r="C143" s="79" t="s">
        <v>65</v>
      </c>
      <c r="D143" s="74">
        <f t="shared" si="12"/>
        <v>0.5803571428571429</v>
      </c>
      <c r="E143" s="91">
        <v>39.049999999999997</v>
      </c>
      <c r="F143" s="92">
        <v>0.1484</v>
      </c>
      <c r="G143" s="88">
        <f t="shared" si="8"/>
        <v>39.198399999999999</v>
      </c>
      <c r="H143" s="77">
        <v>10.89</v>
      </c>
      <c r="I143" s="79" t="s">
        <v>66</v>
      </c>
      <c r="J143" s="76">
        <f t="shared" si="14"/>
        <v>10.89</v>
      </c>
      <c r="K143" s="77">
        <v>3810</v>
      </c>
      <c r="L143" s="79" t="s">
        <v>64</v>
      </c>
      <c r="M143" s="74">
        <f t="shared" si="6"/>
        <v>0.38100000000000001</v>
      </c>
      <c r="N143" s="77">
        <v>4583</v>
      </c>
      <c r="O143" s="79" t="s">
        <v>64</v>
      </c>
      <c r="P143" s="74">
        <f t="shared" si="7"/>
        <v>0.45830000000000004</v>
      </c>
    </row>
    <row r="144" spans="1:16">
      <c r="B144" s="89">
        <v>35</v>
      </c>
      <c r="C144" s="79" t="s">
        <v>65</v>
      </c>
      <c r="D144" s="74">
        <f t="shared" si="12"/>
        <v>0.625</v>
      </c>
      <c r="E144" s="91">
        <v>39.590000000000003</v>
      </c>
      <c r="F144" s="92">
        <v>0.1396</v>
      </c>
      <c r="G144" s="88">
        <f t="shared" si="8"/>
        <v>39.729600000000005</v>
      </c>
      <c r="H144" s="77">
        <v>11.35</v>
      </c>
      <c r="I144" s="79" t="s">
        <v>66</v>
      </c>
      <c r="J144" s="76">
        <f t="shared" si="14"/>
        <v>11.35</v>
      </c>
      <c r="K144" s="77">
        <v>3872</v>
      </c>
      <c r="L144" s="79" t="s">
        <v>64</v>
      </c>
      <c r="M144" s="74">
        <f t="shared" si="6"/>
        <v>0.38719999999999999</v>
      </c>
      <c r="N144" s="77">
        <v>4617</v>
      </c>
      <c r="O144" s="79" t="s">
        <v>64</v>
      </c>
      <c r="P144" s="74">
        <f t="shared" si="7"/>
        <v>0.4617</v>
      </c>
    </row>
    <row r="145" spans="2:16">
      <c r="B145" s="89">
        <v>37.5</v>
      </c>
      <c r="C145" s="79" t="s">
        <v>65</v>
      </c>
      <c r="D145" s="74">
        <f t="shared" si="12"/>
        <v>0.6696428571428571</v>
      </c>
      <c r="E145" s="91">
        <v>40.020000000000003</v>
      </c>
      <c r="F145" s="92">
        <v>0.13189999999999999</v>
      </c>
      <c r="G145" s="88">
        <f t="shared" si="8"/>
        <v>40.151900000000005</v>
      </c>
      <c r="H145" s="77">
        <v>11.79</v>
      </c>
      <c r="I145" s="79" t="s">
        <v>66</v>
      </c>
      <c r="J145" s="76">
        <f t="shared" si="14"/>
        <v>11.79</v>
      </c>
      <c r="K145" s="77">
        <v>3930</v>
      </c>
      <c r="L145" s="79" t="s">
        <v>64</v>
      </c>
      <c r="M145" s="74">
        <f t="shared" si="6"/>
        <v>0.39300000000000002</v>
      </c>
      <c r="N145" s="77">
        <v>4649</v>
      </c>
      <c r="O145" s="79" t="s">
        <v>64</v>
      </c>
      <c r="P145" s="74">
        <f t="shared" si="7"/>
        <v>0.46489999999999998</v>
      </c>
    </row>
    <row r="146" spans="2:16">
      <c r="B146" s="89">
        <v>40</v>
      </c>
      <c r="C146" s="79" t="s">
        <v>65</v>
      </c>
      <c r="D146" s="74">
        <f t="shared" si="12"/>
        <v>0.7142857142857143</v>
      </c>
      <c r="E146" s="91">
        <v>40.36</v>
      </c>
      <c r="F146" s="92">
        <v>0.125</v>
      </c>
      <c r="G146" s="88">
        <f t="shared" si="8"/>
        <v>40.484999999999999</v>
      </c>
      <c r="H146" s="77">
        <v>12.24</v>
      </c>
      <c r="I146" s="79" t="s">
        <v>66</v>
      </c>
      <c r="J146" s="76">
        <f t="shared" si="14"/>
        <v>12.24</v>
      </c>
      <c r="K146" s="77">
        <v>3987</v>
      </c>
      <c r="L146" s="79" t="s">
        <v>64</v>
      </c>
      <c r="M146" s="74">
        <f t="shared" si="6"/>
        <v>0.3987</v>
      </c>
      <c r="N146" s="77">
        <v>4679</v>
      </c>
      <c r="O146" s="79" t="s">
        <v>64</v>
      </c>
      <c r="P146" s="74">
        <f t="shared" si="7"/>
        <v>0.46790000000000004</v>
      </c>
    </row>
    <row r="147" spans="2:16">
      <c r="B147" s="89">
        <v>45</v>
      </c>
      <c r="C147" s="79" t="s">
        <v>65</v>
      </c>
      <c r="D147" s="74">
        <f t="shared" si="12"/>
        <v>0.8035714285714286</v>
      </c>
      <c r="E147" s="91">
        <v>40.83</v>
      </c>
      <c r="F147" s="92">
        <v>0.1133</v>
      </c>
      <c r="G147" s="88">
        <f t="shared" si="8"/>
        <v>40.943300000000001</v>
      </c>
      <c r="H147" s="77">
        <v>13.12</v>
      </c>
      <c r="I147" s="79" t="s">
        <v>66</v>
      </c>
      <c r="J147" s="76">
        <f t="shared" si="14"/>
        <v>13.12</v>
      </c>
      <c r="K147" s="77">
        <v>4188</v>
      </c>
      <c r="L147" s="79" t="s">
        <v>64</v>
      </c>
      <c r="M147" s="74">
        <f t="shared" si="6"/>
        <v>0.41879999999999995</v>
      </c>
      <c r="N147" s="77">
        <v>4734</v>
      </c>
      <c r="O147" s="79" t="s">
        <v>64</v>
      </c>
      <c r="P147" s="74">
        <f t="shared" si="7"/>
        <v>0.47339999999999999</v>
      </c>
    </row>
    <row r="148" spans="2:16">
      <c r="B148" s="89">
        <v>50</v>
      </c>
      <c r="C148" s="79" t="s">
        <v>65</v>
      </c>
      <c r="D148" s="74">
        <f t="shared" si="12"/>
        <v>0.8928571428571429</v>
      </c>
      <c r="E148" s="91">
        <v>41.08</v>
      </c>
      <c r="F148" s="92">
        <v>0.1038</v>
      </c>
      <c r="G148" s="88">
        <f t="shared" si="8"/>
        <v>41.183799999999998</v>
      </c>
      <c r="H148" s="77">
        <v>13.99</v>
      </c>
      <c r="I148" s="79" t="s">
        <v>66</v>
      </c>
      <c r="J148" s="76">
        <f t="shared" si="14"/>
        <v>13.99</v>
      </c>
      <c r="K148" s="77">
        <v>4376</v>
      </c>
      <c r="L148" s="79" t="s">
        <v>64</v>
      </c>
      <c r="M148" s="74">
        <f t="shared" ref="M148:M162" si="15">K148/1000/10</f>
        <v>0.43760000000000004</v>
      </c>
      <c r="N148" s="77">
        <v>4785</v>
      </c>
      <c r="O148" s="79" t="s">
        <v>64</v>
      </c>
      <c r="P148" s="74">
        <f t="shared" ref="P148:P177" si="16">N148/1000/10</f>
        <v>0.47850000000000004</v>
      </c>
    </row>
    <row r="149" spans="2:16">
      <c r="B149" s="89">
        <v>55</v>
      </c>
      <c r="C149" s="79" t="s">
        <v>65</v>
      </c>
      <c r="D149" s="74">
        <f t="shared" si="12"/>
        <v>0.9821428571428571</v>
      </c>
      <c r="E149" s="91">
        <v>41.18</v>
      </c>
      <c r="F149" s="92">
        <v>9.5810000000000006E-2</v>
      </c>
      <c r="G149" s="88">
        <f t="shared" ref="G149:G212" si="17">E149+F149</f>
        <v>41.27581</v>
      </c>
      <c r="H149" s="77">
        <v>14.85</v>
      </c>
      <c r="I149" s="79" t="s">
        <v>66</v>
      </c>
      <c r="J149" s="76">
        <f t="shared" si="14"/>
        <v>14.85</v>
      </c>
      <c r="K149" s="77">
        <v>4554</v>
      </c>
      <c r="L149" s="79" t="s">
        <v>64</v>
      </c>
      <c r="M149" s="74">
        <f t="shared" si="15"/>
        <v>0.45540000000000003</v>
      </c>
      <c r="N149" s="77">
        <v>4832</v>
      </c>
      <c r="O149" s="79" t="s">
        <v>64</v>
      </c>
      <c r="P149" s="74">
        <f t="shared" si="16"/>
        <v>0.48319999999999996</v>
      </c>
    </row>
    <row r="150" spans="2:16">
      <c r="B150" s="89">
        <v>60</v>
      </c>
      <c r="C150" s="79" t="s">
        <v>65</v>
      </c>
      <c r="D150" s="74">
        <f t="shared" si="12"/>
        <v>1.0714285714285714</v>
      </c>
      <c r="E150" s="91">
        <v>41.17</v>
      </c>
      <c r="F150" s="92">
        <v>8.906E-2</v>
      </c>
      <c r="G150" s="88">
        <f t="shared" si="17"/>
        <v>41.259060000000005</v>
      </c>
      <c r="H150" s="77">
        <v>15.72</v>
      </c>
      <c r="I150" s="79" t="s">
        <v>66</v>
      </c>
      <c r="J150" s="76">
        <f t="shared" si="14"/>
        <v>15.72</v>
      </c>
      <c r="K150" s="77">
        <v>4725</v>
      </c>
      <c r="L150" s="79" t="s">
        <v>64</v>
      </c>
      <c r="M150" s="74">
        <f t="shared" si="15"/>
        <v>0.47249999999999998</v>
      </c>
      <c r="N150" s="77">
        <v>4876</v>
      </c>
      <c r="O150" s="79" t="s">
        <v>64</v>
      </c>
      <c r="P150" s="74">
        <f t="shared" si="16"/>
        <v>0.48760000000000003</v>
      </c>
    </row>
    <row r="151" spans="2:16">
      <c r="B151" s="89">
        <v>65</v>
      </c>
      <c r="C151" s="79" t="s">
        <v>65</v>
      </c>
      <c r="D151" s="74">
        <f t="shared" si="12"/>
        <v>1.1607142857142858</v>
      </c>
      <c r="E151" s="91">
        <v>41.07</v>
      </c>
      <c r="F151" s="92">
        <v>8.3250000000000005E-2</v>
      </c>
      <c r="G151" s="88">
        <f t="shared" si="17"/>
        <v>41.15325</v>
      </c>
      <c r="H151" s="77">
        <v>16.59</v>
      </c>
      <c r="I151" s="79" t="s">
        <v>66</v>
      </c>
      <c r="J151" s="76">
        <f t="shared" si="14"/>
        <v>16.59</v>
      </c>
      <c r="K151" s="77">
        <v>4889</v>
      </c>
      <c r="L151" s="79" t="s">
        <v>64</v>
      </c>
      <c r="M151" s="74">
        <f t="shared" si="15"/>
        <v>0.4889</v>
      </c>
      <c r="N151" s="77">
        <v>4918</v>
      </c>
      <c r="O151" s="79" t="s">
        <v>64</v>
      </c>
      <c r="P151" s="74">
        <f t="shared" si="16"/>
        <v>0.49180000000000001</v>
      </c>
    </row>
    <row r="152" spans="2:16">
      <c r="B152" s="89">
        <v>70</v>
      </c>
      <c r="C152" s="79" t="s">
        <v>65</v>
      </c>
      <c r="D152" s="74">
        <f t="shared" si="12"/>
        <v>1.25</v>
      </c>
      <c r="E152" s="91">
        <v>40.92</v>
      </c>
      <c r="F152" s="92">
        <v>7.8200000000000006E-2</v>
      </c>
      <c r="G152" s="88">
        <f t="shared" si="17"/>
        <v>40.998200000000004</v>
      </c>
      <c r="H152" s="77">
        <v>17.46</v>
      </c>
      <c r="I152" s="79" t="s">
        <v>66</v>
      </c>
      <c r="J152" s="76">
        <f t="shared" si="14"/>
        <v>17.46</v>
      </c>
      <c r="K152" s="77">
        <v>5050</v>
      </c>
      <c r="L152" s="79" t="s">
        <v>64</v>
      </c>
      <c r="M152" s="74">
        <f t="shared" si="15"/>
        <v>0.505</v>
      </c>
      <c r="N152" s="77">
        <v>4958</v>
      </c>
      <c r="O152" s="79" t="s">
        <v>64</v>
      </c>
      <c r="P152" s="74">
        <f t="shared" si="16"/>
        <v>0.49580000000000002</v>
      </c>
    </row>
    <row r="153" spans="2:16">
      <c r="B153" s="89">
        <v>80</v>
      </c>
      <c r="C153" s="79" t="s">
        <v>65</v>
      </c>
      <c r="D153" s="74">
        <f t="shared" si="12"/>
        <v>1.4285714285714286</v>
      </c>
      <c r="E153" s="91">
        <v>40.49</v>
      </c>
      <c r="F153" s="92">
        <v>6.9839999999999999E-2</v>
      </c>
      <c r="G153" s="88">
        <f t="shared" si="17"/>
        <v>40.559840000000001</v>
      </c>
      <c r="H153" s="77">
        <v>19.22</v>
      </c>
      <c r="I153" s="79" t="s">
        <v>66</v>
      </c>
      <c r="J153" s="76">
        <f t="shared" si="14"/>
        <v>19.22</v>
      </c>
      <c r="K153" s="77">
        <v>5639</v>
      </c>
      <c r="L153" s="79" t="s">
        <v>64</v>
      </c>
      <c r="M153" s="74">
        <f t="shared" si="15"/>
        <v>0.56390000000000007</v>
      </c>
      <c r="N153" s="77">
        <v>5034</v>
      </c>
      <c r="O153" s="79" t="s">
        <v>64</v>
      </c>
      <c r="P153" s="74">
        <f t="shared" si="16"/>
        <v>0.50339999999999996</v>
      </c>
    </row>
    <row r="154" spans="2:16">
      <c r="B154" s="89">
        <v>90</v>
      </c>
      <c r="C154" s="79" t="s">
        <v>65</v>
      </c>
      <c r="D154" s="74">
        <f t="shared" si="12"/>
        <v>1.6071428571428572</v>
      </c>
      <c r="E154" s="91">
        <v>39.97</v>
      </c>
      <c r="F154" s="92">
        <v>6.3189999999999996E-2</v>
      </c>
      <c r="G154" s="88">
        <f t="shared" si="17"/>
        <v>40.033189999999998</v>
      </c>
      <c r="H154" s="77">
        <v>20.99</v>
      </c>
      <c r="I154" s="79" t="s">
        <v>66</v>
      </c>
      <c r="J154" s="76">
        <f t="shared" si="14"/>
        <v>20.99</v>
      </c>
      <c r="K154" s="77">
        <v>6184</v>
      </c>
      <c r="L154" s="79" t="s">
        <v>64</v>
      </c>
      <c r="M154" s="74">
        <f t="shared" si="15"/>
        <v>0.61840000000000006</v>
      </c>
      <c r="N154" s="77">
        <v>5107</v>
      </c>
      <c r="O154" s="79" t="s">
        <v>64</v>
      </c>
      <c r="P154" s="74">
        <f t="shared" si="16"/>
        <v>0.51070000000000004</v>
      </c>
    </row>
    <row r="155" spans="2:16">
      <c r="B155" s="89">
        <v>100</v>
      </c>
      <c r="C155" s="79" t="s">
        <v>65</v>
      </c>
      <c r="D155" s="74">
        <f t="shared" si="12"/>
        <v>1.7857142857142858</v>
      </c>
      <c r="E155" s="91">
        <v>39.380000000000003</v>
      </c>
      <c r="F155" s="92">
        <v>5.7759999999999999E-2</v>
      </c>
      <c r="G155" s="88">
        <f t="shared" si="17"/>
        <v>39.437760000000004</v>
      </c>
      <c r="H155" s="77">
        <v>22.79</v>
      </c>
      <c r="I155" s="79" t="s">
        <v>66</v>
      </c>
      <c r="J155" s="76">
        <f t="shared" si="14"/>
        <v>22.79</v>
      </c>
      <c r="K155" s="77">
        <v>6698</v>
      </c>
      <c r="L155" s="79" t="s">
        <v>64</v>
      </c>
      <c r="M155" s="74">
        <f t="shared" si="15"/>
        <v>0.66980000000000006</v>
      </c>
      <c r="N155" s="77">
        <v>5176</v>
      </c>
      <c r="O155" s="79" t="s">
        <v>64</v>
      </c>
      <c r="P155" s="74">
        <f t="shared" si="16"/>
        <v>0.51760000000000006</v>
      </c>
    </row>
    <row r="156" spans="2:16">
      <c r="B156" s="89">
        <v>110</v>
      </c>
      <c r="C156" s="79" t="s">
        <v>65</v>
      </c>
      <c r="D156" s="74">
        <f t="shared" si="12"/>
        <v>1.9642857142857142</v>
      </c>
      <c r="E156" s="91">
        <v>38.770000000000003</v>
      </c>
      <c r="F156" s="92">
        <v>5.3240000000000003E-2</v>
      </c>
      <c r="G156" s="88">
        <f t="shared" si="17"/>
        <v>38.823240000000006</v>
      </c>
      <c r="H156" s="77">
        <v>24.62</v>
      </c>
      <c r="I156" s="79" t="s">
        <v>66</v>
      </c>
      <c r="J156" s="76">
        <f t="shared" si="14"/>
        <v>24.62</v>
      </c>
      <c r="K156" s="77">
        <v>7189</v>
      </c>
      <c r="L156" s="79" t="s">
        <v>64</v>
      </c>
      <c r="M156" s="74">
        <f t="shared" si="15"/>
        <v>0.71889999999999998</v>
      </c>
      <c r="N156" s="77">
        <v>5245</v>
      </c>
      <c r="O156" s="79" t="s">
        <v>64</v>
      </c>
      <c r="P156" s="74">
        <f t="shared" si="16"/>
        <v>0.52449999999999997</v>
      </c>
    </row>
    <row r="157" spans="2:16">
      <c r="B157" s="89">
        <v>120</v>
      </c>
      <c r="C157" s="79" t="s">
        <v>65</v>
      </c>
      <c r="D157" s="74">
        <f t="shared" si="12"/>
        <v>2.1428571428571428</v>
      </c>
      <c r="E157" s="91">
        <v>38.54</v>
      </c>
      <c r="F157" s="92">
        <v>4.9419999999999999E-2</v>
      </c>
      <c r="G157" s="88">
        <f t="shared" si="17"/>
        <v>38.589419999999997</v>
      </c>
      <c r="H157" s="77">
        <v>26.47</v>
      </c>
      <c r="I157" s="79" t="s">
        <v>66</v>
      </c>
      <c r="J157" s="76">
        <f t="shared" si="14"/>
        <v>26.47</v>
      </c>
      <c r="K157" s="77">
        <v>7659</v>
      </c>
      <c r="L157" s="79" t="s">
        <v>64</v>
      </c>
      <c r="M157" s="74">
        <f t="shared" si="15"/>
        <v>0.76590000000000003</v>
      </c>
      <c r="N157" s="77">
        <v>5311</v>
      </c>
      <c r="O157" s="79" t="s">
        <v>64</v>
      </c>
      <c r="P157" s="74">
        <f t="shared" si="16"/>
        <v>0.53110000000000002</v>
      </c>
    </row>
    <row r="158" spans="2:16">
      <c r="B158" s="89">
        <v>130</v>
      </c>
      <c r="C158" s="79" t="s">
        <v>65</v>
      </c>
      <c r="D158" s="74">
        <f t="shared" si="12"/>
        <v>2.3214285714285716</v>
      </c>
      <c r="E158" s="91">
        <v>38.119999999999997</v>
      </c>
      <c r="F158" s="92">
        <v>4.614E-2</v>
      </c>
      <c r="G158" s="88">
        <f t="shared" si="17"/>
        <v>38.166139999999999</v>
      </c>
      <c r="H158" s="77">
        <v>28.34</v>
      </c>
      <c r="I158" s="79" t="s">
        <v>66</v>
      </c>
      <c r="J158" s="76">
        <f t="shared" si="14"/>
        <v>28.34</v>
      </c>
      <c r="K158" s="77">
        <v>8108</v>
      </c>
      <c r="L158" s="79" t="s">
        <v>64</v>
      </c>
      <c r="M158" s="74">
        <f t="shared" si="15"/>
        <v>0.81080000000000008</v>
      </c>
      <c r="N158" s="77">
        <v>5377</v>
      </c>
      <c r="O158" s="79" t="s">
        <v>64</v>
      </c>
      <c r="P158" s="74">
        <f t="shared" si="16"/>
        <v>0.53769999999999996</v>
      </c>
    </row>
    <row r="159" spans="2:16">
      <c r="B159" s="89">
        <v>140</v>
      </c>
      <c r="C159" s="79" t="s">
        <v>65</v>
      </c>
      <c r="D159" s="74">
        <f t="shared" si="12"/>
        <v>2.5</v>
      </c>
      <c r="E159" s="91">
        <v>37.5</v>
      </c>
      <c r="F159" s="92">
        <v>4.3290000000000002E-2</v>
      </c>
      <c r="G159" s="88">
        <f t="shared" si="17"/>
        <v>37.543289999999999</v>
      </c>
      <c r="H159" s="77">
        <v>30.23</v>
      </c>
      <c r="I159" s="79" t="s">
        <v>66</v>
      </c>
      <c r="J159" s="76">
        <f t="shared" si="14"/>
        <v>30.23</v>
      </c>
      <c r="K159" s="77">
        <v>8546</v>
      </c>
      <c r="L159" s="79" t="s">
        <v>64</v>
      </c>
      <c r="M159" s="74">
        <f t="shared" si="15"/>
        <v>0.85459999999999992</v>
      </c>
      <c r="N159" s="77">
        <v>5441</v>
      </c>
      <c r="O159" s="79" t="s">
        <v>64</v>
      </c>
      <c r="P159" s="74">
        <f t="shared" si="16"/>
        <v>0.54410000000000003</v>
      </c>
    </row>
    <row r="160" spans="2:16">
      <c r="B160" s="89">
        <v>150</v>
      </c>
      <c r="C160" s="79" t="s">
        <v>65</v>
      </c>
      <c r="D160" s="74">
        <f t="shared" si="12"/>
        <v>2.6785714285714284</v>
      </c>
      <c r="E160" s="91">
        <v>36.89</v>
      </c>
      <c r="F160" s="92">
        <v>4.079E-2</v>
      </c>
      <c r="G160" s="88">
        <f t="shared" si="17"/>
        <v>36.930790000000002</v>
      </c>
      <c r="H160" s="77">
        <v>32.15</v>
      </c>
      <c r="I160" s="79" t="s">
        <v>66</v>
      </c>
      <c r="J160" s="76">
        <f t="shared" si="14"/>
        <v>32.15</v>
      </c>
      <c r="K160" s="77">
        <v>8975</v>
      </c>
      <c r="L160" s="79" t="s">
        <v>64</v>
      </c>
      <c r="M160" s="76">
        <f t="shared" si="15"/>
        <v>0.89749999999999996</v>
      </c>
      <c r="N160" s="77">
        <v>5506</v>
      </c>
      <c r="O160" s="79" t="s">
        <v>64</v>
      </c>
      <c r="P160" s="74">
        <f t="shared" si="16"/>
        <v>0.55059999999999998</v>
      </c>
    </row>
    <row r="161" spans="2:16">
      <c r="B161" s="89">
        <v>160</v>
      </c>
      <c r="C161" s="79" t="s">
        <v>65</v>
      </c>
      <c r="D161" s="74">
        <f t="shared" si="12"/>
        <v>2.8571428571428572</v>
      </c>
      <c r="E161" s="91">
        <v>36.299999999999997</v>
      </c>
      <c r="F161" s="92">
        <v>3.8580000000000003E-2</v>
      </c>
      <c r="G161" s="88">
        <f t="shared" si="17"/>
        <v>36.33858</v>
      </c>
      <c r="H161" s="77">
        <v>34.1</v>
      </c>
      <c r="I161" s="79" t="s">
        <v>66</v>
      </c>
      <c r="J161" s="76">
        <f t="shared" si="14"/>
        <v>34.1</v>
      </c>
      <c r="K161" s="77">
        <v>9398</v>
      </c>
      <c r="L161" s="79" t="s">
        <v>64</v>
      </c>
      <c r="M161" s="76">
        <f t="shared" si="15"/>
        <v>0.93979999999999997</v>
      </c>
      <c r="N161" s="77">
        <v>5571</v>
      </c>
      <c r="O161" s="79" t="s">
        <v>64</v>
      </c>
      <c r="P161" s="74">
        <f t="shared" si="16"/>
        <v>0.55709999999999993</v>
      </c>
    </row>
    <row r="162" spans="2:16">
      <c r="B162" s="89">
        <v>170</v>
      </c>
      <c r="C162" s="79" t="s">
        <v>65</v>
      </c>
      <c r="D162" s="74">
        <f t="shared" si="12"/>
        <v>3.0357142857142856</v>
      </c>
      <c r="E162" s="91">
        <v>35.74</v>
      </c>
      <c r="F162" s="92">
        <v>3.6609999999999997E-2</v>
      </c>
      <c r="G162" s="88">
        <f t="shared" si="17"/>
        <v>35.776610000000005</v>
      </c>
      <c r="H162" s="77">
        <v>36.090000000000003</v>
      </c>
      <c r="I162" s="79" t="s">
        <v>66</v>
      </c>
      <c r="J162" s="76">
        <f t="shared" si="14"/>
        <v>36.090000000000003</v>
      </c>
      <c r="K162" s="77">
        <v>9815</v>
      </c>
      <c r="L162" s="79" t="s">
        <v>64</v>
      </c>
      <c r="M162" s="76">
        <f t="shared" si="15"/>
        <v>0.98149999999999993</v>
      </c>
      <c r="N162" s="77">
        <v>5635</v>
      </c>
      <c r="O162" s="79" t="s">
        <v>64</v>
      </c>
      <c r="P162" s="74">
        <f t="shared" si="16"/>
        <v>0.5635</v>
      </c>
    </row>
    <row r="163" spans="2:16">
      <c r="B163" s="89">
        <v>180</v>
      </c>
      <c r="C163" s="79" t="s">
        <v>65</v>
      </c>
      <c r="D163" s="74">
        <f t="shared" si="12"/>
        <v>3.2142857142857144</v>
      </c>
      <c r="E163" s="91">
        <v>35.18</v>
      </c>
      <c r="F163" s="92">
        <v>3.4849999999999999E-2</v>
      </c>
      <c r="G163" s="88">
        <f t="shared" si="17"/>
        <v>35.214849999999998</v>
      </c>
      <c r="H163" s="77">
        <v>38.11</v>
      </c>
      <c r="I163" s="79" t="s">
        <v>66</v>
      </c>
      <c r="J163" s="76">
        <f t="shared" si="14"/>
        <v>38.11</v>
      </c>
      <c r="K163" s="77">
        <v>1.02</v>
      </c>
      <c r="L163" s="78" t="s">
        <v>66</v>
      </c>
      <c r="M163" s="76">
        <f t="shared" ref="M163:M211" si="18">K163</f>
        <v>1.02</v>
      </c>
      <c r="N163" s="77">
        <v>5700</v>
      </c>
      <c r="O163" s="79" t="s">
        <v>64</v>
      </c>
      <c r="P163" s="74">
        <f t="shared" si="16"/>
        <v>0.57000000000000006</v>
      </c>
    </row>
    <row r="164" spans="2:16">
      <c r="B164" s="89">
        <v>200</v>
      </c>
      <c r="C164" s="79" t="s">
        <v>65</v>
      </c>
      <c r="D164" s="74">
        <f t="shared" si="12"/>
        <v>3.5714285714285716</v>
      </c>
      <c r="E164" s="91">
        <v>34.130000000000003</v>
      </c>
      <c r="F164" s="92">
        <v>3.1809999999999998E-2</v>
      </c>
      <c r="G164" s="88">
        <f t="shared" si="17"/>
        <v>34.161810000000003</v>
      </c>
      <c r="H164" s="77">
        <v>42.23</v>
      </c>
      <c r="I164" s="79" t="s">
        <v>66</v>
      </c>
      <c r="J164" s="76">
        <f t="shared" si="14"/>
        <v>42.23</v>
      </c>
      <c r="K164" s="77">
        <v>1.18</v>
      </c>
      <c r="L164" s="79" t="s">
        <v>66</v>
      </c>
      <c r="M164" s="76">
        <f t="shared" si="18"/>
        <v>1.18</v>
      </c>
      <c r="N164" s="77">
        <v>5832</v>
      </c>
      <c r="O164" s="79" t="s">
        <v>64</v>
      </c>
      <c r="P164" s="74">
        <f t="shared" si="16"/>
        <v>0.58319999999999994</v>
      </c>
    </row>
    <row r="165" spans="2:16">
      <c r="B165" s="89">
        <v>225</v>
      </c>
      <c r="C165" s="79" t="s">
        <v>65</v>
      </c>
      <c r="D165" s="74">
        <f t="shared" si="12"/>
        <v>4.0178571428571432</v>
      </c>
      <c r="E165" s="91">
        <v>32.89</v>
      </c>
      <c r="F165" s="92">
        <v>2.8709999999999999E-2</v>
      </c>
      <c r="G165" s="88">
        <f t="shared" si="17"/>
        <v>32.918709999999997</v>
      </c>
      <c r="H165" s="77">
        <v>47.57</v>
      </c>
      <c r="I165" s="79" t="s">
        <v>66</v>
      </c>
      <c r="J165" s="76">
        <f t="shared" si="14"/>
        <v>47.57</v>
      </c>
      <c r="K165" s="77">
        <v>1.4</v>
      </c>
      <c r="L165" s="79" t="s">
        <v>66</v>
      </c>
      <c r="M165" s="76">
        <f t="shared" si="18"/>
        <v>1.4</v>
      </c>
      <c r="N165" s="77">
        <v>5999</v>
      </c>
      <c r="O165" s="79" t="s">
        <v>64</v>
      </c>
      <c r="P165" s="74">
        <f t="shared" si="16"/>
        <v>0.59989999999999999</v>
      </c>
    </row>
    <row r="166" spans="2:16">
      <c r="B166" s="89">
        <v>250</v>
      </c>
      <c r="C166" s="79" t="s">
        <v>65</v>
      </c>
      <c r="D166" s="74">
        <f t="shared" si="12"/>
        <v>4.4642857142857144</v>
      </c>
      <c r="E166" s="91">
        <v>31.74</v>
      </c>
      <c r="F166" s="92">
        <v>2.6200000000000001E-2</v>
      </c>
      <c r="G166" s="88">
        <f t="shared" si="17"/>
        <v>31.766199999999998</v>
      </c>
      <c r="H166" s="77">
        <v>53.11</v>
      </c>
      <c r="I166" s="79" t="s">
        <v>66</v>
      </c>
      <c r="J166" s="76">
        <f t="shared" si="14"/>
        <v>53.11</v>
      </c>
      <c r="K166" s="77">
        <v>1.61</v>
      </c>
      <c r="L166" s="79" t="s">
        <v>66</v>
      </c>
      <c r="M166" s="76">
        <f t="shared" si="18"/>
        <v>1.61</v>
      </c>
      <c r="N166" s="77">
        <v>6172</v>
      </c>
      <c r="O166" s="79" t="s">
        <v>64</v>
      </c>
      <c r="P166" s="74">
        <f t="shared" si="16"/>
        <v>0.61719999999999997</v>
      </c>
    </row>
    <row r="167" spans="2:16">
      <c r="B167" s="89">
        <v>275</v>
      </c>
      <c r="C167" s="79" t="s">
        <v>65</v>
      </c>
      <c r="D167" s="74">
        <f t="shared" ref="D167:D180" si="19">B167/$C$5</f>
        <v>4.9107142857142856</v>
      </c>
      <c r="E167" s="91">
        <v>30.67</v>
      </c>
      <c r="F167" s="92">
        <v>2.4109999999999999E-2</v>
      </c>
      <c r="G167" s="88">
        <f t="shared" si="17"/>
        <v>30.694110000000002</v>
      </c>
      <c r="H167" s="77">
        <v>58.84</v>
      </c>
      <c r="I167" s="79" t="s">
        <v>66</v>
      </c>
      <c r="J167" s="76">
        <f t="shared" si="14"/>
        <v>58.84</v>
      </c>
      <c r="K167" s="77">
        <v>1.8</v>
      </c>
      <c r="L167" s="79" t="s">
        <v>66</v>
      </c>
      <c r="M167" s="76">
        <f t="shared" si="18"/>
        <v>1.8</v>
      </c>
      <c r="N167" s="77">
        <v>6349</v>
      </c>
      <c r="O167" s="79" t="s">
        <v>64</v>
      </c>
      <c r="P167" s="74">
        <f t="shared" si="16"/>
        <v>0.63490000000000002</v>
      </c>
    </row>
    <row r="168" spans="2:16">
      <c r="B168" s="89">
        <v>300</v>
      </c>
      <c r="C168" s="79" t="s">
        <v>65</v>
      </c>
      <c r="D168" s="74">
        <f t="shared" si="19"/>
        <v>5.3571428571428568</v>
      </c>
      <c r="E168" s="91">
        <v>29.67</v>
      </c>
      <c r="F168" s="92">
        <v>2.2339999999999999E-2</v>
      </c>
      <c r="G168" s="88">
        <f t="shared" si="17"/>
        <v>29.692340000000002</v>
      </c>
      <c r="H168" s="77">
        <v>64.77</v>
      </c>
      <c r="I168" s="79" t="s">
        <v>66</v>
      </c>
      <c r="J168" s="76">
        <f t="shared" si="14"/>
        <v>64.77</v>
      </c>
      <c r="K168" s="77">
        <v>1.99</v>
      </c>
      <c r="L168" s="79" t="s">
        <v>66</v>
      </c>
      <c r="M168" s="76">
        <f t="shared" si="18"/>
        <v>1.99</v>
      </c>
      <c r="N168" s="77">
        <v>6533</v>
      </c>
      <c r="O168" s="79" t="s">
        <v>64</v>
      </c>
      <c r="P168" s="74">
        <f t="shared" si="16"/>
        <v>0.65329999999999999</v>
      </c>
    </row>
    <row r="169" spans="2:16">
      <c r="B169" s="89">
        <v>325</v>
      </c>
      <c r="C169" s="79" t="s">
        <v>65</v>
      </c>
      <c r="D169" s="74">
        <f t="shared" si="19"/>
        <v>5.8035714285714288</v>
      </c>
      <c r="E169" s="91">
        <v>28.73</v>
      </c>
      <c r="F169" s="92">
        <v>2.0830000000000001E-2</v>
      </c>
      <c r="G169" s="88">
        <f t="shared" si="17"/>
        <v>28.750830000000001</v>
      </c>
      <c r="H169" s="77">
        <v>70.89</v>
      </c>
      <c r="I169" s="79" t="s">
        <v>66</v>
      </c>
      <c r="J169" s="76">
        <f t="shared" si="14"/>
        <v>70.89</v>
      </c>
      <c r="K169" s="77">
        <v>2.17</v>
      </c>
      <c r="L169" s="79" t="s">
        <v>66</v>
      </c>
      <c r="M169" s="76">
        <f t="shared" si="18"/>
        <v>2.17</v>
      </c>
      <c r="N169" s="77">
        <v>6722</v>
      </c>
      <c r="O169" s="79" t="s">
        <v>64</v>
      </c>
      <c r="P169" s="74">
        <f t="shared" si="16"/>
        <v>0.67220000000000002</v>
      </c>
    </row>
    <row r="170" spans="2:16">
      <c r="B170" s="89">
        <v>350</v>
      </c>
      <c r="C170" s="79" t="s">
        <v>65</v>
      </c>
      <c r="D170" s="74">
        <f t="shared" si="19"/>
        <v>6.25</v>
      </c>
      <c r="E170" s="91">
        <v>27.84</v>
      </c>
      <c r="F170" s="92">
        <v>1.9519999999999999E-2</v>
      </c>
      <c r="G170" s="88">
        <f t="shared" si="17"/>
        <v>27.85952</v>
      </c>
      <c r="H170" s="77">
        <v>77.22</v>
      </c>
      <c r="I170" s="79" t="s">
        <v>66</v>
      </c>
      <c r="J170" s="76">
        <f t="shared" si="14"/>
        <v>77.22</v>
      </c>
      <c r="K170" s="77">
        <v>2.35</v>
      </c>
      <c r="L170" s="79" t="s">
        <v>66</v>
      </c>
      <c r="M170" s="76">
        <f t="shared" si="18"/>
        <v>2.35</v>
      </c>
      <c r="N170" s="77">
        <v>6919</v>
      </c>
      <c r="O170" s="79" t="s">
        <v>64</v>
      </c>
      <c r="P170" s="74">
        <f t="shared" si="16"/>
        <v>0.69189999999999996</v>
      </c>
    </row>
    <row r="171" spans="2:16">
      <c r="B171" s="89">
        <v>375</v>
      </c>
      <c r="C171" s="79" t="s">
        <v>65</v>
      </c>
      <c r="D171" s="74">
        <f t="shared" si="19"/>
        <v>6.6964285714285712</v>
      </c>
      <c r="E171" s="91">
        <v>27.01</v>
      </c>
      <c r="F171" s="92">
        <v>1.8380000000000001E-2</v>
      </c>
      <c r="G171" s="88">
        <f t="shared" si="17"/>
        <v>27.028380000000002</v>
      </c>
      <c r="H171" s="77">
        <v>83.74</v>
      </c>
      <c r="I171" s="79" t="s">
        <v>66</v>
      </c>
      <c r="J171" s="76">
        <f t="shared" si="14"/>
        <v>83.74</v>
      </c>
      <c r="K171" s="77">
        <v>2.52</v>
      </c>
      <c r="L171" s="79" t="s">
        <v>66</v>
      </c>
      <c r="M171" s="76">
        <f t="shared" si="18"/>
        <v>2.52</v>
      </c>
      <c r="N171" s="77">
        <v>7121</v>
      </c>
      <c r="O171" s="79" t="s">
        <v>64</v>
      </c>
      <c r="P171" s="74">
        <f t="shared" si="16"/>
        <v>0.71210000000000007</v>
      </c>
    </row>
    <row r="172" spans="2:16">
      <c r="B172" s="89">
        <v>400</v>
      </c>
      <c r="C172" s="79" t="s">
        <v>65</v>
      </c>
      <c r="D172" s="74">
        <f t="shared" si="19"/>
        <v>7.1428571428571432</v>
      </c>
      <c r="E172" s="91">
        <v>26.22</v>
      </c>
      <c r="F172" s="92">
        <v>1.736E-2</v>
      </c>
      <c r="G172" s="88">
        <f t="shared" si="17"/>
        <v>26.237359999999999</v>
      </c>
      <c r="H172" s="77">
        <v>90.46</v>
      </c>
      <c r="I172" s="79" t="s">
        <v>66</v>
      </c>
      <c r="J172" s="76">
        <f t="shared" ref="J172:J190" si="20">H172</f>
        <v>90.46</v>
      </c>
      <c r="K172" s="77">
        <v>2.7</v>
      </c>
      <c r="L172" s="79" t="s">
        <v>66</v>
      </c>
      <c r="M172" s="76">
        <f t="shared" si="18"/>
        <v>2.7</v>
      </c>
      <c r="N172" s="77">
        <v>7331</v>
      </c>
      <c r="O172" s="79" t="s">
        <v>64</v>
      </c>
      <c r="P172" s="74">
        <f t="shared" si="16"/>
        <v>0.73310000000000008</v>
      </c>
    </row>
    <row r="173" spans="2:16">
      <c r="B173" s="89">
        <v>450</v>
      </c>
      <c r="C173" s="79" t="s">
        <v>65</v>
      </c>
      <c r="D173" s="74">
        <f t="shared" si="19"/>
        <v>8.0357142857142865</v>
      </c>
      <c r="E173" s="91">
        <v>24.78</v>
      </c>
      <c r="F173" s="92">
        <v>1.5650000000000001E-2</v>
      </c>
      <c r="G173" s="88">
        <f t="shared" si="17"/>
        <v>24.795650000000002</v>
      </c>
      <c r="H173" s="77">
        <v>104.5</v>
      </c>
      <c r="I173" s="79" t="s">
        <v>66</v>
      </c>
      <c r="J173" s="76">
        <f t="shared" si="20"/>
        <v>104.5</v>
      </c>
      <c r="K173" s="77">
        <v>3.35</v>
      </c>
      <c r="L173" s="79" t="s">
        <v>66</v>
      </c>
      <c r="M173" s="76">
        <f t="shared" si="18"/>
        <v>3.35</v>
      </c>
      <c r="N173" s="77">
        <v>7771</v>
      </c>
      <c r="O173" s="79" t="s">
        <v>64</v>
      </c>
      <c r="P173" s="74">
        <f t="shared" si="16"/>
        <v>0.77710000000000001</v>
      </c>
    </row>
    <row r="174" spans="2:16">
      <c r="B174" s="89">
        <v>500</v>
      </c>
      <c r="C174" s="79" t="s">
        <v>65</v>
      </c>
      <c r="D174" s="74">
        <f t="shared" si="19"/>
        <v>8.9285714285714288</v>
      </c>
      <c r="E174" s="91">
        <v>23.49</v>
      </c>
      <c r="F174" s="92">
        <v>1.427E-2</v>
      </c>
      <c r="G174" s="88">
        <f t="shared" si="17"/>
        <v>23.504269999999998</v>
      </c>
      <c r="H174" s="77">
        <v>119.33</v>
      </c>
      <c r="I174" s="79" t="s">
        <v>66</v>
      </c>
      <c r="J174" s="76">
        <f t="shared" si="20"/>
        <v>119.33</v>
      </c>
      <c r="K174" s="77">
        <v>3.96</v>
      </c>
      <c r="L174" s="79" t="s">
        <v>66</v>
      </c>
      <c r="M174" s="76">
        <f t="shared" si="18"/>
        <v>3.96</v>
      </c>
      <c r="N174" s="77">
        <v>8240</v>
      </c>
      <c r="O174" s="79" t="s">
        <v>64</v>
      </c>
      <c r="P174" s="74">
        <f t="shared" si="16"/>
        <v>0.82400000000000007</v>
      </c>
    </row>
    <row r="175" spans="2:16">
      <c r="B175" s="89">
        <v>550</v>
      </c>
      <c r="C175" s="79" t="s">
        <v>65</v>
      </c>
      <c r="D175" s="74">
        <f t="shared" si="19"/>
        <v>9.8214285714285712</v>
      </c>
      <c r="E175" s="91">
        <v>22.33</v>
      </c>
      <c r="F175" s="92">
        <v>1.312E-2</v>
      </c>
      <c r="G175" s="88">
        <f t="shared" si="17"/>
        <v>22.343119999999999</v>
      </c>
      <c r="H175" s="77">
        <v>134.94999999999999</v>
      </c>
      <c r="I175" s="79" t="s">
        <v>66</v>
      </c>
      <c r="J175" s="76">
        <f t="shared" si="20"/>
        <v>134.94999999999999</v>
      </c>
      <c r="K175" s="77">
        <v>4.53</v>
      </c>
      <c r="L175" s="79" t="s">
        <v>66</v>
      </c>
      <c r="M175" s="76">
        <f t="shared" si="18"/>
        <v>4.53</v>
      </c>
      <c r="N175" s="77">
        <v>8738</v>
      </c>
      <c r="O175" s="79" t="s">
        <v>64</v>
      </c>
      <c r="P175" s="74">
        <f t="shared" si="16"/>
        <v>0.87379999999999991</v>
      </c>
    </row>
    <row r="176" spans="2:16">
      <c r="B176" s="89">
        <v>600</v>
      </c>
      <c r="C176" s="79" t="s">
        <v>65</v>
      </c>
      <c r="D176" s="74">
        <f t="shared" si="19"/>
        <v>10.714285714285714</v>
      </c>
      <c r="E176" s="91">
        <v>21.28</v>
      </c>
      <c r="F176" s="92">
        <v>1.214E-2</v>
      </c>
      <c r="G176" s="88">
        <f t="shared" si="17"/>
        <v>21.29214</v>
      </c>
      <c r="H176" s="77">
        <v>151.37</v>
      </c>
      <c r="I176" s="79" t="s">
        <v>66</v>
      </c>
      <c r="J176" s="76">
        <f t="shared" si="20"/>
        <v>151.37</v>
      </c>
      <c r="K176" s="77">
        <v>5.09</v>
      </c>
      <c r="L176" s="79" t="s">
        <v>66</v>
      </c>
      <c r="M176" s="76">
        <f t="shared" si="18"/>
        <v>5.09</v>
      </c>
      <c r="N176" s="77">
        <v>9264</v>
      </c>
      <c r="O176" s="79" t="s">
        <v>64</v>
      </c>
      <c r="P176" s="76">
        <f t="shared" si="16"/>
        <v>0.92639999999999989</v>
      </c>
    </row>
    <row r="177" spans="1:16">
      <c r="A177" s="4"/>
      <c r="B177" s="89">
        <v>650</v>
      </c>
      <c r="C177" s="79" t="s">
        <v>65</v>
      </c>
      <c r="D177" s="74">
        <f t="shared" si="19"/>
        <v>11.607142857142858</v>
      </c>
      <c r="E177" s="91">
        <v>20.32</v>
      </c>
      <c r="F177" s="92">
        <v>1.1310000000000001E-2</v>
      </c>
      <c r="G177" s="88">
        <f t="shared" si="17"/>
        <v>20.331310000000002</v>
      </c>
      <c r="H177" s="77">
        <v>168.58</v>
      </c>
      <c r="I177" s="79" t="s">
        <v>66</v>
      </c>
      <c r="J177" s="76">
        <f t="shared" si="20"/>
        <v>168.58</v>
      </c>
      <c r="K177" s="77">
        <v>5.65</v>
      </c>
      <c r="L177" s="79" t="s">
        <v>66</v>
      </c>
      <c r="M177" s="76">
        <f t="shared" si="18"/>
        <v>5.65</v>
      </c>
      <c r="N177" s="77">
        <v>9819</v>
      </c>
      <c r="O177" s="79" t="s">
        <v>64</v>
      </c>
      <c r="P177" s="76">
        <f t="shared" si="16"/>
        <v>0.98190000000000011</v>
      </c>
    </row>
    <row r="178" spans="1:16">
      <c r="B178" s="77">
        <v>700</v>
      </c>
      <c r="C178" s="79" t="s">
        <v>65</v>
      </c>
      <c r="D178" s="74">
        <f t="shared" si="19"/>
        <v>12.5</v>
      </c>
      <c r="E178" s="91">
        <v>19.45</v>
      </c>
      <c r="F178" s="92">
        <v>1.059E-2</v>
      </c>
      <c r="G178" s="88">
        <f t="shared" si="17"/>
        <v>19.46059</v>
      </c>
      <c r="H178" s="77">
        <v>186.58</v>
      </c>
      <c r="I178" s="79" t="s">
        <v>66</v>
      </c>
      <c r="J178" s="76">
        <f t="shared" si="20"/>
        <v>186.58</v>
      </c>
      <c r="K178" s="77">
        <v>6.2</v>
      </c>
      <c r="L178" s="79" t="s">
        <v>66</v>
      </c>
      <c r="M178" s="76">
        <f t="shared" si="18"/>
        <v>6.2</v>
      </c>
      <c r="N178" s="77">
        <v>1.04</v>
      </c>
      <c r="O178" s="78" t="s">
        <v>66</v>
      </c>
      <c r="P178" s="76">
        <f t="shared" ref="P178:P228" si="21">N178</f>
        <v>1.04</v>
      </c>
    </row>
    <row r="179" spans="1:16">
      <c r="B179" s="89">
        <v>800</v>
      </c>
      <c r="C179" s="90" t="s">
        <v>65</v>
      </c>
      <c r="D179" s="74">
        <f t="shared" si="19"/>
        <v>14.285714285714286</v>
      </c>
      <c r="E179" s="91">
        <v>17.93</v>
      </c>
      <c r="F179" s="92">
        <v>9.41E-3</v>
      </c>
      <c r="G179" s="88">
        <f t="shared" si="17"/>
        <v>17.939409999999999</v>
      </c>
      <c r="H179" s="77">
        <v>224.91</v>
      </c>
      <c r="I179" s="79" t="s">
        <v>66</v>
      </c>
      <c r="J179" s="76">
        <f t="shared" si="20"/>
        <v>224.91</v>
      </c>
      <c r="K179" s="77">
        <v>8.24</v>
      </c>
      <c r="L179" s="79" t="s">
        <v>66</v>
      </c>
      <c r="M179" s="76">
        <f t="shared" si="18"/>
        <v>8.24</v>
      </c>
      <c r="N179" s="77">
        <v>1.17</v>
      </c>
      <c r="O179" s="79" t="s">
        <v>66</v>
      </c>
      <c r="P179" s="76">
        <f t="shared" si="21"/>
        <v>1.17</v>
      </c>
    </row>
    <row r="180" spans="1:16">
      <c r="B180" s="89">
        <v>900</v>
      </c>
      <c r="C180" s="90" t="s">
        <v>65</v>
      </c>
      <c r="D180" s="74">
        <f t="shared" si="19"/>
        <v>16.071428571428573</v>
      </c>
      <c r="E180" s="91">
        <v>16.64</v>
      </c>
      <c r="F180" s="92">
        <v>8.4749999999999999E-3</v>
      </c>
      <c r="G180" s="88">
        <f t="shared" si="17"/>
        <v>16.648475000000001</v>
      </c>
      <c r="H180" s="77">
        <v>266.35000000000002</v>
      </c>
      <c r="I180" s="79" t="s">
        <v>66</v>
      </c>
      <c r="J180" s="76">
        <f t="shared" si="20"/>
        <v>266.35000000000002</v>
      </c>
      <c r="K180" s="77">
        <v>10.11</v>
      </c>
      <c r="L180" s="79" t="s">
        <v>66</v>
      </c>
      <c r="M180" s="76">
        <f t="shared" si="18"/>
        <v>10.11</v>
      </c>
      <c r="N180" s="77">
        <v>1.3</v>
      </c>
      <c r="O180" s="79" t="s">
        <v>66</v>
      </c>
      <c r="P180" s="76">
        <f t="shared" si="21"/>
        <v>1.3</v>
      </c>
    </row>
    <row r="181" spans="1:16">
      <c r="B181" s="89">
        <v>1</v>
      </c>
      <c r="C181" s="93" t="s">
        <v>67</v>
      </c>
      <c r="D181" s="74">
        <f t="shared" ref="D181:D228" si="22">B181*1000/$C$5</f>
        <v>17.857142857142858</v>
      </c>
      <c r="E181" s="91">
        <v>15.54</v>
      </c>
      <c r="F181" s="92">
        <v>7.7159999999999998E-3</v>
      </c>
      <c r="G181" s="88">
        <f t="shared" si="17"/>
        <v>15.547715999999999</v>
      </c>
      <c r="H181" s="77">
        <v>310.87</v>
      </c>
      <c r="I181" s="79" t="s">
        <v>66</v>
      </c>
      <c r="J181" s="76">
        <f t="shared" si="20"/>
        <v>310.87</v>
      </c>
      <c r="K181" s="77">
        <v>11.92</v>
      </c>
      <c r="L181" s="79" t="s">
        <v>66</v>
      </c>
      <c r="M181" s="76">
        <f t="shared" si="18"/>
        <v>11.92</v>
      </c>
      <c r="N181" s="77">
        <v>1.45</v>
      </c>
      <c r="O181" s="79" t="s">
        <v>66</v>
      </c>
      <c r="P181" s="76">
        <f t="shared" si="21"/>
        <v>1.45</v>
      </c>
    </row>
    <row r="182" spans="1:16">
      <c r="B182" s="89">
        <v>1.1000000000000001</v>
      </c>
      <c r="C182" s="90" t="s">
        <v>67</v>
      </c>
      <c r="D182" s="74">
        <f t="shared" si="22"/>
        <v>19.642857142857142</v>
      </c>
      <c r="E182" s="91">
        <v>14.58</v>
      </c>
      <c r="F182" s="92">
        <v>7.0870000000000004E-3</v>
      </c>
      <c r="G182" s="88">
        <f t="shared" si="17"/>
        <v>14.587087</v>
      </c>
      <c r="H182" s="77">
        <v>358.43</v>
      </c>
      <c r="I182" s="79" t="s">
        <v>66</v>
      </c>
      <c r="J182" s="76">
        <f t="shared" si="20"/>
        <v>358.43</v>
      </c>
      <c r="K182" s="77">
        <v>13.69</v>
      </c>
      <c r="L182" s="79" t="s">
        <v>66</v>
      </c>
      <c r="M182" s="76">
        <f t="shared" si="18"/>
        <v>13.69</v>
      </c>
      <c r="N182" s="77">
        <v>1.6</v>
      </c>
      <c r="O182" s="79" t="s">
        <v>66</v>
      </c>
      <c r="P182" s="76">
        <f t="shared" si="21"/>
        <v>1.6</v>
      </c>
    </row>
    <row r="183" spans="1:16">
      <c r="B183" s="89">
        <v>1.2</v>
      </c>
      <c r="C183" s="90" t="s">
        <v>67</v>
      </c>
      <c r="D183" s="74">
        <f t="shared" si="22"/>
        <v>21.428571428571427</v>
      </c>
      <c r="E183" s="91">
        <v>13.76</v>
      </c>
      <c r="F183" s="92">
        <v>6.5570000000000003E-3</v>
      </c>
      <c r="G183" s="88">
        <f t="shared" si="17"/>
        <v>13.766557000000001</v>
      </c>
      <c r="H183" s="77">
        <v>408.96</v>
      </c>
      <c r="I183" s="79" t="s">
        <v>66</v>
      </c>
      <c r="J183" s="76">
        <f t="shared" si="20"/>
        <v>408.96</v>
      </c>
      <c r="K183" s="77">
        <v>15.44</v>
      </c>
      <c r="L183" s="79" t="s">
        <v>66</v>
      </c>
      <c r="M183" s="76">
        <f t="shared" si="18"/>
        <v>15.44</v>
      </c>
      <c r="N183" s="77">
        <v>1.77</v>
      </c>
      <c r="O183" s="79" t="s">
        <v>66</v>
      </c>
      <c r="P183" s="76">
        <f t="shared" si="21"/>
        <v>1.77</v>
      </c>
    </row>
    <row r="184" spans="1:16">
      <c r="B184" s="89">
        <v>1.3</v>
      </c>
      <c r="C184" s="90" t="s">
        <v>67</v>
      </c>
      <c r="D184" s="74">
        <f t="shared" si="22"/>
        <v>23.214285714285715</v>
      </c>
      <c r="E184" s="91">
        <v>13.03</v>
      </c>
      <c r="F184" s="92">
        <v>6.1050000000000002E-3</v>
      </c>
      <c r="G184" s="88">
        <f t="shared" si="17"/>
        <v>13.036104999999999</v>
      </c>
      <c r="H184" s="77">
        <v>462.42</v>
      </c>
      <c r="I184" s="79" t="s">
        <v>66</v>
      </c>
      <c r="J184" s="76">
        <f t="shared" si="20"/>
        <v>462.42</v>
      </c>
      <c r="K184" s="77">
        <v>17.2</v>
      </c>
      <c r="L184" s="79" t="s">
        <v>66</v>
      </c>
      <c r="M184" s="76">
        <f t="shared" si="18"/>
        <v>17.2</v>
      </c>
      <c r="N184" s="77">
        <v>1.95</v>
      </c>
      <c r="O184" s="79" t="s">
        <v>66</v>
      </c>
      <c r="P184" s="76">
        <f t="shared" si="21"/>
        <v>1.95</v>
      </c>
    </row>
    <row r="185" spans="1:16">
      <c r="B185" s="89">
        <v>1.4</v>
      </c>
      <c r="C185" s="90" t="s">
        <v>67</v>
      </c>
      <c r="D185" s="74">
        <f t="shared" si="22"/>
        <v>25</v>
      </c>
      <c r="E185" s="91">
        <v>12.38</v>
      </c>
      <c r="F185" s="92">
        <v>5.7130000000000002E-3</v>
      </c>
      <c r="G185" s="88">
        <f t="shared" si="17"/>
        <v>12.385713000000001</v>
      </c>
      <c r="H185" s="77">
        <v>518.77</v>
      </c>
      <c r="I185" s="79" t="s">
        <v>66</v>
      </c>
      <c r="J185" s="76">
        <f t="shared" si="20"/>
        <v>518.77</v>
      </c>
      <c r="K185" s="77">
        <v>18.96</v>
      </c>
      <c r="L185" s="79" t="s">
        <v>66</v>
      </c>
      <c r="M185" s="76">
        <f t="shared" si="18"/>
        <v>18.96</v>
      </c>
      <c r="N185" s="77">
        <v>2.13</v>
      </c>
      <c r="O185" s="79" t="s">
        <v>66</v>
      </c>
      <c r="P185" s="76">
        <f t="shared" si="21"/>
        <v>2.13</v>
      </c>
    </row>
    <row r="186" spans="1:16">
      <c r="B186" s="89">
        <v>1.5</v>
      </c>
      <c r="C186" s="90" t="s">
        <v>67</v>
      </c>
      <c r="D186" s="74">
        <f t="shared" si="22"/>
        <v>26.785714285714285</v>
      </c>
      <c r="E186" s="91">
        <v>11.81</v>
      </c>
      <c r="F186" s="92">
        <v>5.3709999999999999E-3</v>
      </c>
      <c r="G186" s="88">
        <f t="shared" si="17"/>
        <v>11.815371000000001</v>
      </c>
      <c r="H186" s="77">
        <v>577.95000000000005</v>
      </c>
      <c r="I186" s="79" t="s">
        <v>66</v>
      </c>
      <c r="J186" s="76">
        <f t="shared" si="20"/>
        <v>577.95000000000005</v>
      </c>
      <c r="K186" s="77">
        <v>20.73</v>
      </c>
      <c r="L186" s="79" t="s">
        <v>66</v>
      </c>
      <c r="M186" s="76">
        <f t="shared" si="18"/>
        <v>20.73</v>
      </c>
      <c r="N186" s="77">
        <v>2.33</v>
      </c>
      <c r="O186" s="79" t="s">
        <v>66</v>
      </c>
      <c r="P186" s="76">
        <f t="shared" si="21"/>
        <v>2.33</v>
      </c>
    </row>
    <row r="187" spans="1:16">
      <c r="B187" s="89">
        <v>1.6</v>
      </c>
      <c r="C187" s="90" t="s">
        <v>67</v>
      </c>
      <c r="D187" s="74">
        <f t="shared" si="22"/>
        <v>28.571428571428573</v>
      </c>
      <c r="E187" s="91">
        <v>11.3</v>
      </c>
      <c r="F187" s="92">
        <v>5.0689999999999997E-3</v>
      </c>
      <c r="G187" s="88">
        <f t="shared" si="17"/>
        <v>11.305069000000001</v>
      </c>
      <c r="H187" s="77">
        <v>639.91</v>
      </c>
      <c r="I187" s="79" t="s">
        <v>66</v>
      </c>
      <c r="J187" s="76">
        <f t="shared" si="20"/>
        <v>639.91</v>
      </c>
      <c r="K187" s="77">
        <v>22.51</v>
      </c>
      <c r="L187" s="79" t="s">
        <v>66</v>
      </c>
      <c r="M187" s="76">
        <f t="shared" si="18"/>
        <v>22.51</v>
      </c>
      <c r="N187" s="77">
        <v>2.5299999999999998</v>
      </c>
      <c r="O187" s="79" t="s">
        <v>66</v>
      </c>
      <c r="P187" s="76">
        <f t="shared" si="21"/>
        <v>2.5299999999999998</v>
      </c>
    </row>
    <row r="188" spans="1:16">
      <c r="B188" s="89">
        <v>1.7</v>
      </c>
      <c r="C188" s="90" t="s">
        <v>67</v>
      </c>
      <c r="D188" s="74">
        <f t="shared" si="22"/>
        <v>30.357142857142858</v>
      </c>
      <c r="E188" s="91">
        <v>10.83</v>
      </c>
      <c r="F188" s="92">
        <v>4.8009999999999997E-3</v>
      </c>
      <c r="G188" s="88">
        <f t="shared" si="17"/>
        <v>10.834801000000001</v>
      </c>
      <c r="H188" s="77">
        <v>704.62</v>
      </c>
      <c r="I188" s="79" t="s">
        <v>66</v>
      </c>
      <c r="J188" s="80">
        <f t="shared" si="20"/>
        <v>704.62</v>
      </c>
      <c r="K188" s="77">
        <v>24.3</v>
      </c>
      <c r="L188" s="79" t="s">
        <v>66</v>
      </c>
      <c r="M188" s="76">
        <f t="shared" si="18"/>
        <v>24.3</v>
      </c>
      <c r="N188" s="77">
        <v>2.74</v>
      </c>
      <c r="O188" s="79" t="s">
        <v>66</v>
      </c>
      <c r="P188" s="76">
        <f t="shared" si="21"/>
        <v>2.74</v>
      </c>
    </row>
    <row r="189" spans="1:16">
      <c r="B189" s="89">
        <v>1.8</v>
      </c>
      <c r="C189" s="90" t="s">
        <v>67</v>
      </c>
      <c r="D189" s="74">
        <f t="shared" si="22"/>
        <v>32.142857142857146</v>
      </c>
      <c r="E189" s="91">
        <v>10.39</v>
      </c>
      <c r="F189" s="92">
        <v>4.5599999999999998E-3</v>
      </c>
      <c r="G189" s="88">
        <f t="shared" si="17"/>
        <v>10.39456</v>
      </c>
      <c r="H189" s="77">
        <v>772.09</v>
      </c>
      <c r="I189" s="79" t="s">
        <v>66</v>
      </c>
      <c r="J189" s="80">
        <f t="shared" si="20"/>
        <v>772.09</v>
      </c>
      <c r="K189" s="77">
        <v>26.11</v>
      </c>
      <c r="L189" s="79" t="s">
        <v>66</v>
      </c>
      <c r="M189" s="76">
        <f t="shared" si="18"/>
        <v>26.11</v>
      </c>
      <c r="N189" s="77">
        <v>2.96</v>
      </c>
      <c r="O189" s="79" t="s">
        <v>66</v>
      </c>
      <c r="P189" s="76">
        <f t="shared" si="21"/>
        <v>2.96</v>
      </c>
    </row>
    <row r="190" spans="1:16">
      <c r="B190" s="89">
        <v>2</v>
      </c>
      <c r="C190" s="90" t="s">
        <v>67</v>
      </c>
      <c r="D190" s="74">
        <f t="shared" si="22"/>
        <v>35.714285714285715</v>
      </c>
      <c r="E190" s="91">
        <v>9.6289999999999996</v>
      </c>
      <c r="F190" s="92">
        <v>4.1489999999999999E-3</v>
      </c>
      <c r="G190" s="88">
        <f t="shared" si="17"/>
        <v>9.6331489999999995</v>
      </c>
      <c r="H190" s="77">
        <v>915.22</v>
      </c>
      <c r="I190" s="79" t="s">
        <v>66</v>
      </c>
      <c r="J190" s="80">
        <f t="shared" si="20"/>
        <v>915.22</v>
      </c>
      <c r="K190" s="77">
        <v>33.049999999999997</v>
      </c>
      <c r="L190" s="79" t="s">
        <v>66</v>
      </c>
      <c r="M190" s="76">
        <f t="shared" si="18"/>
        <v>33.049999999999997</v>
      </c>
      <c r="N190" s="77">
        <v>3.43</v>
      </c>
      <c r="O190" s="79" t="s">
        <v>66</v>
      </c>
      <c r="P190" s="76">
        <f t="shared" si="21"/>
        <v>3.43</v>
      </c>
    </row>
    <row r="191" spans="1:16">
      <c r="B191" s="89">
        <v>2.25</v>
      </c>
      <c r="C191" s="90" t="s">
        <v>67</v>
      </c>
      <c r="D191" s="74">
        <f t="shared" si="22"/>
        <v>40.178571428571431</v>
      </c>
      <c r="E191" s="91">
        <v>8.8360000000000003</v>
      </c>
      <c r="F191" s="92">
        <v>3.7309999999999999E-3</v>
      </c>
      <c r="G191" s="88">
        <f t="shared" si="17"/>
        <v>8.8397310000000004</v>
      </c>
      <c r="H191" s="77">
        <v>1.1100000000000001</v>
      </c>
      <c r="I191" s="78" t="s">
        <v>12</v>
      </c>
      <c r="J191" s="80">
        <f t="shared" ref="J191:J228" si="23">H191*1000</f>
        <v>1110</v>
      </c>
      <c r="K191" s="77">
        <v>42.97</v>
      </c>
      <c r="L191" s="79" t="s">
        <v>66</v>
      </c>
      <c r="M191" s="76">
        <f t="shared" si="18"/>
        <v>42.97</v>
      </c>
      <c r="N191" s="77">
        <v>4.0599999999999996</v>
      </c>
      <c r="O191" s="79" t="s">
        <v>66</v>
      </c>
      <c r="P191" s="76">
        <f t="shared" si="21"/>
        <v>4.0599999999999996</v>
      </c>
    </row>
    <row r="192" spans="1:16">
      <c r="B192" s="89">
        <v>2.5</v>
      </c>
      <c r="C192" s="90" t="s">
        <v>67</v>
      </c>
      <c r="D192" s="74">
        <f t="shared" si="22"/>
        <v>44.642857142857146</v>
      </c>
      <c r="E192" s="91">
        <v>8.18</v>
      </c>
      <c r="F192" s="92">
        <v>3.3939999999999999E-3</v>
      </c>
      <c r="G192" s="88">
        <f t="shared" si="17"/>
        <v>8.1833939999999998</v>
      </c>
      <c r="H192" s="77">
        <v>1.32</v>
      </c>
      <c r="I192" s="79" t="s">
        <v>12</v>
      </c>
      <c r="J192" s="80">
        <f t="shared" si="23"/>
        <v>1320</v>
      </c>
      <c r="K192" s="77">
        <v>52.29</v>
      </c>
      <c r="L192" s="79" t="s">
        <v>66</v>
      </c>
      <c r="M192" s="76">
        <f t="shared" si="18"/>
        <v>52.29</v>
      </c>
      <c r="N192" s="77">
        <v>4.7300000000000004</v>
      </c>
      <c r="O192" s="79" t="s">
        <v>66</v>
      </c>
      <c r="P192" s="76">
        <f t="shared" si="21"/>
        <v>4.7300000000000004</v>
      </c>
    </row>
    <row r="193" spans="2:16">
      <c r="B193" s="89">
        <v>2.75</v>
      </c>
      <c r="C193" s="90" t="s">
        <v>67</v>
      </c>
      <c r="D193" s="74">
        <f t="shared" si="22"/>
        <v>49.107142857142854</v>
      </c>
      <c r="E193" s="91">
        <v>7.6269999999999998</v>
      </c>
      <c r="F193" s="92">
        <v>3.114E-3</v>
      </c>
      <c r="G193" s="88">
        <f t="shared" si="17"/>
        <v>7.6301139999999998</v>
      </c>
      <c r="H193" s="77">
        <v>1.55</v>
      </c>
      <c r="I193" s="79" t="s">
        <v>12</v>
      </c>
      <c r="J193" s="80">
        <f t="shared" si="23"/>
        <v>1550</v>
      </c>
      <c r="K193" s="77">
        <v>61.34</v>
      </c>
      <c r="L193" s="79" t="s">
        <v>66</v>
      </c>
      <c r="M193" s="76">
        <f t="shared" si="18"/>
        <v>61.34</v>
      </c>
      <c r="N193" s="77">
        <v>5.45</v>
      </c>
      <c r="O193" s="79" t="s">
        <v>66</v>
      </c>
      <c r="P193" s="76">
        <f t="shared" si="21"/>
        <v>5.45</v>
      </c>
    </row>
    <row r="194" spans="2:16">
      <c r="B194" s="89">
        <v>3</v>
      </c>
      <c r="C194" s="90" t="s">
        <v>67</v>
      </c>
      <c r="D194" s="74">
        <f t="shared" si="22"/>
        <v>53.571428571428569</v>
      </c>
      <c r="E194" s="91">
        <v>7.1550000000000002</v>
      </c>
      <c r="F194" s="92">
        <v>2.879E-3</v>
      </c>
      <c r="G194" s="88">
        <f t="shared" si="17"/>
        <v>7.1578790000000003</v>
      </c>
      <c r="H194" s="77">
        <v>1.79</v>
      </c>
      <c r="I194" s="79" t="s">
        <v>12</v>
      </c>
      <c r="J194" s="80">
        <f t="shared" si="23"/>
        <v>1790</v>
      </c>
      <c r="K194" s="77">
        <v>70.28</v>
      </c>
      <c r="L194" s="79" t="s">
        <v>66</v>
      </c>
      <c r="M194" s="76">
        <f t="shared" si="18"/>
        <v>70.28</v>
      </c>
      <c r="N194" s="77">
        <v>6.22</v>
      </c>
      <c r="O194" s="79" t="s">
        <v>66</v>
      </c>
      <c r="P194" s="76">
        <f t="shared" si="21"/>
        <v>6.22</v>
      </c>
    </row>
    <row r="195" spans="2:16">
      <c r="B195" s="89">
        <v>3.25</v>
      </c>
      <c r="C195" s="90" t="s">
        <v>67</v>
      </c>
      <c r="D195" s="74">
        <f t="shared" si="22"/>
        <v>58.035714285714285</v>
      </c>
      <c r="E195" s="91">
        <v>6.7469999999999999</v>
      </c>
      <c r="F195" s="92">
        <v>2.6779999999999998E-3</v>
      </c>
      <c r="G195" s="88">
        <f t="shared" si="17"/>
        <v>6.7496780000000003</v>
      </c>
      <c r="H195" s="77">
        <v>2.0499999999999998</v>
      </c>
      <c r="I195" s="79" t="s">
        <v>12</v>
      </c>
      <c r="J195" s="80">
        <f t="shared" si="23"/>
        <v>2050</v>
      </c>
      <c r="K195" s="77">
        <v>79.17</v>
      </c>
      <c r="L195" s="79" t="s">
        <v>66</v>
      </c>
      <c r="M195" s="76">
        <f t="shared" si="18"/>
        <v>79.17</v>
      </c>
      <c r="N195" s="77">
        <v>7.03</v>
      </c>
      <c r="O195" s="79" t="s">
        <v>66</v>
      </c>
      <c r="P195" s="76">
        <f t="shared" si="21"/>
        <v>7.03</v>
      </c>
    </row>
    <row r="196" spans="2:16">
      <c r="B196" s="89">
        <v>3.5</v>
      </c>
      <c r="C196" s="90" t="s">
        <v>67</v>
      </c>
      <c r="D196" s="74">
        <f t="shared" si="22"/>
        <v>62.5</v>
      </c>
      <c r="E196" s="91">
        <v>6.39</v>
      </c>
      <c r="F196" s="92">
        <v>2.5049999999999998E-3</v>
      </c>
      <c r="G196" s="88">
        <f t="shared" si="17"/>
        <v>6.3925049999999999</v>
      </c>
      <c r="H196" s="77">
        <v>2.3199999999999998</v>
      </c>
      <c r="I196" s="79" t="s">
        <v>12</v>
      </c>
      <c r="J196" s="80">
        <f t="shared" si="23"/>
        <v>2320</v>
      </c>
      <c r="K196" s="77">
        <v>88.07</v>
      </c>
      <c r="L196" s="79" t="s">
        <v>66</v>
      </c>
      <c r="M196" s="76">
        <f t="shared" si="18"/>
        <v>88.07</v>
      </c>
      <c r="N196" s="77">
        <v>7.89</v>
      </c>
      <c r="O196" s="79" t="s">
        <v>66</v>
      </c>
      <c r="P196" s="76">
        <f t="shared" si="21"/>
        <v>7.89</v>
      </c>
    </row>
    <row r="197" spans="2:16">
      <c r="B197" s="89">
        <v>3.75</v>
      </c>
      <c r="C197" s="90" t="s">
        <v>67</v>
      </c>
      <c r="D197" s="74">
        <f t="shared" si="22"/>
        <v>66.964285714285708</v>
      </c>
      <c r="E197" s="91">
        <v>6.0759999999999996</v>
      </c>
      <c r="F197" s="92">
        <v>2.3530000000000001E-3</v>
      </c>
      <c r="G197" s="88">
        <f t="shared" si="17"/>
        <v>6.0783529999999999</v>
      </c>
      <c r="H197" s="77">
        <v>2.61</v>
      </c>
      <c r="I197" s="79" t="s">
        <v>12</v>
      </c>
      <c r="J197" s="80">
        <f t="shared" si="23"/>
        <v>2610</v>
      </c>
      <c r="K197" s="77">
        <v>97</v>
      </c>
      <c r="L197" s="79" t="s">
        <v>66</v>
      </c>
      <c r="M197" s="76">
        <f t="shared" si="18"/>
        <v>97</v>
      </c>
      <c r="N197" s="77">
        <v>8.7799999999999994</v>
      </c>
      <c r="O197" s="79" t="s">
        <v>66</v>
      </c>
      <c r="P197" s="76">
        <f t="shared" si="21"/>
        <v>8.7799999999999994</v>
      </c>
    </row>
    <row r="198" spans="2:16">
      <c r="B198" s="89">
        <v>4</v>
      </c>
      <c r="C198" s="90" t="s">
        <v>67</v>
      </c>
      <c r="D198" s="74">
        <f t="shared" si="22"/>
        <v>71.428571428571431</v>
      </c>
      <c r="E198" s="91">
        <v>5.7910000000000004</v>
      </c>
      <c r="F198" s="92">
        <v>2.2190000000000001E-3</v>
      </c>
      <c r="G198" s="88">
        <f t="shared" si="17"/>
        <v>5.7932190000000006</v>
      </c>
      <c r="H198" s="77">
        <v>2.91</v>
      </c>
      <c r="I198" s="79" t="s">
        <v>12</v>
      </c>
      <c r="J198" s="80">
        <f t="shared" si="23"/>
        <v>2910</v>
      </c>
      <c r="K198" s="77">
        <v>105.98</v>
      </c>
      <c r="L198" s="79" t="s">
        <v>66</v>
      </c>
      <c r="M198" s="76">
        <f t="shared" si="18"/>
        <v>105.98</v>
      </c>
      <c r="N198" s="77">
        <v>9.7200000000000006</v>
      </c>
      <c r="O198" s="79" t="s">
        <v>66</v>
      </c>
      <c r="P198" s="76">
        <f t="shared" si="21"/>
        <v>9.7200000000000006</v>
      </c>
    </row>
    <row r="199" spans="2:16">
      <c r="B199" s="89">
        <v>4.5</v>
      </c>
      <c r="C199" s="90" t="s">
        <v>67</v>
      </c>
      <c r="D199" s="74">
        <f t="shared" si="22"/>
        <v>80.357142857142861</v>
      </c>
      <c r="E199" s="91">
        <v>5.298</v>
      </c>
      <c r="F199" s="92">
        <v>1.9949999999999998E-3</v>
      </c>
      <c r="G199" s="88">
        <f t="shared" si="17"/>
        <v>5.299995</v>
      </c>
      <c r="H199" s="77">
        <v>3.55</v>
      </c>
      <c r="I199" s="79" t="s">
        <v>12</v>
      </c>
      <c r="J199" s="80">
        <f t="shared" si="23"/>
        <v>3550</v>
      </c>
      <c r="K199" s="77">
        <v>139.99</v>
      </c>
      <c r="L199" s="79" t="s">
        <v>66</v>
      </c>
      <c r="M199" s="76">
        <f t="shared" si="18"/>
        <v>139.99</v>
      </c>
      <c r="N199" s="77">
        <v>11.72</v>
      </c>
      <c r="O199" s="79" t="s">
        <v>66</v>
      </c>
      <c r="P199" s="76">
        <f t="shared" si="21"/>
        <v>11.72</v>
      </c>
    </row>
    <row r="200" spans="2:16">
      <c r="B200" s="89">
        <v>5</v>
      </c>
      <c r="C200" s="90" t="s">
        <v>67</v>
      </c>
      <c r="D200" s="74">
        <f t="shared" si="22"/>
        <v>89.285714285714292</v>
      </c>
      <c r="E200" s="91">
        <v>4.8959999999999999</v>
      </c>
      <c r="F200" s="92">
        <v>1.8129999999999999E-3</v>
      </c>
      <c r="G200" s="88">
        <f t="shared" si="17"/>
        <v>4.8978130000000002</v>
      </c>
      <c r="H200" s="77">
        <v>4.26</v>
      </c>
      <c r="I200" s="79" t="s">
        <v>12</v>
      </c>
      <c r="J200" s="80">
        <f t="shared" si="23"/>
        <v>4260</v>
      </c>
      <c r="K200" s="77">
        <v>171.73</v>
      </c>
      <c r="L200" s="79" t="s">
        <v>66</v>
      </c>
      <c r="M200" s="76">
        <f t="shared" si="18"/>
        <v>171.73</v>
      </c>
      <c r="N200" s="77">
        <v>13.87</v>
      </c>
      <c r="O200" s="79" t="s">
        <v>66</v>
      </c>
      <c r="P200" s="76">
        <f t="shared" si="21"/>
        <v>13.87</v>
      </c>
    </row>
    <row r="201" spans="2:16">
      <c r="B201" s="89">
        <v>5.5</v>
      </c>
      <c r="C201" s="90" t="s">
        <v>67</v>
      </c>
      <c r="D201" s="74">
        <f t="shared" si="22"/>
        <v>98.214285714285708</v>
      </c>
      <c r="E201" s="91">
        <v>4.5620000000000003</v>
      </c>
      <c r="F201" s="92">
        <v>1.663E-3</v>
      </c>
      <c r="G201" s="88">
        <f t="shared" si="17"/>
        <v>4.563663</v>
      </c>
      <c r="H201" s="77">
        <v>5.01</v>
      </c>
      <c r="I201" s="79" t="s">
        <v>12</v>
      </c>
      <c r="J201" s="80">
        <f t="shared" si="23"/>
        <v>5010</v>
      </c>
      <c r="K201" s="77">
        <v>202.44</v>
      </c>
      <c r="L201" s="79" t="s">
        <v>66</v>
      </c>
      <c r="M201" s="76">
        <f t="shared" si="18"/>
        <v>202.44</v>
      </c>
      <c r="N201" s="77">
        <v>16.170000000000002</v>
      </c>
      <c r="O201" s="79" t="s">
        <v>66</v>
      </c>
      <c r="P201" s="76">
        <f t="shared" si="21"/>
        <v>16.170000000000002</v>
      </c>
    </row>
    <row r="202" spans="2:16">
      <c r="B202" s="89">
        <v>6</v>
      </c>
      <c r="C202" s="90" t="s">
        <v>67</v>
      </c>
      <c r="D202" s="74">
        <f t="shared" si="22"/>
        <v>107.14285714285714</v>
      </c>
      <c r="E202" s="91">
        <v>4.28</v>
      </c>
      <c r="F202" s="92">
        <v>1.536E-3</v>
      </c>
      <c r="G202" s="88">
        <f t="shared" si="17"/>
        <v>4.281536</v>
      </c>
      <c r="H202" s="77">
        <v>5.82</v>
      </c>
      <c r="I202" s="79" t="s">
        <v>12</v>
      </c>
      <c r="J202" s="80">
        <f t="shared" si="23"/>
        <v>5820</v>
      </c>
      <c r="K202" s="77">
        <v>232.64</v>
      </c>
      <c r="L202" s="79" t="s">
        <v>66</v>
      </c>
      <c r="M202" s="76">
        <f t="shared" si="18"/>
        <v>232.64</v>
      </c>
      <c r="N202" s="77">
        <v>18.61</v>
      </c>
      <c r="O202" s="79" t="s">
        <v>66</v>
      </c>
      <c r="P202" s="76">
        <f t="shared" si="21"/>
        <v>18.61</v>
      </c>
    </row>
    <row r="203" spans="2:16">
      <c r="B203" s="89">
        <v>6.5</v>
      </c>
      <c r="C203" s="90" t="s">
        <v>67</v>
      </c>
      <c r="D203" s="74">
        <f t="shared" si="22"/>
        <v>116.07142857142857</v>
      </c>
      <c r="E203" s="91">
        <v>4.0380000000000003</v>
      </c>
      <c r="F203" s="92">
        <v>1.428E-3</v>
      </c>
      <c r="G203" s="88">
        <f t="shared" si="17"/>
        <v>4.039428</v>
      </c>
      <c r="H203" s="77">
        <v>6.69</v>
      </c>
      <c r="I203" s="79" t="s">
        <v>12</v>
      </c>
      <c r="J203" s="80">
        <f t="shared" si="23"/>
        <v>6690</v>
      </c>
      <c r="K203" s="77">
        <v>262.62</v>
      </c>
      <c r="L203" s="79" t="s">
        <v>66</v>
      </c>
      <c r="M203" s="76">
        <f t="shared" si="18"/>
        <v>262.62</v>
      </c>
      <c r="N203" s="77">
        <v>21.19</v>
      </c>
      <c r="O203" s="79" t="s">
        <v>66</v>
      </c>
      <c r="P203" s="76">
        <f t="shared" si="21"/>
        <v>21.19</v>
      </c>
    </row>
    <row r="204" spans="2:16">
      <c r="B204" s="89">
        <v>7</v>
      </c>
      <c r="C204" s="90" t="s">
        <v>67</v>
      </c>
      <c r="D204" s="74">
        <f t="shared" si="22"/>
        <v>125</v>
      </c>
      <c r="E204" s="91">
        <v>3.8290000000000002</v>
      </c>
      <c r="F204" s="92">
        <v>1.335E-3</v>
      </c>
      <c r="G204" s="88">
        <f t="shared" si="17"/>
        <v>3.8303350000000003</v>
      </c>
      <c r="H204" s="77">
        <v>7.6</v>
      </c>
      <c r="I204" s="79" t="s">
        <v>12</v>
      </c>
      <c r="J204" s="80">
        <f t="shared" si="23"/>
        <v>7600</v>
      </c>
      <c r="K204" s="77">
        <v>292.52</v>
      </c>
      <c r="L204" s="79" t="s">
        <v>66</v>
      </c>
      <c r="M204" s="76">
        <f t="shared" si="18"/>
        <v>292.52</v>
      </c>
      <c r="N204" s="77">
        <v>23.9</v>
      </c>
      <c r="O204" s="79" t="s">
        <v>66</v>
      </c>
      <c r="P204" s="76">
        <f t="shared" si="21"/>
        <v>23.9</v>
      </c>
    </row>
    <row r="205" spans="2:16">
      <c r="B205" s="89">
        <v>8</v>
      </c>
      <c r="C205" s="90" t="s">
        <v>67</v>
      </c>
      <c r="D205" s="74">
        <f t="shared" si="22"/>
        <v>142.85714285714286</v>
      </c>
      <c r="E205" s="91">
        <v>3.484</v>
      </c>
      <c r="F205" s="92">
        <v>1.1820000000000001E-3</v>
      </c>
      <c r="G205" s="88">
        <f t="shared" si="17"/>
        <v>3.485182</v>
      </c>
      <c r="H205" s="77">
        <v>9.56</v>
      </c>
      <c r="I205" s="79" t="s">
        <v>12</v>
      </c>
      <c r="J205" s="80">
        <f t="shared" si="23"/>
        <v>9560</v>
      </c>
      <c r="K205" s="77">
        <v>403.13</v>
      </c>
      <c r="L205" s="79" t="s">
        <v>66</v>
      </c>
      <c r="M205" s="76">
        <f t="shared" si="18"/>
        <v>403.13</v>
      </c>
      <c r="N205" s="77">
        <v>29.7</v>
      </c>
      <c r="O205" s="79" t="s">
        <v>66</v>
      </c>
      <c r="P205" s="76">
        <f t="shared" si="21"/>
        <v>29.7</v>
      </c>
    </row>
    <row r="206" spans="2:16">
      <c r="B206" s="89">
        <v>9</v>
      </c>
      <c r="C206" s="90" t="s">
        <v>67</v>
      </c>
      <c r="D206" s="74">
        <f t="shared" si="22"/>
        <v>160.71428571428572</v>
      </c>
      <c r="E206" s="91">
        <v>3.2130000000000001</v>
      </c>
      <c r="F206" s="92">
        <v>1.062E-3</v>
      </c>
      <c r="G206" s="88">
        <f t="shared" si="17"/>
        <v>3.2140620000000002</v>
      </c>
      <c r="H206" s="77">
        <v>11.7</v>
      </c>
      <c r="I206" s="79" t="s">
        <v>12</v>
      </c>
      <c r="J206" s="80">
        <f t="shared" si="23"/>
        <v>11700</v>
      </c>
      <c r="K206" s="77">
        <v>504.18</v>
      </c>
      <c r="L206" s="79" t="s">
        <v>66</v>
      </c>
      <c r="M206" s="76">
        <f t="shared" si="18"/>
        <v>504.18</v>
      </c>
      <c r="N206" s="77">
        <v>35.950000000000003</v>
      </c>
      <c r="O206" s="79" t="s">
        <v>66</v>
      </c>
      <c r="P206" s="76">
        <f t="shared" si="21"/>
        <v>35.950000000000003</v>
      </c>
    </row>
    <row r="207" spans="2:16">
      <c r="B207" s="89">
        <v>10</v>
      </c>
      <c r="C207" s="90" t="s">
        <v>67</v>
      </c>
      <c r="D207" s="74">
        <f t="shared" si="22"/>
        <v>178.57142857142858</v>
      </c>
      <c r="E207" s="91">
        <v>2.9929999999999999</v>
      </c>
      <c r="F207" s="92">
        <v>9.6440000000000002E-4</v>
      </c>
      <c r="G207" s="88">
        <f t="shared" si="17"/>
        <v>2.9939643999999999</v>
      </c>
      <c r="H207" s="77">
        <v>14</v>
      </c>
      <c r="I207" s="79" t="s">
        <v>12</v>
      </c>
      <c r="J207" s="80">
        <f t="shared" si="23"/>
        <v>14000</v>
      </c>
      <c r="K207" s="77">
        <v>600.78</v>
      </c>
      <c r="L207" s="79" t="s">
        <v>66</v>
      </c>
      <c r="M207" s="76">
        <f t="shared" si="18"/>
        <v>600.78</v>
      </c>
      <c r="N207" s="77">
        <v>42.63</v>
      </c>
      <c r="O207" s="79" t="s">
        <v>66</v>
      </c>
      <c r="P207" s="76">
        <f t="shared" si="21"/>
        <v>42.63</v>
      </c>
    </row>
    <row r="208" spans="2:16">
      <c r="B208" s="89">
        <v>11</v>
      </c>
      <c r="C208" s="90" t="s">
        <v>67</v>
      </c>
      <c r="D208" s="74">
        <f t="shared" si="22"/>
        <v>196.42857142857142</v>
      </c>
      <c r="E208" s="91">
        <v>2.8109999999999999</v>
      </c>
      <c r="F208" s="92">
        <v>8.8400000000000002E-4</v>
      </c>
      <c r="G208" s="88">
        <f t="shared" si="17"/>
        <v>2.8118840000000001</v>
      </c>
      <c r="H208" s="77">
        <v>16.47</v>
      </c>
      <c r="I208" s="79" t="s">
        <v>12</v>
      </c>
      <c r="J208" s="80">
        <f t="shared" si="23"/>
        <v>16470</v>
      </c>
      <c r="K208" s="77">
        <v>694.9</v>
      </c>
      <c r="L208" s="79" t="s">
        <v>66</v>
      </c>
      <c r="M208" s="76">
        <f t="shared" si="18"/>
        <v>694.9</v>
      </c>
      <c r="N208" s="77">
        <v>49.7</v>
      </c>
      <c r="O208" s="79" t="s">
        <v>66</v>
      </c>
      <c r="P208" s="76">
        <f t="shared" si="21"/>
        <v>49.7</v>
      </c>
    </row>
    <row r="209" spans="2:16">
      <c r="B209" s="89">
        <v>12</v>
      </c>
      <c r="C209" s="90" t="s">
        <v>67</v>
      </c>
      <c r="D209" s="74">
        <f t="shared" si="22"/>
        <v>214.28571428571428</v>
      </c>
      <c r="E209" s="91">
        <v>2.6589999999999998</v>
      </c>
      <c r="F209" s="92">
        <v>8.164E-4</v>
      </c>
      <c r="G209" s="88">
        <f t="shared" si="17"/>
        <v>2.6598164</v>
      </c>
      <c r="H209" s="77">
        <v>19.09</v>
      </c>
      <c r="I209" s="79" t="s">
        <v>12</v>
      </c>
      <c r="J209" s="80">
        <f t="shared" si="23"/>
        <v>19090</v>
      </c>
      <c r="K209" s="77">
        <v>787.49</v>
      </c>
      <c r="L209" s="79" t="s">
        <v>66</v>
      </c>
      <c r="M209" s="80">
        <f t="shared" si="18"/>
        <v>787.49</v>
      </c>
      <c r="N209" s="77">
        <v>57.12</v>
      </c>
      <c r="O209" s="79" t="s">
        <v>66</v>
      </c>
      <c r="P209" s="76">
        <f t="shared" si="21"/>
        <v>57.12</v>
      </c>
    </row>
    <row r="210" spans="2:16">
      <c r="B210" s="89">
        <v>13</v>
      </c>
      <c r="C210" s="90" t="s">
        <v>67</v>
      </c>
      <c r="D210" s="74">
        <f t="shared" si="22"/>
        <v>232.14285714285714</v>
      </c>
      <c r="E210" s="91">
        <v>2.5299999999999998</v>
      </c>
      <c r="F210" s="92">
        <v>7.5869999999999996E-4</v>
      </c>
      <c r="G210" s="88">
        <f t="shared" si="17"/>
        <v>2.5307586999999998</v>
      </c>
      <c r="H210" s="77">
        <v>21.85</v>
      </c>
      <c r="I210" s="79" t="s">
        <v>12</v>
      </c>
      <c r="J210" s="80">
        <f t="shared" si="23"/>
        <v>21850</v>
      </c>
      <c r="K210" s="77">
        <v>879.02</v>
      </c>
      <c r="L210" s="79" t="s">
        <v>66</v>
      </c>
      <c r="M210" s="80">
        <f t="shared" si="18"/>
        <v>879.02</v>
      </c>
      <c r="N210" s="77">
        <v>64.88</v>
      </c>
      <c r="O210" s="79" t="s">
        <v>66</v>
      </c>
      <c r="P210" s="76">
        <f t="shared" si="21"/>
        <v>64.88</v>
      </c>
    </row>
    <row r="211" spans="2:16">
      <c r="B211" s="89">
        <v>14</v>
      </c>
      <c r="C211" s="90" t="s">
        <v>67</v>
      </c>
      <c r="D211" s="74">
        <f t="shared" si="22"/>
        <v>250</v>
      </c>
      <c r="E211" s="91">
        <v>2.4180000000000001</v>
      </c>
      <c r="F211" s="92">
        <v>7.0890000000000005E-4</v>
      </c>
      <c r="G211" s="88">
        <f t="shared" si="17"/>
        <v>2.4187088999999999</v>
      </c>
      <c r="H211" s="77">
        <v>24.74</v>
      </c>
      <c r="I211" s="79" t="s">
        <v>12</v>
      </c>
      <c r="J211" s="80">
        <f t="shared" si="23"/>
        <v>24740</v>
      </c>
      <c r="K211" s="77">
        <v>969.76</v>
      </c>
      <c r="L211" s="79" t="s">
        <v>66</v>
      </c>
      <c r="M211" s="80">
        <f t="shared" si="18"/>
        <v>969.76</v>
      </c>
      <c r="N211" s="77">
        <v>72.930000000000007</v>
      </c>
      <c r="O211" s="79" t="s">
        <v>66</v>
      </c>
      <c r="P211" s="76">
        <f t="shared" si="21"/>
        <v>72.930000000000007</v>
      </c>
    </row>
    <row r="212" spans="2:16">
      <c r="B212" s="89">
        <v>15</v>
      </c>
      <c r="C212" s="90" t="s">
        <v>67</v>
      </c>
      <c r="D212" s="74">
        <f t="shared" si="22"/>
        <v>267.85714285714283</v>
      </c>
      <c r="E212" s="91">
        <v>2.3210000000000002</v>
      </c>
      <c r="F212" s="92">
        <v>6.6549999999999997E-4</v>
      </c>
      <c r="G212" s="88">
        <f t="shared" si="17"/>
        <v>2.3216655000000004</v>
      </c>
      <c r="H212" s="77">
        <v>27.77</v>
      </c>
      <c r="I212" s="79" t="s">
        <v>12</v>
      </c>
      <c r="J212" s="80">
        <f t="shared" si="23"/>
        <v>27770</v>
      </c>
      <c r="K212" s="77">
        <v>1.06</v>
      </c>
      <c r="L212" s="78" t="s">
        <v>12</v>
      </c>
      <c r="M212" s="80">
        <f t="shared" ref="M212:M216" si="24">K212*1000</f>
        <v>1060</v>
      </c>
      <c r="N212" s="77">
        <v>81.260000000000005</v>
      </c>
      <c r="O212" s="79" t="s">
        <v>66</v>
      </c>
      <c r="P212" s="76">
        <f t="shared" si="21"/>
        <v>81.260000000000005</v>
      </c>
    </row>
    <row r="213" spans="2:16">
      <c r="B213" s="89">
        <v>16</v>
      </c>
      <c r="C213" s="90" t="s">
        <v>67</v>
      </c>
      <c r="D213" s="74">
        <f t="shared" si="22"/>
        <v>285.71428571428572</v>
      </c>
      <c r="E213" s="91">
        <v>2.2360000000000002</v>
      </c>
      <c r="F213" s="92">
        <v>6.2730000000000001E-4</v>
      </c>
      <c r="G213" s="88">
        <f t="shared" ref="G213:G228" si="25">E213+F213</f>
        <v>2.2366273000000003</v>
      </c>
      <c r="H213" s="77">
        <v>30.91</v>
      </c>
      <c r="I213" s="79" t="s">
        <v>12</v>
      </c>
      <c r="J213" s="80">
        <f t="shared" si="23"/>
        <v>30910</v>
      </c>
      <c r="K213" s="77">
        <v>1.1499999999999999</v>
      </c>
      <c r="L213" s="79" t="s">
        <v>12</v>
      </c>
      <c r="M213" s="80">
        <f t="shared" si="24"/>
        <v>1150</v>
      </c>
      <c r="N213" s="77">
        <v>89.85</v>
      </c>
      <c r="O213" s="79" t="s">
        <v>66</v>
      </c>
      <c r="P213" s="76">
        <f t="shared" si="21"/>
        <v>89.85</v>
      </c>
    </row>
    <row r="214" spans="2:16">
      <c r="B214" s="89">
        <v>17</v>
      </c>
      <c r="C214" s="90" t="s">
        <v>67</v>
      </c>
      <c r="D214" s="74">
        <f t="shared" si="22"/>
        <v>303.57142857142856</v>
      </c>
      <c r="E214" s="91">
        <v>2.161</v>
      </c>
      <c r="F214" s="92">
        <v>5.934E-4</v>
      </c>
      <c r="G214" s="88">
        <f t="shared" si="25"/>
        <v>2.1615934000000001</v>
      </c>
      <c r="H214" s="77">
        <v>34.17</v>
      </c>
      <c r="I214" s="79" t="s">
        <v>12</v>
      </c>
      <c r="J214" s="80">
        <f t="shared" si="23"/>
        <v>34170</v>
      </c>
      <c r="K214" s="77">
        <v>1.24</v>
      </c>
      <c r="L214" s="79" t="s">
        <v>12</v>
      </c>
      <c r="M214" s="80">
        <f t="shared" si="24"/>
        <v>1240</v>
      </c>
      <c r="N214" s="77">
        <v>98.68</v>
      </c>
      <c r="O214" s="79" t="s">
        <v>66</v>
      </c>
      <c r="P214" s="76">
        <f t="shared" si="21"/>
        <v>98.68</v>
      </c>
    </row>
    <row r="215" spans="2:16">
      <c r="B215" s="89">
        <v>18</v>
      </c>
      <c r="C215" s="90" t="s">
        <v>67</v>
      </c>
      <c r="D215" s="74">
        <f t="shared" si="22"/>
        <v>321.42857142857144</v>
      </c>
      <c r="E215" s="91">
        <v>2.0939999999999999</v>
      </c>
      <c r="F215" s="92">
        <v>5.6309999999999997E-4</v>
      </c>
      <c r="G215" s="88">
        <f t="shared" si="25"/>
        <v>2.0945630999999998</v>
      </c>
      <c r="H215" s="77">
        <v>37.53</v>
      </c>
      <c r="I215" s="79" t="s">
        <v>12</v>
      </c>
      <c r="J215" s="80">
        <f t="shared" si="23"/>
        <v>37530</v>
      </c>
      <c r="K215" s="77">
        <v>1.33</v>
      </c>
      <c r="L215" s="79" t="s">
        <v>12</v>
      </c>
      <c r="M215" s="80">
        <f t="shared" si="24"/>
        <v>1330</v>
      </c>
      <c r="N215" s="77">
        <v>107.72</v>
      </c>
      <c r="O215" s="79" t="s">
        <v>66</v>
      </c>
      <c r="P215" s="76">
        <f t="shared" si="21"/>
        <v>107.72</v>
      </c>
    </row>
    <row r="216" spans="2:16">
      <c r="B216" s="89">
        <v>20</v>
      </c>
      <c r="C216" s="90" t="s">
        <v>67</v>
      </c>
      <c r="D216" s="74">
        <f t="shared" si="22"/>
        <v>357.14285714285717</v>
      </c>
      <c r="E216" s="91">
        <v>1.98</v>
      </c>
      <c r="F216" s="92">
        <v>5.1119999999999996E-4</v>
      </c>
      <c r="G216" s="88">
        <f t="shared" si="25"/>
        <v>1.9805112</v>
      </c>
      <c r="H216" s="77">
        <v>44.56</v>
      </c>
      <c r="I216" s="79" t="s">
        <v>12</v>
      </c>
      <c r="J216" s="80">
        <f t="shared" si="23"/>
        <v>44560</v>
      </c>
      <c r="K216" s="77">
        <v>1.66</v>
      </c>
      <c r="L216" s="79" t="s">
        <v>12</v>
      </c>
      <c r="M216" s="80">
        <f t="shared" si="24"/>
        <v>1660</v>
      </c>
      <c r="N216" s="77">
        <v>126.39</v>
      </c>
      <c r="O216" s="79" t="s">
        <v>66</v>
      </c>
      <c r="P216" s="76">
        <f t="shared" si="21"/>
        <v>126.39</v>
      </c>
    </row>
    <row r="217" spans="2:16">
      <c r="B217" s="89">
        <v>22.5</v>
      </c>
      <c r="C217" s="90" t="s">
        <v>67</v>
      </c>
      <c r="D217" s="74">
        <f t="shared" si="22"/>
        <v>401.78571428571428</v>
      </c>
      <c r="E217" s="91">
        <v>1.8660000000000001</v>
      </c>
      <c r="F217" s="92">
        <v>4.5869999999999998E-4</v>
      </c>
      <c r="G217" s="88">
        <f t="shared" si="25"/>
        <v>1.8664587000000001</v>
      </c>
      <c r="H217" s="77">
        <v>53.87</v>
      </c>
      <c r="I217" s="79" t="s">
        <v>12</v>
      </c>
      <c r="J217" s="80">
        <f t="shared" si="23"/>
        <v>53870</v>
      </c>
      <c r="K217" s="77">
        <v>2.12</v>
      </c>
      <c r="L217" s="79" t="s">
        <v>12</v>
      </c>
      <c r="M217" s="80">
        <f>K217*1000</f>
        <v>2120</v>
      </c>
      <c r="N217" s="77">
        <v>150.66</v>
      </c>
      <c r="O217" s="79" t="s">
        <v>66</v>
      </c>
      <c r="P217" s="76">
        <f t="shared" si="21"/>
        <v>150.66</v>
      </c>
    </row>
    <row r="218" spans="2:16">
      <c r="B218" s="89">
        <v>25</v>
      </c>
      <c r="C218" s="90" t="s">
        <v>67</v>
      </c>
      <c r="D218" s="74">
        <f t="shared" si="22"/>
        <v>446.42857142857144</v>
      </c>
      <c r="E218" s="91">
        <v>1.776</v>
      </c>
      <c r="F218" s="92">
        <v>4.1639999999999998E-4</v>
      </c>
      <c r="G218" s="88">
        <f t="shared" si="25"/>
        <v>1.7764164</v>
      </c>
      <c r="H218" s="77">
        <v>63.71</v>
      </c>
      <c r="I218" s="79" t="s">
        <v>12</v>
      </c>
      <c r="J218" s="80">
        <f t="shared" si="23"/>
        <v>63710</v>
      </c>
      <c r="K218" s="77">
        <v>2.5299999999999998</v>
      </c>
      <c r="L218" s="79" t="s">
        <v>12</v>
      </c>
      <c r="M218" s="80">
        <f t="shared" ref="M218:M228" si="26">K218*1000</f>
        <v>2530</v>
      </c>
      <c r="N218" s="77">
        <v>175.79</v>
      </c>
      <c r="O218" s="79" t="s">
        <v>66</v>
      </c>
      <c r="P218" s="76">
        <f t="shared" si="21"/>
        <v>175.79</v>
      </c>
    </row>
    <row r="219" spans="2:16">
      <c r="B219" s="89">
        <v>27.5</v>
      </c>
      <c r="C219" s="90" t="s">
        <v>67</v>
      </c>
      <c r="D219" s="74">
        <f t="shared" si="22"/>
        <v>491.07142857142856</v>
      </c>
      <c r="E219" s="91">
        <v>1.702</v>
      </c>
      <c r="F219" s="92">
        <v>3.814E-4</v>
      </c>
      <c r="G219" s="88">
        <f t="shared" si="25"/>
        <v>1.7023813999999999</v>
      </c>
      <c r="H219" s="77">
        <v>74</v>
      </c>
      <c r="I219" s="79" t="s">
        <v>12</v>
      </c>
      <c r="J219" s="80">
        <f t="shared" si="23"/>
        <v>74000</v>
      </c>
      <c r="K219" s="77">
        <v>2.92</v>
      </c>
      <c r="L219" s="79" t="s">
        <v>12</v>
      </c>
      <c r="M219" s="80">
        <f t="shared" si="26"/>
        <v>2920</v>
      </c>
      <c r="N219" s="77">
        <v>201.61</v>
      </c>
      <c r="O219" s="79" t="s">
        <v>66</v>
      </c>
      <c r="P219" s="76">
        <f t="shared" si="21"/>
        <v>201.61</v>
      </c>
    </row>
    <row r="220" spans="2:16">
      <c r="B220" s="89">
        <v>30</v>
      </c>
      <c r="C220" s="90" t="s">
        <v>67</v>
      </c>
      <c r="D220" s="74">
        <f t="shared" si="22"/>
        <v>535.71428571428567</v>
      </c>
      <c r="E220" s="91">
        <v>1.6419999999999999</v>
      </c>
      <c r="F220" s="92">
        <v>3.5209999999999999E-4</v>
      </c>
      <c r="G220" s="88">
        <f t="shared" si="25"/>
        <v>1.6423520999999999</v>
      </c>
      <c r="H220" s="77">
        <v>84.7</v>
      </c>
      <c r="I220" s="79" t="s">
        <v>12</v>
      </c>
      <c r="J220" s="80">
        <f t="shared" si="23"/>
        <v>84700</v>
      </c>
      <c r="K220" s="77">
        <v>3.29</v>
      </c>
      <c r="L220" s="79" t="s">
        <v>12</v>
      </c>
      <c r="M220" s="80">
        <f t="shared" si="26"/>
        <v>3290</v>
      </c>
      <c r="N220" s="77">
        <v>227.96</v>
      </c>
      <c r="O220" s="79" t="s">
        <v>66</v>
      </c>
      <c r="P220" s="76">
        <f t="shared" si="21"/>
        <v>227.96</v>
      </c>
    </row>
    <row r="221" spans="2:16">
      <c r="B221" s="89">
        <v>32.5</v>
      </c>
      <c r="C221" s="90" t="s">
        <v>67</v>
      </c>
      <c r="D221" s="74">
        <f t="shared" si="22"/>
        <v>580.35714285714289</v>
      </c>
      <c r="E221" s="91">
        <v>1.591</v>
      </c>
      <c r="F221" s="92">
        <v>3.2699999999999998E-4</v>
      </c>
      <c r="G221" s="88">
        <f t="shared" si="25"/>
        <v>1.5913269999999999</v>
      </c>
      <c r="H221" s="77">
        <v>95.78</v>
      </c>
      <c r="I221" s="79" t="s">
        <v>12</v>
      </c>
      <c r="J221" s="80">
        <f t="shared" si="23"/>
        <v>95780</v>
      </c>
      <c r="K221" s="77">
        <v>3.65</v>
      </c>
      <c r="L221" s="79" t="s">
        <v>12</v>
      </c>
      <c r="M221" s="80">
        <f t="shared" si="26"/>
        <v>3650</v>
      </c>
      <c r="N221" s="77">
        <v>254.73</v>
      </c>
      <c r="O221" s="79" t="s">
        <v>66</v>
      </c>
      <c r="P221" s="76">
        <f t="shared" si="21"/>
        <v>254.73</v>
      </c>
    </row>
    <row r="222" spans="2:16">
      <c r="B222" s="89">
        <v>35</v>
      </c>
      <c r="C222" s="90" t="s">
        <v>67</v>
      </c>
      <c r="D222" s="74">
        <f t="shared" si="22"/>
        <v>625</v>
      </c>
      <c r="E222" s="91">
        <v>1.548</v>
      </c>
      <c r="F222" s="92">
        <v>3.054E-4</v>
      </c>
      <c r="G222" s="88">
        <f t="shared" si="25"/>
        <v>1.5483054000000001</v>
      </c>
      <c r="H222" s="77">
        <v>107.18</v>
      </c>
      <c r="I222" s="79" t="s">
        <v>12</v>
      </c>
      <c r="J222" s="80">
        <f t="shared" si="23"/>
        <v>107180</v>
      </c>
      <c r="K222" s="77">
        <v>3.99</v>
      </c>
      <c r="L222" s="79" t="s">
        <v>12</v>
      </c>
      <c r="M222" s="80">
        <f t="shared" si="26"/>
        <v>3990</v>
      </c>
      <c r="N222" s="77">
        <v>281.82</v>
      </c>
      <c r="O222" s="79" t="s">
        <v>66</v>
      </c>
      <c r="P222" s="76">
        <f t="shared" si="21"/>
        <v>281.82</v>
      </c>
    </row>
    <row r="223" spans="2:16">
      <c r="B223" s="89">
        <v>37.5</v>
      </c>
      <c r="C223" s="90" t="s">
        <v>67</v>
      </c>
      <c r="D223" s="74">
        <f t="shared" si="22"/>
        <v>669.64285714285711</v>
      </c>
      <c r="E223" s="91">
        <v>1.5109999999999999</v>
      </c>
      <c r="F223" s="92">
        <v>2.8659999999999997E-4</v>
      </c>
      <c r="G223" s="88">
        <f t="shared" si="25"/>
        <v>1.5112865999999998</v>
      </c>
      <c r="H223" s="77">
        <v>118.88</v>
      </c>
      <c r="I223" s="79" t="s">
        <v>12</v>
      </c>
      <c r="J223" s="80">
        <f t="shared" si="23"/>
        <v>118880</v>
      </c>
      <c r="K223" s="77">
        <v>4.32</v>
      </c>
      <c r="L223" s="79" t="s">
        <v>12</v>
      </c>
      <c r="M223" s="80">
        <f t="shared" si="26"/>
        <v>4320</v>
      </c>
      <c r="N223" s="77">
        <v>309.14999999999998</v>
      </c>
      <c r="O223" s="79" t="s">
        <v>66</v>
      </c>
      <c r="P223" s="76">
        <f t="shared" si="21"/>
        <v>309.14999999999998</v>
      </c>
    </row>
    <row r="224" spans="2:16">
      <c r="B224" s="89">
        <v>40</v>
      </c>
      <c r="C224" s="90" t="s">
        <v>67</v>
      </c>
      <c r="D224" s="74">
        <f t="shared" si="22"/>
        <v>714.28571428571433</v>
      </c>
      <c r="E224" s="91">
        <v>1.48</v>
      </c>
      <c r="F224" s="92">
        <v>2.7010000000000001E-4</v>
      </c>
      <c r="G224" s="88">
        <f t="shared" si="25"/>
        <v>1.4802701</v>
      </c>
      <c r="H224" s="77">
        <v>130.84</v>
      </c>
      <c r="I224" s="79" t="s">
        <v>12</v>
      </c>
      <c r="J224" s="80">
        <f t="shared" si="23"/>
        <v>130840</v>
      </c>
      <c r="K224" s="77">
        <v>4.6399999999999997</v>
      </c>
      <c r="L224" s="79" t="s">
        <v>12</v>
      </c>
      <c r="M224" s="80">
        <f t="shared" si="26"/>
        <v>4640</v>
      </c>
      <c r="N224" s="77">
        <v>336.64</v>
      </c>
      <c r="O224" s="79" t="s">
        <v>66</v>
      </c>
      <c r="P224" s="76">
        <f t="shared" si="21"/>
        <v>336.64</v>
      </c>
    </row>
    <row r="225" spans="1:16">
      <c r="B225" s="89">
        <v>45</v>
      </c>
      <c r="C225" s="90" t="s">
        <v>67</v>
      </c>
      <c r="D225" s="74">
        <f t="shared" si="22"/>
        <v>803.57142857142856</v>
      </c>
      <c r="E225" s="91">
        <v>1.4279999999999999</v>
      </c>
      <c r="F225" s="92">
        <v>2.4220000000000001E-4</v>
      </c>
      <c r="G225" s="88">
        <f t="shared" si="25"/>
        <v>1.4282421999999999</v>
      </c>
      <c r="H225" s="77">
        <v>155.46</v>
      </c>
      <c r="I225" s="79" t="s">
        <v>12</v>
      </c>
      <c r="J225" s="80">
        <f t="shared" si="23"/>
        <v>155460</v>
      </c>
      <c r="K225" s="77">
        <v>5.8</v>
      </c>
      <c r="L225" s="79" t="s">
        <v>12</v>
      </c>
      <c r="M225" s="80">
        <f t="shared" si="26"/>
        <v>5800</v>
      </c>
      <c r="N225" s="77">
        <v>391.9</v>
      </c>
      <c r="O225" s="79" t="s">
        <v>66</v>
      </c>
      <c r="P225" s="76">
        <f t="shared" si="21"/>
        <v>391.9</v>
      </c>
    </row>
    <row r="226" spans="1:16">
      <c r="B226" s="89">
        <v>50</v>
      </c>
      <c r="C226" s="90" t="s">
        <v>67</v>
      </c>
      <c r="D226" s="74">
        <f t="shared" si="22"/>
        <v>892.85714285714289</v>
      </c>
      <c r="E226" s="91">
        <v>1.389</v>
      </c>
      <c r="F226" s="92">
        <v>2.198E-4</v>
      </c>
      <c r="G226" s="88">
        <f t="shared" si="25"/>
        <v>1.3892198</v>
      </c>
      <c r="H226" s="77">
        <v>180.88</v>
      </c>
      <c r="I226" s="79" t="s">
        <v>12</v>
      </c>
      <c r="J226" s="80">
        <f t="shared" si="23"/>
        <v>180880</v>
      </c>
      <c r="K226" s="77">
        <v>6.82</v>
      </c>
      <c r="L226" s="79" t="s">
        <v>12</v>
      </c>
      <c r="M226" s="80">
        <f t="shared" si="26"/>
        <v>6820</v>
      </c>
      <c r="N226" s="77">
        <v>447.21</v>
      </c>
      <c r="O226" s="79" t="s">
        <v>66</v>
      </c>
      <c r="P226" s="76">
        <f t="shared" si="21"/>
        <v>447.21</v>
      </c>
    </row>
    <row r="227" spans="1:16">
      <c r="B227" s="89">
        <v>55</v>
      </c>
      <c r="C227" s="90" t="s">
        <v>67</v>
      </c>
      <c r="D227" s="74">
        <f t="shared" si="22"/>
        <v>982.14285714285711</v>
      </c>
      <c r="E227" s="91">
        <v>1.3580000000000001</v>
      </c>
      <c r="F227" s="92">
        <v>2.0120000000000001E-4</v>
      </c>
      <c r="G227" s="88">
        <f t="shared" si="25"/>
        <v>1.3582012000000001</v>
      </c>
      <c r="H227" s="77">
        <v>206.94</v>
      </c>
      <c r="I227" s="79" t="s">
        <v>12</v>
      </c>
      <c r="J227" s="80">
        <f t="shared" si="23"/>
        <v>206940</v>
      </c>
      <c r="K227" s="77">
        <v>7.76</v>
      </c>
      <c r="L227" s="79" t="s">
        <v>12</v>
      </c>
      <c r="M227" s="80">
        <f t="shared" si="26"/>
        <v>7760</v>
      </c>
      <c r="N227" s="77">
        <v>502.31</v>
      </c>
      <c r="O227" s="79" t="s">
        <v>66</v>
      </c>
      <c r="P227" s="76">
        <f t="shared" si="21"/>
        <v>502.31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2"/>
        <v>1000</v>
      </c>
      <c r="E228" s="91">
        <v>1.353</v>
      </c>
      <c r="F228" s="92">
        <v>1.9790000000000001E-4</v>
      </c>
      <c r="G228" s="88">
        <f t="shared" si="25"/>
        <v>1.3531979000000001</v>
      </c>
      <c r="H228" s="77">
        <v>212.23</v>
      </c>
      <c r="I228" s="79" t="s">
        <v>12</v>
      </c>
      <c r="J228" s="80">
        <f t="shared" si="23"/>
        <v>212230</v>
      </c>
      <c r="K228" s="77">
        <v>7.79</v>
      </c>
      <c r="L228" s="79" t="s">
        <v>12</v>
      </c>
      <c r="M228" s="80">
        <f t="shared" si="26"/>
        <v>7790</v>
      </c>
      <c r="N228" s="77">
        <v>513.27</v>
      </c>
      <c r="O228" s="79" t="s">
        <v>66</v>
      </c>
      <c r="P228" s="76">
        <f t="shared" si="21"/>
        <v>513.27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4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3"/>
      <c r="T2" s="25"/>
      <c r="U2" s="46"/>
      <c r="V2" s="134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107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6"/>
      <c r="W3" s="127"/>
      <c r="X3" s="25"/>
      <c r="Y3" s="25"/>
    </row>
    <row r="4" spans="1:25">
      <c r="A4" s="4">
        <v>4</v>
      </c>
      <c r="B4" s="12" t="s">
        <v>21</v>
      </c>
      <c r="C4" s="20">
        <v>26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8"/>
      <c r="W4" s="25"/>
      <c r="X4" s="25"/>
      <c r="Y4" s="25"/>
    </row>
    <row r="5" spans="1:25">
      <c r="A5" s="1">
        <v>5</v>
      </c>
      <c r="B5" s="12" t="s">
        <v>24</v>
      </c>
      <c r="C5" s="20">
        <v>56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srim56Fe_EJ212</v>
      </c>
      <c r="R5" s="46"/>
      <c r="S5" s="23"/>
      <c r="T5" s="129"/>
      <c r="U5" s="124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92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105</v>
      </c>
      <c r="P6" s="137" t="s">
        <v>111</v>
      </c>
      <c r="R6" s="46"/>
      <c r="S6" s="23"/>
      <c r="T6" s="59"/>
      <c r="U6" s="124"/>
      <c r="V6" s="114"/>
      <c r="W6" s="25"/>
      <c r="X6" s="25"/>
      <c r="Y6" s="25"/>
    </row>
    <row r="7" spans="1:25">
      <c r="A7" s="1">
        <v>7</v>
      </c>
      <c r="B7" s="31"/>
      <c r="C7" s="26" t="s">
        <v>93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4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4"/>
      <c r="V8" s="39"/>
      <c r="W8" s="25"/>
      <c r="X8" s="40"/>
      <c r="Y8" s="130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1"/>
      <c r="U9" s="124"/>
      <c r="V9" s="39"/>
      <c r="W9" s="25"/>
      <c r="X9" s="40"/>
      <c r="Y9" s="130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4"/>
      <c r="V10" s="39"/>
      <c r="W10" s="25"/>
      <c r="X10" s="40"/>
      <c r="Y10" s="130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0.56000000000000005</v>
      </c>
      <c r="E12" s="21" t="s">
        <v>103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56000000</v>
      </c>
      <c r="E13" s="21" t="s">
        <v>82</v>
      </c>
      <c r="F13" s="49"/>
      <c r="G13" s="50"/>
      <c r="H13" s="50"/>
      <c r="I13" s="51"/>
      <c r="J13" s="4">
        <v>8</v>
      </c>
      <c r="K13" s="52">
        <v>5.1485999999999997E-2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215</v>
      </c>
      <c r="C14" s="102"/>
      <c r="D14" s="21" t="s">
        <v>234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2"/>
      <c r="Y14" s="25"/>
    </row>
    <row r="15" spans="1:25" ht="13.5">
      <c r="A15" s="1">
        <v>15</v>
      </c>
      <c r="B15" s="5" t="s">
        <v>235</v>
      </c>
      <c r="C15" s="103"/>
      <c r="D15" s="101" t="s">
        <v>236</v>
      </c>
      <c r="E15" s="81"/>
      <c r="F15" s="81"/>
      <c r="G15" s="81"/>
      <c r="H15" s="59"/>
      <c r="I15" s="59"/>
      <c r="J15" s="116" t="s">
        <v>99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100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9" t="s">
        <v>59</v>
      </c>
      <c r="F18" s="190"/>
      <c r="G18" s="191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599.99900000000002</v>
      </c>
      <c r="C20" s="85" t="s">
        <v>101</v>
      </c>
      <c r="D20" s="119">
        <f>B20/1000000/$C$5</f>
        <v>1.0714267857142858E-5</v>
      </c>
      <c r="E20" s="86">
        <v>0.14599999999999999</v>
      </c>
      <c r="F20" s="87">
        <v>2.2429999999999999</v>
      </c>
      <c r="G20" s="88">
        <f>E20+F20</f>
        <v>2.3889999999999998</v>
      </c>
      <c r="H20" s="84">
        <v>43</v>
      </c>
      <c r="I20" s="85" t="s">
        <v>64</v>
      </c>
      <c r="J20" s="97">
        <f>H20/1000/10</f>
        <v>4.3E-3</v>
      </c>
      <c r="K20" s="84">
        <v>13</v>
      </c>
      <c r="L20" s="85" t="s">
        <v>64</v>
      </c>
      <c r="M20" s="97">
        <f t="shared" ref="M20:M83" si="0">K20/1000/10</f>
        <v>1.2999999999999999E-3</v>
      </c>
      <c r="N20" s="84">
        <v>10</v>
      </c>
      <c r="O20" s="85" t="s">
        <v>64</v>
      </c>
      <c r="P20" s="97">
        <f t="shared" ref="P20:P83" si="1">N20/1000/10</f>
        <v>1E-3</v>
      </c>
    </row>
    <row r="21" spans="1:16">
      <c r="B21" s="89">
        <v>649.99900000000002</v>
      </c>
      <c r="C21" s="90" t="s">
        <v>101</v>
      </c>
      <c r="D21" s="120">
        <f t="shared" ref="D21:D25" si="2">B21/1000000/$C$5</f>
        <v>1.1607125000000001E-5</v>
      </c>
      <c r="E21" s="91">
        <v>0.152</v>
      </c>
      <c r="F21" s="92">
        <v>2.3220000000000001</v>
      </c>
      <c r="G21" s="88">
        <f t="shared" ref="G21:G84" si="3">E21+F21</f>
        <v>2.4740000000000002</v>
      </c>
      <c r="H21" s="89">
        <v>45</v>
      </c>
      <c r="I21" s="90" t="s">
        <v>64</v>
      </c>
      <c r="J21" s="74">
        <f t="shared" ref="J21:J84" si="4">H21/1000/10</f>
        <v>4.4999999999999997E-3</v>
      </c>
      <c r="K21" s="89">
        <v>14</v>
      </c>
      <c r="L21" s="90" t="s">
        <v>64</v>
      </c>
      <c r="M21" s="74">
        <f t="shared" si="0"/>
        <v>1.4E-3</v>
      </c>
      <c r="N21" s="89">
        <v>10</v>
      </c>
      <c r="O21" s="90" t="s">
        <v>64</v>
      </c>
      <c r="P21" s="74">
        <f t="shared" si="1"/>
        <v>1E-3</v>
      </c>
    </row>
    <row r="22" spans="1:16">
      <c r="B22" s="89">
        <v>699.99900000000002</v>
      </c>
      <c r="C22" s="90" t="s">
        <v>101</v>
      </c>
      <c r="D22" s="120">
        <f t="shared" si="2"/>
        <v>1.2499982142857143E-5</v>
      </c>
      <c r="E22" s="91">
        <v>0.15770000000000001</v>
      </c>
      <c r="F22" s="92">
        <v>2.3959999999999999</v>
      </c>
      <c r="G22" s="88">
        <f t="shared" si="3"/>
        <v>2.5537000000000001</v>
      </c>
      <c r="H22" s="89">
        <v>47</v>
      </c>
      <c r="I22" s="90" t="s">
        <v>64</v>
      </c>
      <c r="J22" s="74">
        <f t="shared" si="4"/>
        <v>4.7000000000000002E-3</v>
      </c>
      <c r="K22" s="89">
        <v>14</v>
      </c>
      <c r="L22" s="90" t="s">
        <v>64</v>
      </c>
      <c r="M22" s="74">
        <f t="shared" si="0"/>
        <v>1.4E-3</v>
      </c>
      <c r="N22" s="89">
        <v>10</v>
      </c>
      <c r="O22" s="90" t="s">
        <v>64</v>
      </c>
      <c r="P22" s="74">
        <f t="shared" si="1"/>
        <v>1E-3</v>
      </c>
    </row>
    <row r="23" spans="1:16">
      <c r="B23" s="89">
        <v>799.99900000000002</v>
      </c>
      <c r="C23" s="90" t="s">
        <v>101</v>
      </c>
      <c r="D23" s="120">
        <f t="shared" si="2"/>
        <v>1.4285696428571429E-5</v>
      </c>
      <c r="E23" s="91">
        <v>0.1686</v>
      </c>
      <c r="F23" s="92">
        <v>2.5329999999999999</v>
      </c>
      <c r="G23" s="88">
        <f t="shared" si="3"/>
        <v>2.7016</v>
      </c>
      <c r="H23" s="89">
        <v>50</v>
      </c>
      <c r="I23" s="90" t="s">
        <v>64</v>
      </c>
      <c r="J23" s="74">
        <f t="shared" si="4"/>
        <v>5.0000000000000001E-3</v>
      </c>
      <c r="K23" s="89">
        <v>15</v>
      </c>
      <c r="L23" s="90" t="s">
        <v>64</v>
      </c>
      <c r="M23" s="74">
        <f t="shared" si="0"/>
        <v>1.5E-3</v>
      </c>
      <c r="N23" s="89">
        <v>11</v>
      </c>
      <c r="O23" s="90" t="s">
        <v>64</v>
      </c>
      <c r="P23" s="74">
        <f t="shared" si="1"/>
        <v>1.0999999999999998E-3</v>
      </c>
    </row>
    <row r="24" spans="1:16">
      <c r="B24" s="89">
        <v>899.99900000000002</v>
      </c>
      <c r="C24" s="90" t="s">
        <v>101</v>
      </c>
      <c r="D24" s="120">
        <f t="shared" si="2"/>
        <v>1.6071410714285714E-5</v>
      </c>
      <c r="E24" s="91">
        <v>0.1789</v>
      </c>
      <c r="F24" s="92">
        <v>2.6579999999999999</v>
      </c>
      <c r="G24" s="88">
        <f t="shared" si="3"/>
        <v>2.8369</v>
      </c>
      <c r="H24" s="89">
        <v>53</v>
      </c>
      <c r="I24" s="90" t="s">
        <v>64</v>
      </c>
      <c r="J24" s="74">
        <f t="shared" si="4"/>
        <v>5.3E-3</v>
      </c>
      <c r="K24" s="89">
        <v>16</v>
      </c>
      <c r="L24" s="90" t="s">
        <v>64</v>
      </c>
      <c r="M24" s="74">
        <f t="shared" si="0"/>
        <v>1.6000000000000001E-3</v>
      </c>
      <c r="N24" s="89">
        <v>12</v>
      </c>
      <c r="O24" s="90" t="s">
        <v>64</v>
      </c>
      <c r="P24" s="74">
        <f t="shared" si="1"/>
        <v>1.2000000000000001E-3</v>
      </c>
    </row>
    <row r="25" spans="1:16">
      <c r="B25" s="89">
        <v>999.99900000000002</v>
      </c>
      <c r="C25" s="90" t="s">
        <v>101</v>
      </c>
      <c r="D25" s="120">
        <f t="shared" si="2"/>
        <v>1.7857125000000001E-5</v>
      </c>
      <c r="E25" s="91">
        <v>0.1885</v>
      </c>
      <c r="F25" s="92">
        <v>2.7719999999999998</v>
      </c>
      <c r="G25" s="88">
        <f t="shared" si="3"/>
        <v>2.9604999999999997</v>
      </c>
      <c r="H25" s="89">
        <v>56</v>
      </c>
      <c r="I25" s="90" t="s">
        <v>64</v>
      </c>
      <c r="J25" s="74">
        <f t="shared" si="4"/>
        <v>5.5999999999999999E-3</v>
      </c>
      <c r="K25" s="89">
        <v>17</v>
      </c>
      <c r="L25" s="90" t="s">
        <v>64</v>
      </c>
      <c r="M25" s="74">
        <f t="shared" si="0"/>
        <v>1.7000000000000001E-3</v>
      </c>
      <c r="N25" s="89">
        <v>12</v>
      </c>
      <c r="O25" s="90" t="s">
        <v>64</v>
      </c>
      <c r="P25" s="74">
        <f t="shared" si="1"/>
        <v>1.2000000000000001E-3</v>
      </c>
    </row>
    <row r="26" spans="1:16">
      <c r="B26" s="89">
        <v>1.1000000000000001</v>
      </c>
      <c r="C26" s="93" t="s">
        <v>63</v>
      </c>
      <c r="D26" s="120">
        <f t="shared" ref="D26:D89" si="5">B26/1000/$C$5</f>
        <v>1.9642857142857145E-5</v>
      </c>
      <c r="E26" s="91">
        <v>0.19769999999999999</v>
      </c>
      <c r="F26" s="92">
        <v>2.8769999999999998</v>
      </c>
      <c r="G26" s="88">
        <f t="shared" si="3"/>
        <v>3.0747</v>
      </c>
      <c r="H26" s="89">
        <v>59</v>
      </c>
      <c r="I26" s="90" t="s">
        <v>64</v>
      </c>
      <c r="J26" s="74">
        <f t="shared" si="4"/>
        <v>5.8999999999999999E-3</v>
      </c>
      <c r="K26" s="89">
        <v>17</v>
      </c>
      <c r="L26" s="90" t="s">
        <v>64</v>
      </c>
      <c r="M26" s="74">
        <f t="shared" si="0"/>
        <v>1.7000000000000001E-3</v>
      </c>
      <c r="N26" s="89">
        <v>13</v>
      </c>
      <c r="O26" s="90" t="s">
        <v>64</v>
      </c>
      <c r="P26" s="74">
        <f t="shared" si="1"/>
        <v>1.2999999999999999E-3</v>
      </c>
    </row>
    <row r="27" spans="1:16">
      <c r="B27" s="89">
        <v>1.2</v>
      </c>
      <c r="C27" s="90" t="s">
        <v>63</v>
      </c>
      <c r="D27" s="120">
        <f t="shared" si="5"/>
        <v>2.1428571428571428E-5</v>
      </c>
      <c r="E27" s="91">
        <v>0.20649999999999999</v>
      </c>
      <c r="F27" s="92">
        <v>2.9750000000000001</v>
      </c>
      <c r="G27" s="88">
        <f t="shared" si="3"/>
        <v>3.1815000000000002</v>
      </c>
      <c r="H27" s="89">
        <v>61</v>
      </c>
      <c r="I27" s="90" t="s">
        <v>64</v>
      </c>
      <c r="J27" s="74">
        <f t="shared" si="4"/>
        <v>6.0999999999999995E-3</v>
      </c>
      <c r="K27" s="89">
        <v>18</v>
      </c>
      <c r="L27" s="90" t="s">
        <v>64</v>
      </c>
      <c r="M27" s="74">
        <f t="shared" si="0"/>
        <v>1.8E-3</v>
      </c>
      <c r="N27" s="89">
        <v>13</v>
      </c>
      <c r="O27" s="90" t="s">
        <v>64</v>
      </c>
      <c r="P27" s="74">
        <f t="shared" si="1"/>
        <v>1.2999999999999999E-3</v>
      </c>
    </row>
    <row r="28" spans="1:16">
      <c r="B28" s="89">
        <v>1.3</v>
      </c>
      <c r="C28" s="90" t="s">
        <v>63</v>
      </c>
      <c r="D28" s="120">
        <f t="shared" si="5"/>
        <v>2.3214285714285715E-5</v>
      </c>
      <c r="E28" s="91">
        <v>0.215</v>
      </c>
      <c r="F28" s="92">
        <v>3.0659999999999998</v>
      </c>
      <c r="G28" s="88">
        <f t="shared" si="3"/>
        <v>3.2809999999999997</v>
      </c>
      <c r="H28" s="89">
        <v>64</v>
      </c>
      <c r="I28" s="90" t="s">
        <v>64</v>
      </c>
      <c r="J28" s="74">
        <f t="shared" si="4"/>
        <v>6.4000000000000003E-3</v>
      </c>
      <c r="K28" s="89">
        <v>19</v>
      </c>
      <c r="L28" s="90" t="s">
        <v>64</v>
      </c>
      <c r="M28" s="74">
        <f t="shared" si="0"/>
        <v>1.9E-3</v>
      </c>
      <c r="N28" s="89">
        <v>14</v>
      </c>
      <c r="O28" s="90" t="s">
        <v>64</v>
      </c>
      <c r="P28" s="74">
        <f t="shared" si="1"/>
        <v>1.4E-3</v>
      </c>
    </row>
    <row r="29" spans="1:16">
      <c r="B29" s="89">
        <v>1.4</v>
      </c>
      <c r="C29" s="90" t="s">
        <v>63</v>
      </c>
      <c r="D29" s="120">
        <f t="shared" si="5"/>
        <v>2.5000000000000001E-5</v>
      </c>
      <c r="E29" s="91">
        <v>0.22309999999999999</v>
      </c>
      <c r="F29" s="92">
        <v>3.1509999999999998</v>
      </c>
      <c r="G29" s="88">
        <f t="shared" si="3"/>
        <v>3.3740999999999999</v>
      </c>
      <c r="H29" s="89">
        <v>66</v>
      </c>
      <c r="I29" s="90" t="s">
        <v>64</v>
      </c>
      <c r="J29" s="74">
        <f t="shared" si="4"/>
        <v>6.6E-3</v>
      </c>
      <c r="K29" s="89">
        <v>19</v>
      </c>
      <c r="L29" s="90" t="s">
        <v>64</v>
      </c>
      <c r="M29" s="74">
        <f t="shared" si="0"/>
        <v>1.9E-3</v>
      </c>
      <c r="N29" s="89">
        <v>14</v>
      </c>
      <c r="O29" s="90" t="s">
        <v>64</v>
      </c>
      <c r="P29" s="74">
        <f t="shared" si="1"/>
        <v>1.4E-3</v>
      </c>
    </row>
    <row r="30" spans="1:16">
      <c r="B30" s="89">
        <v>1.5</v>
      </c>
      <c r="C30" s="90" t="s">
        <v>63</v>
      </c>
      <c r="D30" s="118">
        <f t="shared" si="5"/>
        <v>2.6785714285714288E-5</v>
      </c>
      <c r="E30" s="91">
        <v>0.23089999999999999</v>
      </c>
      <c r="F30" s="92">
        <v>3.2320000000000002</v>
      </c>
      <c r="G30" s="88">
        <f t="shared" si="3"/>
        <v>3.4629000000000003</v>
      </c>
      <c r="H30" s="89">
        <v>69</v>
      </c>
      <c r="I30" s="90" t="s">
        <v>64</v>
      </c>
      <c r="J30" s="74">
        <f t="shared" si="4"/>
        <v>6.9000000000000008E-3</v>
      </c>
      <c r="K30" s="89">
        <v>20</v>
      </c>
      <c r="L30" s="90" t="s">
        <v>64</v>
      </c>
      <c r="M30" s="74">
        <f t="shared" si="0"/>
        <v>2E-3</v>
      </c>
      <c r="N30" s="89">
        <v>15</v>
      </c>
      <c r="O30" s="90" t="s">
        <v>64</v>
      </c>
      <c r="P30" s="74">
        <f t="shared" si="1"/>
        <v>1.5E-3</v>
      </c>
    </row>
    <row r="31" spans="1:16">
      <c r="B31" s="89">
        <v>1.6</v>
      </c>
      <c r="C31" s="90" t="s">
        <v>63</v>
      </c>
      <c r="D31" s="118">
        <f t="shared" si="5"/>
        <v>2.8571428571428574E-5</v>
      </c>
      <c r="E31" s="91">
        <v>0.23849999999999999</v>
      </c>
      <c r="F31" s="92">
        <v>3.3069999999999999</v>
      </c>
      <c r="G31" s="88">
        <f t="shared" si="3"/>
        <v>3.5455000000000001</v>
      </c>
      <c r="H31" s="89">
        <v>71</v>
      </c>
      <c r="I31" s="90" t="s">
        <v>64</v>
      </c>
      <c r="J31" s="74">
        <f t="shared" si="4"/>
        <v>7.0999999999999995E-3</v>
      </c>
      <c r="K31" s="89">
        <v>20</v>
      </c>
      <c r="L31" s="90" t="s">
        <v>64</v>
      </c>
      <c r="M31" s="74">
        <f t="shared" si="0"/>
        <v>2E-3</v>
      </c>
      <c r="N31" s="89">
        <v>15</v>
      </c>
      <c r="O31" s="90" t="s">
        <v>64</v>
      </c>
      <c r="P31" s="74">
        <f t="shared" si="1"/>
        <v>1.5E-3</v>
      </c>
    </row>
    <row r="32" spans="1:16">
      <c r="B32" s="89">
        <v>1.7</v>
      </c>
      <c r="C32" s="90" t="s">
        <v>63</v>
      </c>
      <c r="D32" s="118">
        <f t="shared" si="5"/>
        <v>3.0357142857142854E-5</v>
      </c>
      <c r="E32" s="91">
        <v>0.24579999999999999</v>
      </c>
      <c r="F32" s="92">
        <v>3.379</v>
      </c>
      <c r="G32" s="88">
        <f t="shared" si="3"/>
        <v>3.6248</v>
      </c>
      <c r="H32" s="89">
        <v>74</v>
      </c>
      <c r="I32" s="90" t="s">
        <v>64</v>
      </c>
      <c r="J32" s="74">
        <f t="shared" si="4"/>
        <v>7.3999999999999995E-3</v>
      </c>
      <c r="K32" s="89">
        <v>21</v>
      </c>
      <c r="L32" s="90" t="s">
        <v>64</v>
      </c>
      <c r="M32" s="74">
        <f t="shared" si="0"/>
        <v>2.1000000000000003E-3</v>
      </c>
      <c r="N32" s="89">
        <v>16</v>
      </c>
      <c r="O32" s="90" t="s">
        <v>64</v>
      </c>
      <c r="P32" s="74">
        <f t="shared" si="1"/>
        <v>1.6000000000000001E-3</v>
      </c>
    </row>
    <row r="33" spans="2:16">
      <c r="B33" s="89">
        <v>1.8</v>
      </c>
      <c r="C33" s="90" t="s">
        <v>63</v>
      </c>
      <c r="D33" s="118">
        <f t="shared" si="5"/>
        <v>3.2142857142857144E-5</v>
      </c>
      <c r="E33" s="91">
        <v>0.253</v>
      </c>
      <c r="F33" s="92">
        <v>3.4470000000000001</v>
      </c>
      <c r="G33" s="88">
        <f t="shared" si="3"/>
        <v>3.7</v>
      </c>
      <c r="H33" s="89">
        <v>76</v>
      </c>
      <c r="I33" s="90" t="s">
        <v>64</v>
      </c>
      <c r="J33" s="74">
        <f t="shared" si="4"/>
        <v>7.6E-3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2</v>
      </c>
      <c r="C34" s="90" t="s">
        <v>63</v>
      </c>
      <c r="D34" s="118">
        <f t="shared" si="5"/>
        <v>3.5714285714285717E-5</v>
      </c>
      <c r="E34" s="91">
        <v>0.2666</v>
      </c>
      <c r="F34" s="92">
        <v>3.5739999999999998</v>
      </c>
      <c r="G34" s="88">
        <f t="shared" si="3"/>
        <v>3.8405999999999998</v>
      </c>
      <c r="H34" s="89">
        <v>81</v>
      </c>
      <c r="I34" s="90" t="s">
        <v>64</v>
      </c>
      <c r="J34" s="74">
        <f t="shared" si="4"/>
        <v>8.0999999999999996E-3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2.25</v>
      </c>
      <c r="C35" s="90" t="s">
        <v>63</v>
      </c>
      <c r="D35" s="118">
        <f t="shared" si="5"/>
        <v>4.0178571428571427E-5</v>
      </c>
      <c r="E35" s="91">
        <v>0.2828</v>
      </c>
      <c r="F35" s="92">
        <v>3.7160000000000002</v>
      </c>
      <c r="G35" s="88">
        <f t="shared" si="3"/>
        <v>3.9988000000000001</v>
      </c>
      <c r="H35" s="89">
        <v>86</v>
      </c>
      <c r="I35" s="90" t="s">
        <v>64</v>
      </c>
      <c r="J35" s="74">
        <f t="shared" si="4"/>
        <v>8.6E-3</v>
      </c>
      <c r="K35" s="89">
        <v>24</v>
      </c>
      <c r="L35" s="90" t="s">
        <v>64</v>
      </c>
      <c r="M35" s="74">
        <f t="shared" si="0"/>
        <v>2.4000000000000002E-3</v>
      </c>
      <c r="N35" s="89">
        <v>18</v>
      </c>
      <c r="O35" s="90" t="s">
        <v>64</v>
      </c>
      <c r="P35" s="74">
        <f t="shared" si="1"/>
        <v>1.8E-3</v>
      </c>
    </row>
    <row r="36" spans="2:16">
      <c r="B36" s="89">
        <v>2.5</v>
      </c>
      <c r="C36" s="90" t="s">
        <v>63</v>
      </c>
      <c r="D36" s="118">
        <f t="shared" si="5"/>
        <v>4.4642857142857143E-5</v>
      </c>
      <c r="E36" s="91">
        <v>0.29809999999999998</v>
      </c>
      <c r="F36" s="92">
        <v>3.8439999999999999</v>
      </c>
      <c r="G36" s="88">
        <f t="shared" si="3"/>
        <v>4.1421000000000001</v>
      </c>
      <c r="H36" s="89">
        <v>91</v>
      </c>
      <c r="I36" s="90" t="s">
        <v>64</v>
      </c>
      <c r="J36" s="74">
        <f t="shared" si="4"/>
        <v>9.1000000000000004E-3</v>
      </c>
      <c r="K36" s="89">
        <v>25</v>
      </c>
      <c r="L36" s="90" t="s">
        <v>64</v>
      </c>
      <c r="M36" s="74">
        <f t="shared" si="0"/>
        <v>2.5000000000000001E-3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2.75</v>
      </c>
      <c r="C37" s="90" t="s">
        <v>63</v>
      </c>
      <c r="D37" s="118">
        <f t="shared" si="5"/>
        <v>4.9107142857142852E-5</v>
      </c>
      <c r="E37" s="91">
        <v>0.31269999999999998</v>
      </c>
      <c r="F37" s="92">
        <v>3.96</v>
      </c>
      <c r="G37" s="88">
        <f t="shared" si="3"/>
        <v>4.2727000000000004</v>
      </c>
      <c r="H37" s="89">
        <v>96</v>
      </c>
      <c r="I37" s="90" t="s">
        <v>64</v>
      </c>
      <c r="J37" s="74">
        <f t="shared" si="4"/>
        <v>9.6000000000000009E-3</v>
      </c>
      <c r="K37" s="89">
        <v>26</v>
      </c>
      <c r="L37" s="90" t="s">
        <v>64</v>
      </c>
      <c r="M37" s="74">
        <f t="shared" si="0"/>
        <v>2.5999999999999999E-3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3</v>
      </c>
      <c r="C38" s="90" t="s">
        <v>63</v>
      </c>
      <c r="D38" s="118">
        <f t="shared" si="5"/>
        <v>5.3571428571428575E-5</v>
      </c>
      <c r="E38" s="91">
        <v>0.3266</v>
      </c>
      <c r="F38" s="92">
        <v>4.0670000000000002</v>
      </c>
      <c r="G38" s="88">
        <f t="shared" si="3"/>
        <v>4.3936000000000002</v>
      </c>
      <c r="H38" s="89">
        <v>101</v>
      </c>
      <c r="I38" s="90" t="s">
        <v>64</v>
      </c>
      <c r="J38" s="74">
        <f t="shared" si="4"/>
        <v>1.0100000000000001E-2</v>
      </c>
      <c r="K38" s="89">
        <v>27</v>
      </c>
      <c r="L38" s="90" t="s">
        <v>64</v>
      </c>
      <c r="M38" s="74">
        <f t="shared" si="0"/>
        <v>2.7000000000000001E-3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3.25</v>
      </c>
      <c r="C39" s="90" t="s">
        <v>63</v>
      </c>
      <c r="D39" s="118">
        <f t="shared" si="5"/>
        <v>5.8035714285714285E-5</v>
      </c>
      <c r="E39" s="91">
        <v>0.33989999999999998</v>
      </c>
      <c r="F39" s="92">
        <v>4.1639999999999997</v>
      </c>
      <c r="G39" s="88">
        <f t="shared" si="3"/>
        <v>4.5038999999999998</v>
      </c>
      <c r="H39" s="89">
        <v>106</v>
      </c>
      <c r="I39" s="90" t="s">
        <v>64</v>
      </c>
      <c r="J39" s="74">
        <f t="shared" si="4"/>
        <v>1.06E-2</v>
      </c>
      <c r="K39" s="89">
        <v>29</v>
      </c>
      <c r="L39" s="90" t="s">
        <v>64</v>
      </c>
      <c r="M39" s="74">
        <f t="shared" si="0"/>
        <v>2.9000000000000002E-3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3.5</v>
      </c>
      <c r="C40" s="90" t="s">
        <v>63</v>
      </c>
      <c r="D40" s="118">
        <f t="shared" si="5"/>
        <v>6.2500000000000001E-5</v>
      </c>
      <c r="E40" s="91">
        <v>0.35270000000000001</v>
      </c>
      <c r="F40" s="92">
        <v>4.2539999999999996</v>
      </c>
      <c r="G40" s="88">
        <f t="shared" si="3"/>
        <v>4.6067</v>
      </c>
      <c r="H40" s="89">
        <v>111</v>
      </c>
      <c r="I40" s="90" t="s">
        <v>64</v>
      </c>
      <c r="J40" s="74">
        <f t="shared" si="4"/>
        <v>1.11E-2</v>
      </c>
      <c r="K40" s="89">
        <v>30</v>
      </c>
      <c r="L40" s="90" t="s">
        <v>64</v>
      </c>
      <c r="M40" s="74">
        <f t="shared" si="0"/>
        <v>3.0000000000000001E-3</v>
      </c>
      <c r="N40" s="89">
        <v>23</v>
      </c>
      <c r="O40" s="90" t="s">
        <v>64</v>
      </c>
      <c r="P40" s="74">
        <f t="shared" si="1"/>
        <v>2.3E-3</v>
      </c>
    </row>
    <row r="41" spans="2:16">
      <c r="B41" s="89">
        <v>3.75</v>
      </c>
      <c r="C41" s="90" t="s">
        <v>63</v>
      </c>
      <c r="D41" s="118">
        <f t="shared" si="5"/>
        <v>6.6964285714285718E-5</v>
      </c>
      <c r="E41" s="91">
        <v>0.36509999999999998</v>
      </c>
      <c r="F41" s="92">
        <v>4.3380000000000001</v>
      </c>
      <c r="G41" s="88">
        <f t="shared" si="3"/>
        <v>4.7031000000000001</v>
      </c>
      <c r="H41" s="89">
        <v>115</v>
      </c>
      <c r="I41" s="90" t="s">
        <v>64</v>
      </c>
      <c r="J41" s="74">
        <f t="shared" si="4"/>
        <v>1.15E-2</v>
      </c>
      <c r="K41" s="89">
        <v>31</v>
      </c>
      <c r="L41" s="90" t="s">
        <v>64</v>
      </c>
      <c r="M41" s="74">
        <f t="shared" si="0"/>
        <v>3.0999999999999999E-3</v>
      </c>
      <c r="N41" s="89">
        <v>24</v>
      </c>
      <c r="O41" s="90" t="s">
        <v>64</v>
      </c>
      <c r="P41" s="74">
        <f t="shared" si="1"/>
        <v>2.4000000000000002E-3</v>
      </c>
    </row>
    <row r="42" spans="2:16">
      <c r="B42" s="89">
        <v>4</v>
      </c>
      <c r="C42" s="90" t="s">
        <v>63</v>
      </c>
      <c r="D42" s="118">
        <f t="shared" si="5"/>
        <v>7.1428571428571434E-5</v>
      </c>
      <c r="E42" s="91">
        <v>0.37709999999999999</v>
      </c>
      <c r="F42" s="92">
        <v>4.4160000000000004</v>
      </c>
      <c r="G42" s="88">
        <f t="shared" si="3"/>
        <v>4.7931000000000008</v>
      </c>
      <c r="H42" s="89">
        <v>120</v>
      </c>
      <c r="I42" s="90" t="s">
        <v>64</v>
      </c>
      <c r="J42" s="74">
        <f t="shared" si="4"/>
        <v>1.2E-2</v>
      </c>
      <c r="K42" s="89">
        <v>32</v>
      </c>
      <c r="L42" s="90" t="s">
        <v>64</v>
      </c>
      <c r="M42" s="74">
        <f t="shared" si="0"/>
        <v>3.2000000000000002E-3</v>
      </c>
      <c r="N42" s="89">
        <v>25</v>
      </c>
      <c r="O42" s="90" t="s">
        <v>64</v>
      </c>
      <c r="P42" s="74">
        <f t="shared" si="1"/>
        <v>2.5000000000000001E-3</v>
      </c>
    </row>
    <row r="43" spans="2:16">
      <c r="B43" s="89">
        <v>4.5</v>
      </c>
      <c r="C43" s="90" t="s">
        <v>63</v>
      </c>
      <c r="D43" s="118">
        <f t="shared" si="5"/>
        <v>8.0357142857142853E-5</v>
      </c>
      <c r="E43" s="91">
        <v>0.4</v>
      </c>
      <c r="F43" s="92">
        <v>4.5570000000000004</v>
      </c>
      <c r="G43" s="88">
        <f t="shared" si="3"/>
        <v>4.9570000000000007</v>
      </c>
      <c r="H43" s="89">
        <v>129</v>
      </c>
      <c r="I43" s="90" t="s">
        <v>64</v>
      </c>
      <c r="J43" s="74">
        <f t="shared" si="4"/>
        <v>1.29E-2</v>
      </c>
      <c r="K43" s="89">
        <v>34</v>
      </c>
      <c r="L43" s="90" t="s">
        <v>64</v>
      </c>
      <c r="M43" s="74">
        <f t="shared" si="0"/>
        <v>3.4000000000000002E-3</v>
      </c>
      <c r="N43" s="89">
        <v>26</v>
      </c>
      <c r="O43" s="90" t="s">
        <v>64</v>
      </c>
      <c r="P43" s="74">
        <f t="shared" si="1"/>
        <v>2.5999999999999999E-3</v>
      </c>
    </row>
    <row r="44" spans="2:16">
      <c r="B44" s="89">
        <v>5</v>
      </c>
      <c r="C44" s="90" t="s">
        <v>63</v>
      </c>
      <c r="D44" s="118">
        <f t="shared" si="5"/>
        <v>8.9285714285714286E-5</v>
      </c>
      <c r="E44" s="91">
        <v>0.42159999999999997</v>
      </c>
      <c r="F44" s="92">
        <v>4.681</v>
      </c>
      <c r="G44" s="88">
        <f t="shared" si="3"/>
        <v>5.1025999999999998</v>
      </c>
      <c r="H44" s="89">
        <v>137</v>
      </c>
      <c r="I44" s="90" t="s">
        <v>64</v>
      </c>
      <c r="J44" s="74">
        <f t="shared" si="4"/>
        <v>1.37E-2</v>
      </c>
      <c r="K44" s="89">
        <v>35</v>
      </c>
      <c r="L44" s="90" t="s">
        <v>64</v>
      </c>
      <c r="M44" s="74">
        <f t="shared" si="0"/>
        <v>3.5000000000000005E-3</v>
      </c>
      <c r="N44" s="89">
        <v>28</v>
      </c>
      <c r="O44" s="90" t="s">
        <v>64</v>
      </c>
      <c r="P44" s="74">
        <f t="shared" si="1"/>
        <v>2.8E-3</v>
      </c>
    </row>
    <row r="45" spans="2:16">
      <c r="B45" s="89">
        <v>5.5</v>
      </c>
      <c r="C45" s="90" t="s">
        <v>63</v>
      </c>
      <c r="D45" s="118">
        <f t="shared" si="5"/>
        <v>9.8214285714285705E-5</v>
      </c>
      <c r="E45" s="91">
        <v>0.44219999999999998</v>
      </c>
      <c r="F45" s="92">
        <v>4.7919999999999998</v>
      </c>
      <c r="G45" s="88">
        <f t="shared" si="3"/>
        <v>5.2341999999999995</v>
      </c>
      <c r="H45" s="89">
        <v>146</v>
      </c>
      <c r="I45" s="90" t="s">
        <v>64</v>
      </c>
      <c r="J45" s="74">
        <f t="shared" si="4"/>
        <v>1.4599999999999998E-2</v>
      </c>
      <c r="K45" s="89">
        <v>37</v>
      </c>
      <c r="L45" s="90" t="s">
        <v>64</v>
      </c>
      <c r="M45" s="74">
        <f t="shared" si="0"/>
        <v>3.6999999999999997E-3</v>
      </c>
      <c r="N45" s="89">
        <v>29</v>
      </c>
      <c r="O45" s="90" t="s">
        <v>64</v>
      </c>
      <c r="P45" s="74">
        <f t="shared" si="1"/>
        <v>2.9000000000000002E-3</v>
      </c>
    </row>
    <row r="46" spans="2:16">
      <c r="B46" s="89">
        <v>6</v>
      </c>
      <c r="C46" s="90" t="s">
        <v>63</v>
      </c>
      <c r="D46" s="118">
        <f t="shared" si="5"/>
        <v>1.0714285714285715E-4</v>
      </c>
      <c r="E46" s="91">
        <v>0.46179999999999999</v>
      </c>
      <c r="F46" s="92">
        <v>4.891</v>
      </c>
      <c r="G46" s="88">
        <f t="shared" si="3"/>
        <v>5.3528000000000002</v>
      </c>
      <c r="H46" s="89">
        <v>154</v>
      </c>
      <c r="I46" s="90" t="s">
        <v>64</v>
      </c>
      <c r="J46" s="74">
        <f t="shared" si="4"/>
        <v>1.54E-2</v>
      </c>
      <c r="K46" s="89">
        <v>39</v>
      </c>
      <c r="L46" s="90" t="s">
        <v>64</v>
      </c>
      <c r="M46" s="74">
        <f t="shared" si="0"/>
        <v>3.8999999999999998E-3</v>
      </c>
      <c r="N46" s="89">
        <v>31</v>
      </c>
      <c r="O46" s="90" t="s">
        <v>64</v>
      </c>
      <c r="P46" s="74">
        <f t="shared" si="1"/>
        <v>3.0999999999999999E-3</v>
      </c>
    </row>
    <row r="47" spans="2:16">
      <c r="B47" s="89">
        <v>6.5</v>
      </c>
      <c r="C47" s="90" t="s">
        <v>63</v>
      </c>
      <c r="D47" s="118">
        <f t="shared" si="5"/>
        <v>1.1607142857142857E-4</v>
      </c>
      <c r="E47" s="91">
        <v>0.48070000000000002</v>
      </c>
      <c r="F47" s="92">
        <v>4.9800000000000004</v>
      </c>
      <c r="G47" s="88">
        <f t="shared" si="3"/>
        <v>5.4607000000000001</v>
      </c>
      <c r="H47" s="89">
        <v>162</v>
      </c>
      <c r="I47" s="90" t="s">
        <v>64</v>
      </c>
      <c r="J47" s="74">
        <f t="shared" si="4"/>
        <v>1.6199999999999999E-2</v>
      </c>
      <c r="K47" s="89">
        <v>41</v>
      </c>
      <c r="L47" s="90" t="s">
        <v>64</v>
      </c>
      <c r="M47" s="74">
        <f t="shared" si="0"/>
        <v>4.1000000000000003E-3</v>
      </c>
      <c r="N47" s="89">
        <v>32</v>
      </c>
      <c r="O47" s="90" t="s">
        <v>64</v>
      </c>
      <c r="P47" s="74">
        <f t="shared" si="1"/>
        <v>3.2000000000000002E-3</v>
      </c>
    </row>
    <row r="48" spans="2:16">
      <c r="B48" s="89">
        <v>7</v>
      </c>
      <c r="C48" s="90" t="s">
        <v>63</v>
      </c>
      <c r="D48" s="118">
        <f t="shared" si="5"/>
        <v>1.25E-4</v>
      </c>
      <c r="E48" s="91">
        <v>0.49880000000000002</v>
      </c>
      <c r="F48" s="92">
        <v>5.0620000000000003</v>
      </c>
      <c r="G48" s="88">
        <f t="shared" si="3"/>
        <v>5.5608000000000004</v>
      </c>
      <c r="H48" s="89">
        <v>170</v>
      </c>
      <c r="I48" s="90" t="s">
        <v>64</v>
      </c>
      <c r="J48" s="74">
        <f t="shared" si="4"/>
        <v>1.7000000000000001E-2</v>
      </c>
      <c r="K48" s="89">
        <v>42</v>
      </c>
      <c r="L48" s="90" t="s">
        <v>64</v>
      </c>
      <c r="M48" s="74">
        <f t="shared" si="0"/>
        <v>4.2000000000000006E-3</v>
      </c>
      <c r="N48" s="89">
        <v>34</v>
      </c>
      <c r="O48" s="90" t="s">
        <v>64</v>
      </c>
      <c r="P48" s="74">
        <f t="shared" si="1"/>
        <v>3.4000000000000002E-3</v>
      </c>
    </row>
    <row r="49" spans="2:16">
      <c r="B49" s="89">
        <v>8</v>
      </c>
      <c r="C49" s="90" t="s">
        <v>63</v>
      </c>
      <c r="D49" s="118">
        <f t="shared" si="5"/>
        <v>1.4285714285714287E-4</v>
      </c>
      <c r="E49" s="91">
        <v>0.5333</v>
      </c>
      <c r="F49" s="92">
        <v>5.2030000000000003</v>
      </c>
      <c r="G49" s="88">
        <f t="shared" si="3"/>
        <v>5.7363</v>
      </c>
      <c r="H49" s="89">
        <v>185</v>
      </c>
      <c r="I49" s="90" t="s">
        <v>64</v>
      </c>
      <c r="J49" s="74">
        <f t="shared" si="4"/>
        <v>1.8499999999999999E-2</v>
      </c>
      <c r="K49" s="89">
        <v>45</v>
      </c>
      <c r="L49" s="90" t="s">
        <v>64</v>
      </c>
      <c r="M49" s="74">
        <f t="shared" si="0"/>
        <v>4.4999999999999997E-3</v>
      </c>
      <c r="N49" s="89">
        <v>36</v>
      </c>
      <c r="O49" s="90" t="s">
        <v>64</v>
      </c>
      <c r="P49" s="74">
        <f t="shared" si="1"/>
        <v>3.5999999999999999E-3</v>
      </c>
    </row>
    <row r="50" spans="2:16">
      <c r="B50" s="89">
        <v>9</v>
      </c>
      <c r="C50" s="90" t="s">
        <v>63</v>
      </c>
      <c r="D50" s="118">
        <f t="shared" si="5"/>
        <v>1.6071428571428571E-4</v>
      </c>
      <c r="E50" s="91">
        <v>0.56559999999999999</v>
      </c>
      <c r="F50" s="92">
        <v>5.3230000000000004</v>
      </c>
      <c r="G50" s="88">
        <f t="shared" si="3"/>
        <v>5.8886000000000003</v>
      </c>
      <c r="H50" s="89">
        <v>200</v>
      </c>
      <c r="I50" s="90" t="s">
        <v>64</v>
      </c>
      <c r="J50" s="74">
        <f t="shared" si="4"/>
        <v>0.02</v>
      </c>
      <c r="K50" s="89">
        <v>48</v>
      </c>
      <c r="L50" s="90" t="s">
        <v>64</v>
      </c>
      <c r="M50" s="74">
        <f t="shared" si="0"/>
        <v>4.8000000000000004E-3</v>
      </c>
      <c r="N50" s="89">
        <v>39</v>
      </c>
      <c r="O50" s="90" t="s">
        <v>64</v>
      </c>
      <c r="P50" s="74">
        <f t="shared" si="1"/>
        <v>3.8999999999999998E-3</v>
      </c>
    </row>
    <row r="51" spans="2:16">
      <c r="B51" s="89">
        <v>10</v>
      </c>
      <c r="C51" s="90" t="s">
        <v>63</v>
      </c>
      <c r="D51" s="118">
        <f t="shared" si="5"/>
        <v>1.7857142857142857E-4</v>
      </c>
      <c r="E51" s="91">
        <v>0.59619999999999995</v>
      </c>
      <c r="F51" s="92">
        <v>5.4249999999999998</v>
      </c>
      <c r="G51" s="88">
        <f t="shared" si="3"/>
        <v>6.0211999999999994</v>
      </c>
      <c r="H51" s="89">
        <v>215</v>
      </c>
      <c r="I51" s="90" t="s">
        <v>64</v>
      </c>
      <c r="J51" s="74">
        <f t="shared" si="4"/>
        <v>2.1499999999999998E-2</v>
      </c>
      <c r="K51" s="89">
        <v>51</v>
      </c>
      <c r="L51" s="90" t="s">
        <v>64</v>
      </c>
      <c r="M51" s="74">
        <f t="shared" si="0"/>
        <v>5.0999999999999995E-3</v>
      </c>
      <c r="N51" s="89">
        <v>42</v>
      </c>
      <c r="O51" s="90" t="s">
        <v>64</v>
      </c>
      <c r="P51" s="74">
        <f t="shared" si="1"/>
        <v>4.2000000000000006E-3</v>
      </c>
    </row>
    <row r="52" spans="2:16">
      <c r="B52" s="89">
        <v>11</v>
      </c>
      <c r="C52" s="90" t="s">
        <v>63</v>
      </c>
      <c r="D52" s="118">
        <f t="shared" si="5"/>
        <v>1.9642857142857141E-4</v>
      </c>
      <c r="E52" s="91">
        <v>0.62529999999999997</v>
      </c>
      <c r="F52" s="92">
        <v>5.5119999999999996</v>
      </c>
      <c r="G52" s="88">
        <f t="shared" si="3"/>
        <v>6.1372999999999998</v>
      </c>
      <c r="H52" s="89">
        <v>230</v>
      </c>
      <c r="I52" s="90" t="s">
        <v>64</v>
      </c>
      <c r="J52" s="74">
        <f t="shared" si="4"/>
        <v>2.3E-2</v>
      </c>
      <c r="K52" s="89">
        <v>54</v>
      </c>
      <c r="L52" s="90" t="s">
        <v>64</v>
      </c>
      <c r="M52" s="74">
        <f t="shared" si="0"/>
        <v>5.4000000000000003E-3</v>
      </c>
      <c r="N52" s="89">
        <v>44</v>
      </c>
      <c r="O52" s="90" t="s">
        <v>64</v>
      </c>
      <c r="P52" s="74">
        <f t="shared" si="1"/>
        <v>4.3999999999999994E-3</v>
      </c>
    </row>
    <row r="53" spans="2:16">
      <c r="B53" s="89">
        <v>12</v>
      </c>
      <c r="C53" s="90" t="s">
        <v>63</v>
      </c>
      <c r="D53" s="118">
        <f t="shared" si="5"/>
        <v>2.142857142857143E-4</v>
      </c>
      <c r="E53" s="91">
        <v>0.65310000000000001</v>
      </c>
      <c r="F53" s="92">
        <v>5.5880000000000001</v>
      </c>
      <c r="G53" s="88">
        <f t="shared" si="3"/>
        <v>6.2411000000000003</v>
      </c>
      <c r="H53" s="89">
        <v>244</v>
      </c>
      <c r="I53" s="90" t="s">
        <v>64</v>
      </c>
      <c r="J53" s="74">
        <f t="shared" si="4"/>
        <v>2.4399999999999998E-2</v>
      </c>
      <c r="K53" s="89">
        <v>57</v>
      </c>
      <c r="L53" s="90" t="s">
        <v>64</v>
      </c>
      <c r="M53" s="74">
        <f t="shared" si="0"/>
        <v>5.7000000000000002E-3</v>
      </c>
      <c r="N53" s="89">
        <v>46</v>
      </c>
      <c r="O53" s="90" t="s">
        <v>64</v>
      </c>
      <c r="P53" s="74">
        <f t="shared" si="1"/>
        <v>4.5999999999999999E-3</v>
      </c>
    </row>
    <row r="54" spans="2:16">
      <c r="B54" s="89">
        <v>13</v>
      </c>
      <c r="C54" s="90" t="s">
        <v>63</v>
      </c>
      <c r="D54" s="118">
        <f t="shared" si="5"/>
        <v>2.3214285714285714E-4</v>
      </c>
      <c r="E54" s="91">
        <v>0.67979999999999996</v>
      </c>
      <c r="F54" s="92">
        <v>5.6539999999999999</v>
      </c>
      <c r="G54" s="88">
        <f t="shared" si="3"/>
        <v>6.3338000000000001</v>
      </c>
      <c r="H54" s="89">
        <v>258</v>
      </c>
      <c r="I54" s="90" t="s">
        <v>64</v>
      </c>
      <c r="J54" s="74">
        <f t="shared" si="4"/>
        <v>2.58E-2</v>
      </c>
      <c r="K54" s="89">
        <v>60</v>
      </c>
      <c r="L54" s="90" t="s">
        <v>64</v>
      </c>
      <c r="M54" s="74">
        <f t="shared" si="0"/>
        <v>6.0000000000000001E-3</v>
      </c>
      <c r="N54" s="89">
        <v>49</v>
      </c>
      <c r="O54" s="90" t="s">
        <v>64</v>
      </c>
      <c r="P54" s="74">
        <f t="shared" si="1"/>
        <v>4.8999999999999998E-3</v>
      </c>
    </row>
    <row r="55" spans="2:16">
      <c r="B55" s="89">
        <v>14</v>
      </c>
      <c r="C55" s="90" t="s">
        <v>63</v>
      </c>
      <c r="D55" s="118">
        <f t="shared" si="5"/>
        <v>2.5000000000000001E-4</v>
      </c>
      <c r="E55" s="91">
        <v>0.70550000000000002</v>
      </c>
      <c r="F55" s="92">
        <v>5.7119999999999997</v>
      </c>
      <c r="G55" s="88">
        <f t="shared" si="3"/>
        <v>6.4174999999999995</v>
      </c>
      <c r="H55" s="89">
        <v>272</v>
      </c>
      <c r="I55" s="90" t="s">
        <v>64</v>
      </c>
      <c r="J55" s="74">
        <f t="shared" si="4"/>
        <v>2.7200000000000002E-2</v>
      </c>
      <c r="K55" s="89">
        <v>62</v>
      </c>
      <c r="L55" s="90" t="s">
        <v>64</v>
      </c>
      <c r="M55" s="74">
        <f t="shared" si="0"/>
        <v>6.1999999999999998E-3</v>
      </c>
      <c r="N55" s="89">
        <v>51</v>
      </c>
      <c r="O55" s="90" t="s">
        <v>64</v>
      </c>
      <c r="P55" s="74">
        <f t="shared" si="1"/>
        <v>5.0999999999999995E-3</v>
      </c>
    </row>
    <row r="56" spans="2:16">
      <c r="B56" s="89">
        <v>15</v>
      </c>
      <c r="C56" s="90" t="s">
        <v>63</v>
      </c>
      <c r="D56" s="118">
        <f t="shared" si="5"/>
        <v>2.6785714285714287E-4</v>
      </c>
      <c r="E56" s="91">
        <v>0.73019999999999996</v>
      </c>
      <c r="F56" s="92">
        <v>5.7619999999999996</v>
      </c>
      <c r="G56" s="88">
        <f t="shared" si="3"/>
        <v>6.4921999999999995</v>
      </c>
      <c r="H56" s="89">
        <v>285</v>
      </c>
      <c r="I56" s="90" t="s">
        <v>64</v>
      </c>
      <c r="J56" s="74">
        <f t="shared" si="4"/>
        <v>2.8499999999999998E-2</v>
      </c>
      <c r="K56" s="89">
        <v>65</v>
      </c>
      <c r="L56" s="90" t="s">
        <v>64</v>
      </c>
      <c r="M56" s="74">
        <f t="shared" si="0"/>
        <v>6.5000000000000006E-3</v>
      </c>
      <c r="N56" s="89">
        <v>53</v>
      </c>
      <c r="O56" s="90" t="s">
        <v>64</v>
      </c>
      <c r="P56" s="74">
        <f t="shared" si="1"/>
        <v>5.3E-3</v>
      </c>
    </row>
    <row r="57" spans="2:16">
      <c r="B57" s="89">
        <v>16</v>
      </c>
      <c r="C57" s="90" t="s">
        <v>63</v>
      </c>
      <c r="D57" s="118">
        <f t="shared" si="5"/>
        <v>2.8571428571428574E-4</v>
      </c>
      <c r="E57" s="91">
        <v>0.75419999999999998</v>
      </c>
      <c r="F57" s="92">
        <v>5.8070000000000004</v>
      </c>
      <c r="G57" s="88">
        <f t="shared" si="3"/>
        <v>6.5612000000000004</v>
      </c>
      <c r="H57" s="89">
        <v>299</v>
      </c>
      <c r="I57" s="90" t="s">
        <v>64</v>
      </c>
      <c r="J57" s="74">
        <f t="shared" si="4"/>
        <v>2.9899999999999999E-2</v>
      </c>
      <c r="K57" s="89">
        <v>68</v>
      </c>
      <c r="L57" s="90" t="s">
        <v>64</v>
      </c>
      <c r="M57" s="74">
        <f t="shared" si="0"/>
        <v>6.8000000000000005E-3</v>
      </c>
      <c r="N57" s="89">
        <v>56</v>
      </c>
      <c r="O57" s="90" t="s">
        <v>64</v>
      </c>
      <c r="P57" s="74">
        <f t="shared" si="1"/>
        <v>5.5999999999999999E-3</v>
      </c>
    </row>
    <row r="58" spans="2:16">
      <c r="B58" s="89">
        <v>17</v>
      </c>
      <c r="C58" s="90" t="s">
        <v>63</v>
      </c>
      <c r="D58" s="118">
        <f t="shared" si="5"/>
        <v>3.035714285714286E-4</v>
      </c>
      <c r="E58" s="91">
        <v>0.77739999999999998</v>
      </c>
      <c r="F58" s="92">
        <v>5.8460000000000001</v>
      </c>
      <c r="G58" s="88">
        <f t="shared" si="3"/>
        <v>6.6234000000000002</v>
      </c>
      <c r="H58" s="89">
        <v>312</v>
      </c>
      <c r="I58" s="90" t="s">
        <v>64</v>
      </c>
      <c r="J58" s="74">
        <f t="shared" si="4"/>
        <v>3.1199999999999999E-2</v>
      </c>
      <c r="K58" s="89">
        <v>70</v>
      </c>
      <c r="L58" s="90" t="s">
        <v>64</v>
      </c>
      <c r="M58" s="74">
        <f t="shared" si="0"/>
        <v>7.000000000000001E-3</v>
      </c>
      <c r="N58" s="89">
        <v>58</v>
      </c>
      <c r="O58" s="90" t="s">
        <v>64</v>
      </c>
      <c r="P58" s="74">
        <f t="shared" si="1"/>
        <v>5.8000000000000005E-3</v>
      </c>
    </row>
    <row r="59" spans="2:16">
      <c r="B59" s="89">
        <v>18</v>
      </c>
      <c r="C59" s="90" t="s">
        <v>63</v>
      </c>
      <c r="D59" s="118">
        <f t="shared" si="5"/>
        <v>3.2142857142857141E-4</v>
      </c>
      <c r="E59" s="91">
        <v>0.79990000000000006</v>
      </c>
      <c r="F59" s="92">
        <v>5.88</v>
      </c>
      <c r="G59" s="88">
        <f t="shared" si="3"/>
        <v>6.6798999999999999</v>
      </c>
      <c r="H59" s="89">
        <v>326</v>
      </c>
      <c r="I59" s="90" t="s">
        <v>64</v>
      </c>
      <c r="J59" s="74">
        <f t="shared" si="4"/>
        <v>3.2600000000000004E-2</v>
      </c>
      <c r="K59" s="89">
        <v>73</v>
      </c>
      <c r="L59" s="90" t="s">
        <v>64</v>
      </c>
      <c r="M59" s="74">
        <f t="shared" si="0"/>
        <v>7.2999999999999992E-3</v>
      </c>
      <c r="N59" s="89">
        <v>60</v>
      </c>
      <c r="O59" s="90" t="s">
        <v>64</v>
      </c>
      <c r="P59" s="74">
        <f t="shared" si="1"/>
        <v>6.0000000000000001E-3</v>
      </c>
    </row>
    <row r="60" spans="2:16">
      <c r="B60" s="89">
        <v>20</v>
      </c>
      <c r="C60" s="90" t="s">
        <v>63</v>
      </c>
      <c r="D60" s="118">
        <f t="shared" si="5"/>
        <v>3.5714285714285714E-4</v>
      </c>
      <c r="E60" s="91">
        <v>0.84319999999999995</v>
      </c>
      <c r="F60" s="92">
        <v>5.9370000000000003</v>
      </c>
      <c r="G60" s="88">
        <f t="shared" si="3"/>
        <v>6.7802000000000007</v>
      </c>
      <c r="H60" s="89">
        <v>352</v>
      </c>
      <c r="I60" s="90" t="s">
        <v>64</v>
      </c>
      <c r="J60" s="74">
        <f t="shared" si="4"/>
        <v>3.5199999999999995E-2</v>
      </c>
      <c r="K60" s="89">
        <v>78</v>
      </c>
      <c r="L60" s="90" t="s">
        <v>64</v>
      </c>
      <c r="M60" s="74">
        <f t="shared" si="0"/>
        <v>7.7999999999999996E-3</v>
      </c>
      <c r="N60" s="89">
        <v>64</v>
      </c>
      <c r="O60" s="90" t="s">
        <v>64</v>
      </c>
      <c r="P60" s="74">
        <f t="shared" si="1"/>
        <v>6.4000000000000003E-3</v>
      </c>
    </row>
    <row r="61" spans="2:16">
      <c r="B61" s="89">
        <v>22.5</v>
      </c>
      <c r="C61" s="90" t="s">
        <v>63</v>
      </c>
      <c r="D61" s="118">
        <f t="shared" si="5"/>
        <v>4.0178571428571428E-4</v>
      </c>
      <c r="E61" s="91">
        <v>0.89429999999999998</v>
      </c>
      <c r="F61" s="92">
        <v>5.99</v>
      </c>
      <c r="G61" s="88">
        <f t="shared" si="3"/>
        <v>6.8843000000000005</v>
      </c>
      <c r="H61" s="89">
        <v>385</v>
      </c>
      <c r="I61" s="90" t="s">
        <v>64</v>
      </c>
      <c r="J61" s="74">
        <f t="shared" si="4"/>
        <v>3.85E-2</v>
      </c>
      <c r="K61" s="89">
        <v>84</v>
      </c>
      <c r="L61" s="90" t="s">
        <v>64</v>
      </c>
      <c r="M61" s="74">
        <f t="shared" si="0"/>
        <v>8.4000000000000012E-3</v>
      </c>
      <c r="N61" s="89">
        <v>69</v>
      </c>
      <c r="O61" s="90" t="s">
        <v>64</v>
      </c>
      <c r="P61" s="74">
        <f t="shared" si="1"/>
        <v>6.9000000000000008E-3</v>
      </c>
    </row>
    <row r="62" spans="2:16">
      <c r="B62" s="89">
        <v>25</v>
      </c>
      <c r="C62" s="90" t="s">
        <v>63</v>
      </c>
      <c r="D62" s="118">
        <f t="shared" si="5"/>
        <v>4.4642857142857147E-4</v>
      </c>
      <c r="E62" s="91">
        <v>0.94269999999999998</v>
      </c>
      <c r="F62" s="92">
        <v>6.0279999999999996</v>
      </c>
      <c r="G62" s="88">
        <f t="shared" si="3"/>
        <v>6.9706999999999999</v>
      </c>
      <c r="H62" s="89">
        <v>417</v>
      </c>
      <c r="I62" s="90" t="s">
        <v>64</v>
      </c>
      <c r="J62" s="74">
        <f t="shared" si="4"/>
        <v>4.1700000000000001E-2</v>
      </c>
      <c r="K62" s="89">
        <v>90</v>
      </c>
      <c r="L62" s="90" t="s">
        <v>64</v>
      </c>
      <c r="M62" s="74">
        <f t="shared" si="0"/>
        <v>8.9999999999999993E-3</v>
      </c>
      <c r="N62" s="89">
        <v>74</v>
      </c>
      <c r="O62" s="90" t="s">
        <v>64</v>
      </c>
      <c r="P62" s="74">
        <f t="shared" si="1"/>
        <v>7.3999999999999995E-3</v>
      </c>
    </row>
    <row r="63" spans="2:16">
      <c r="B63" s="89">
        <v>27.5</v>
      </c>
      <c r="C63" s="90" t="s">
        <v>63</v>
      </c>
      <c r="D63" s="118">
        <f t="shared" si="5"/>
        <v>4.910714285714286E-4</v>
      </c>
      <c r="E63" s="91">
        <v>0.98870000000000002</v>
      </c>
      <c r="F63" s="92">
        <v>6.0529999999999999</v>
      </c>
      <c r="G63" s="88">
        <f t="shared" si="3"/>
        <v>7.0416999999999996</v>
      </c>
      <c r="H63" s="89">
        <v>449</v>
      </c>
      <c r="I63" s="90" t="s">
        <v>64</v>
      </c>
      <c r="J63" s="74">
        <f t="shared" si="4"/>
        <v>4.4900000000000002E-2</v>
      </c>
      <c r="K63" s="89">
        <v>95</v>
      </c>
      <c r="L63" s="90" t="s">
        <v>64</v>
      </c>
      <c r="M63" s="74">
        <f t="shared" si="0"/>
        <v>9.4999999999999998E-3</v>
      </c>
      <c r="N63" s="89">
        <v>79</v>
      </c>
      <c r="O63" s="90" t="s">
        <v>64</v>
      </c>
      <c r="P63" s="74">
        <f t="shared" si="1"/>
        <v>7.9000000000000008E-3</v>
      </c>
    </row>
    <row r="64" spans="2:16">
      <c r="B64" s="89">
        <v>30</v>
      </c>
      <c r="C64" s="90" t="s">
        <v>63</v>
      </c>
      <c r="D64" s="118">
        <f t="shared" si="5"/>
        <v>5.3571428571428574E-4</v>
      </c>
      <c r="E64" s="91">
        <v>1.0329999999999999</v>
      </c>
      <c r="F64" s="92">
        <v>6.069</v>
      </c>
      <c r="G64" s="88">
        <f t="shared" si="3"/>
        <v>7.1020000000000003</v>
      </c>
      <c r="H64" s="89">
        <v>481</v>
      </c>
      <c r="I64" s="90" t="s">
        <v>64</v>
      </c>
      <c r="J64" s="74">
        <f t="shared" si="4"/>
        <v>4.8099999999999997E-2</v>
      </c>
      <c r="K64" s="89">
        <v>101</v>
      </c>
      <c r="L64" s="90" t="s">
        <v>64</v>
      </c>
      <c r="M64" s="74">
        <f t="shared" si="0"/>
        <v>1.0100000000000001E-2</v>
      </c>
      <c r="N64" s="89">
        <v>84</v>
      </c>
      <c r="O64" s="90" t="s">
        <v>64</v>
      </c>
      <c r="P64" s="74">
        <f t="shared" si="1"/>
        <v>8.4000000000000012E-3</v>
      </c>
    </row>
    <row r="65" spans="2:16">
      <c r="B65" s="89">
        <v>32.5</v>
      </c>
      <c r="C65" s="90" t="s">
        <v>63</v>
      </c>
      <c r="D65" s="118">
        <f t="shared" si="5"/>
        <v>5.8035714285714288E-4</v>
      </c>
      <c r="E65" s="91">
        <v>1.075</v>
      </c>
      <c r="F65" s="92">
        <v>6.077</v>
      </c>
      <c r="G65" s="88">
        <f t="shared" si="3"/>
        <v>7.1520000000000001</v>
      </c>
      <c r="H65" s="89">
        <v>512</v>
      </c>
      <c r="I65" s="90" t="s">
        <v>64</v>
      </c>
      <c r="J65" s="74">
        <f t="shared" si="4"/>
        <v>5.1200000000000002E-2</v>
      </c>
      <c r="K65" s="89">
        <v>107</v>
      </c>
      <c r="L65" s="90" t="s">
        <v>64</v>
      </c>
      <c r="M65" s="74">
        <f t="shared" si="0"/>
        <v>1.0699999999999999E-2</v>
      </c>
      <c r="N65" s="89">
        <v>89</v>
      </c>
      <c r="O65" s="90" t="s">
        <v>64</v>
      </c>
      <c r="P65" s="74">
        <f t="shared" si="1"/>
        <v>8.8999999999999999E-3</v>
      </c>
    </row>
    <row r="66" spans="2:16">
      <c r="B66" s="89">
        <v>35</v>
      </c>
      <c r="C66" s="90" t="s">
        <v>63</v>
      </c>
      <c r="D66" s="118">
        <f t="shared" si="5"/>
        <v>6.2500000000000001E-4</v>
      </c>
      <c r="E66" s="91">
        <v>1.115</v>
      </c>
      <c r="F66" s="92">
        <v>6.0789999999999997</v>
      </c>
      <c r="G66" s="88">
        <f t="shared" si="3"/>
        <v>7.194</v>
      </c>
      <c r="H66" s="89">
        <v>543</v>
      </c>
      <c r="I66" s="90" t="s">
        <v>64</v>
      </c>
      <c r="J66" s="74">
        <f t="shared" si="4"/>
        <v>5.4300000000000001E-2</v>
      </c>
      <c r="K66" s="89">
        <v>112</v>
      </c>
      <c r="L66" s="90" t="s">
        <v>64</v>
      </c>
      <c r="M66" s="74">
        <f t="shared" si="0"/>
        <v>1.12E-2</v>
      </c>
      <c r="N66" s="89">
        <v>93</v>
      </c>
      <c r="O66" s="90" t="s">
        <v>64</v>
      </c>
      <c r="P66" s="74">
        <f t="shared" si="1"/>
        <v>9.2999999999999992E-3</v>
      </c>
    </row>
    <row r="67" spans="2:16">
      <c r="B67" s="89">
        <v>37.5</v>
      </c>
      <c r="C67" s="90" t="s">
        <v>63</v>
      </c>
      <c r="D67" s="118">
        <f t="shared" si="5"/>
        <v>6.6964285714285715E-4</v>
      </c>
      <c r="E67" s="91">
        <v>1.155</v>
      </c>
      <c r="F67" s="92">
        <v>6.0750000000000002</v>
      </c>
      <c r="G67" s="88">
        <f t="shared" si="3"/>
        <v>7.23</v>
      </c>
      <c r="H67" s="89">
        <v>575</v>
      </c>
      <c r="I67" s="90" t="s">
        <v>64</v>
      </c>
      <c r="J67" s="74">
        <f t="shared" si="4"/>
        <v>5.7499999999999996E-2</v>
      </c>
      <c r="K67" s="89">
        <v>117</v>
      </c>
      <c r="L67" s="90" t="s">
        <v>64</v>
      </c>
      <c r="M67" s="74">
        <f t="shared" si="0"/>
        <v>1.17E-2</v>
      </c>
      <c r="N67" s="89">
        <v>98</v>
      </c>
      <c r="O67" s="90" t="s">
        <v>64</v>
      </c>
      <c r="P67" s="74">
        <f t="shared" si="1"/>
        <v>9.7999999999999997E-3</v>
      </c>
    </row>
    <row r="68" spans="2:16">
      <c r="B68" s="89">
        <v>40</v>
      </c>
      <c r="C68" s="90" t="s">
        <v>63</v>
      </c>
      <c r="D68" s="118">
        <f t="shared" si="5"/>
        <v>7.1428571428571429E-4</v>
      </c>
      <c r="E68" s="91">
        <v>1.1919999999999999</v>
      </c>
      <c r="F68" s="92">
        <v>6.0679999999999996</v>
      </c>
      <c r="G68" s="88">
        <f t="shared" si="3"/>
        <v>7.26</v>
      </c>
      <c r="H68" s="89">
        <v>606</v>
      </c>
      <c r="I68" s="90" t="s">
        <v>64</v>
      </c>
      <c r="J68" s="74">
        <f t="shared" si="4"/>
        <v>6.0600000000000001E-2</v>
      </c>
      <c r="K68" s="89">
        <v>123</v>
      </c>
      <c r="L68" s="90" t="s">
        <v>64</v>
      </c>
      <c r="M68" s="74">
        <f t="shared" si="0"/>
        <v>1.23E-2</v>
      </c>
      <c r="N68" s="89">
        <v>103</v>
      </c>
      <c r="O68" s="90" t="s">
        <v>64</v>
      </c>
      <c r="P68" s="74">
        <f t="shared" si="1"/>
        <v>1.03E-2</v>
      </c>
    </row>
    <row r="69" spans="2:16">
      <c r="B69" s="89">
        <v>45</v>
      </c>
      <c r="C69" s="90" t="s">
        <v>63</v>
      </c>
      <c r="D69" s="118">
        <f t="shared" si="5"/>
        <v>8.0357142857142856E-4</v>
      </c>
      <c r="E69" s="91">
        <v>1.2649999999999999</v>
      </c>
      <c r="F69" s="92">
        <v>6.0430000000000001</v>
      </c>
      <c r="G69" s="88">
        <f t="shared" si="3"/>
        <v>7.3079999999999998</v>
      </c>
      <c r="H69" s="89">
        <v>668</v>
      </c>
      <c r="I69" s="90" t="s">
        <v>64</v>
      </c>
      <c r="J69" s="74">
        <f t="shared" si="4"/>
        <v>6.6799999999999998E-2</v>
      </c>
      <c r="K69" s="89">
        <v>133</v>
      </c>
      <c r="L69" s="90" t="s">
        <v>64</v>
      </c>
      <c r="M69" s="74">
        <f t="shared" si="0"/>
        <v>1.3300000000000001E-2</v>
      </c>
      <c r="N69" s="89">
        <v>112</v>
      </c>
      <c r="O69" s="90" t="s">
        <v>64</v>
      </c>
      <c r="P69" s="74">
        <f t="shared" si="1"/>
        <v>1.12E-2</v>
      </c>
    </row>
    <row r="70" spans="2:16">
      <c r="B70" s="89">
        <v>50</v>
      </c>
      <c r="C70" s="90" t="s">
        <v>63</v>
      </c>
      <c r="D70" s="118">
        <f t="shared" si="5"/>
        <v>8.9285714285714294E-4</v>
      </c>
      <c r="E70" s="91">
        <v>1.333</v>
      </c>
      <c r="F70" s="92">
        <v>6.008</v>
      </c>
      <c r="G70" s="88">
        <f t="shared" si="3"/>
        <v>7.3410000000000002</v>
      </c>
      <c r="H70" s="89">
        <v>729</v>
      </c>
      <c r="I70" s="90" t="s">
        <v>64</v>
      </c>
      <c r="J70" s="74">
        <f t="shared" si="4"/>
        <v>7.2899999999999993E-2</v>
      </c>
      <c r="K70" s="89">
        <v>144</v>
      </c>
      <c r="L70" s="90" t="s">
        <v>64</v>
      </c>
      <c r="M70" s="74">
        <f t="shared" si="0"/>
        <v>1.44E-2</v>
      </c>
      <c r="N70" s="89">
        <v>120</v>
      </c>
      <c r="O70" s="90" t="s">
        <v>64</v>
      </c>
      <c r="P70" s="74">
        <f t="shared" si="1"/>
        <v>1.2E-2</v>
      </c>
    </row>
    <row r="71" spans="2:16">
      <c r="B71" s="89">
        <v>55</v>
      </c>
      <c r="C71" s="90" t="s">
        <v>63</v>
      </c>
      <c r="D71" s="118">
        <f t="shared" si="5"/>
        <v>9.8214285714285721E-4</v>
      </c>
      <c r="E71" s="91">
        <v>1.3979999999999999</v>
      </c>
      <c r="F71" s="92">
        <v>5.9660000000000002</v>
      </c>
      <c r="G71" s="88">
        <f t="shared" si="3"/>
        <v>7.3639999999999999</v>
      </c>
      <c r="H71" s="89">
        <v>791</v>
      </c>
      <c r="I71" s="90" t="s">
        <v>64</v>
      </c>
      <c r="J71" s="74">
        <f t="shared" si="4"/>
        <v>7.9100000000000004E-2</v>
      </c>
      <c r="K71" s="89">
        <v>154</v>
      </c>
      <c r="L71" s="90" t="s">
        <v>64</v>
      </c>
      <c r="M71" s="74">
        <f t="shared" si="0"/>
        <v>1.54E-2</v>
      </c>
      <c r="N71" s="89">
        <v>129</v>
      </c>
      <c r="O71" s="90" t="s">
        <v>64</v>
      </c>
      <c r="P71" s="74">
        <f t="shared" si="1"/>
        <v>1.29E-2</v>
      </c>
    </row>
    <row r="72" spans="2:16">
      <c r="B72" s="89">
        <v>60</v>
      </c>
      <c r="C72" s="90" t="s">
        <v>63</v>
      </c>
      <c r="D72" s="118">
        <f t="shared" si="5"/>
        <v>1.0714285714285715E-3</v>
      </c>
      <c r="E72" s="91">
        <v>1.46</v>
      </c>
      <c r="F72" s="92">
        <v>5.92</v>
      </c>
      <c r="G72" s="88">
        <f t="shared" si="3"/>
        <v>7.38</v>
      </c>
      <c r="H72" s="89">
        <v>853</v>
      </c>
      <c r="I72" s="90" t="s">
        <v>64</v>
      </c>
      <c r="J72" s="74">
        <f t="shared" si="4"/>
        <v>8.5300000000000001E-2</v>
      </c>
      <c r="K72" s="89">
        <v>164</v>
      </c>
      <c r="L72" s="90" t="s">
        <v>64</v>
      </c>
      <c r="M72" s="74">
        <f t="shared" si="0"/>
        <v>1.6400000000000001E-2</v>
      </c>
      <c r="N72" s="89">
        <v>138</v>
      </c>
      <c r="O72" s="90" t="s">
        <v>64</v>
      </c>
      <c r="P72" s="74">
        <f t="shared" si="1"/>
        <v>1.3800000000000002E-2</v>
      </c>
    </row>
    <row r="73" spans="2:16">
      <c r="B73" s="89">
        <v>65</v>
      </c>
      <c r="C73" s="90" t="s">
        <v>63</v>
      </c>
      <c r="D73" s="118">
        <f t="shared" si="5"/>
        <v>1.1607142857142858E-3</v>
      </c>
      <c r="E73" s="91">
        <v>1.52</v>
      </c>
      <c r="F73" s="92">
        <v>5.87</v>
      </c>
      <c r="G73" s="88">
        <f t="shared" si="3"/>
        <v>7.3900000000000006</v>
      </c>
      <c r="H73" s="89">
        <v>914</v>
      </c>
      <c r="I73" s="90" t="s">
        <v>64</v>
      </c>
      <c r="J73" s="74">
        <f t="shared" si="4"/>
        <v>9.1400000000000009E-2</v>
      </c>
      <c r="K73" s="89">
        <v>174</v>
      </c>
      <c r="L73" s="90" t="s">
        <v>64</v>
      </c>
      <c r="M73" s="74">
        <f t="shared" si="0"/>
        <v>1.7399999999999999E-2</v>
      </c>
      <c r="N73" s="89">
        <v>146</v>
      </c>
      <c r="O73" s="90" t="s">
        <v>64</v>
      </c>
      <c r="P73" s="74">
        <f t="shared" si="1"/>
        <v>1.4599999999999998E-2</v>
      </c>
    </row>
    <row r="74" spans="2:16">
      <c r="B74" s="89">
        <v>70</v>
      </c>
      <c r="C74" s="90" t="s">
        <v>63</v>
      </c>
      <c r="D74" s="118">
        <f t="shared" si="5"/>
        <v>1.25E-3</v>
      </c>
      <c r="E74" s="91">
        <v>1.5780000000000001</v>
      </c>
      <c r="F74" s="92">
        <v>5.8179999999999996</v>
      </c>
      <c r="G74" s="88">
        <f t="shared" si="3"/>
        <v>7.3959999999999999</v>
      </c>
      <c r="H74" s="89">
        <v>976</v>
      </c>
      <c r="I74" s="90" t="s">
        <v>64</v>
      </c>
      <c r="J74" s="74">
        <f t="shared" si="4"/>
        <v>9.7599999999999992E-2</v>
      </c>
      <c r="K74" s="89">
        <v>184</v>
      </c>
      <c r="L74" s="90" t="s">
        <v>64</v>
      </c>
      <c r="M74" s="74">
        <f t="shared" si="0"/>
        <v>1.84E-2</v>
      </c>
      <c r="N74" s="89">
        <v>155</v>
      </c>
      <c r="O74" s="90" t="s">
        <v>64</v>
      </c>
      <c r="P74" s="74">
        <f t="shared" si="1"/>
        <v>1.55E-2</v>
      </c>
    </row>
    <row r="75" spans="2:16">
      <c r="B75" s="89">
        <v>80</v>
      </c>
      <c r="C75" s="90" t="s">
        <v>63</v>
      </c>
      <c r="D75" s="118">
        <f t="shared" si="5"/>
        <v>1.4285714285714286E-3</v>
      </c>
      <c r="E75" s="91">
        <v>1.6859999999999999</v>
      </c>
      <c r="F75" s="92">
        <v>5.7089999999999996</v>
      </c>
      <c r="G75" s="88">
        <f t="shared" si="3"/>
        <v>7.3949999999999996</v>
      </c>
      <c r="H75" s="89">
        <v>1100</v>
      </c>
      <c r="I75" s="90" t="s">
        <v>64</v>
      </c>
      <c r="J75" s="74">
        <f t="shared" si="4"/>
        <v>0.11000000000000001</v>
      </c>
      <c r="K75" s="89">
        <v>203</v>
      </c>
      <c r="L75" s="90" t="s">
        <v>64</v>
      </c>
      <c r="M75" s="74">
        <f t="shared" si="0"/>
        <v>2.0300000000000002E-2</v>
      </c>
      <c r="N75" s="89">
        <v>171</v>
      </c>
      <c r="O75" s="90" t="s">
        <v>64</v>
      </c>
      <c r="P75" s="74">
        <f t="shared" si="1"/>
        <v>1.7100000000000001E-2</v>
      </c>
    </row>
    <row r="76" spans="2:16">
      <c r="B76" s="89">
        <v>90</v>
      </c>
      <c r="C76" s="90" t="s">
        <v>63</v>
      </c>
      <c r="D76" s="118">
        <f t="shared" si="5"/>
        <v>1.6071428571428571E-3</v>
      </c>
      <c r="E76" s="91">
        <v>1.7889999999999999</v>
      </c>
      <c r="F76" s="92">
        <v>5.6</v>
      </c>
      <c r="G76" s="88">
        <f t="shared" si="3"/>
        <v>7.3889999999999993</v>
      </c>
      <c r="H76" s="89">
        <v>1223</v>
      </c>
      <c r="I76" s="90" t="s">
        <v>64</v>
      </c>
      <c r="J76" s="74">
        <f t="shared" si="4"/>
        <v>0.12230000000000001</v>
      </c>
      <c r="K76" s="89">
        <v>222</v>
      </c>
      <c r="L76" s="90" t="s">
        <v>64</v>
      </c>
      <c r="M76" s="74">
        <f t="shared" si="0"/>
        <v>2.2200000000000001E-2</v>
      </c>
      <c r="N76" s="89">
        <v>187</v>
      </c>
      <c r="O76" s="90" t="s">
        <v>64</v>
      </c>
      <c r="P76" s="74">
        <f t="shared" si="1"/>
        <v>1.8700000000000001E-2</v>
      </c>
    </row>
    <row r="77" spans="2:16">
      <c r="B77" s="89">
        <v>100</v>
      </c>
      <c r="C77" s="90" t="s">
        <v>63</v>
      </c>
      <c r="D77" s="118">
        <f t="shared" si="5"/>
        <v>1.7857142857142859E-3</v>
      </c>
      <c r="E77" s="91">
        <v>1.8859999999999999</v>
      </c>
      <c r="F77" s="92">
        <v>5.49</v>
      </c>
      <c r="G77" s="88">
        <f t="shared" si="3"/>
        <v>7.3760000000000003</v>
      </c>
      <c r="H77" s="89">
        <v>1348</v>
      </c>
      <c r="I77" s="90" t="s">
        <v>64</v>
      </c>
      <c r="J77" s="74">
        <f t="shared" si="4"/>
        <v>0.1348</v>
      </c>
      <c r="K77" s="89">
        <v>241</v>
      </c>
      <c r="L77" s="90" t="s">
        <v>64</v>
      </c>
      <c r="M77" s="74">
        <f t="shared" si="0"/>
        <v>2.41E-2</v>
      </c>
      <c r="N77" s="89">
        <v>204</v>
      </c>
      <c r="O77" s="90" t="s">
        <v>64</v>
      </c>
      <c r="P77" s="74">
        <f t="shared" si="1"/>
        <v>2.0399999999999998E-2</v>
      </c>
    </row>
    <row r="78" spans="2:16">
      <c r="B78" s="89">
        <v>110</v>
      </c>
      <c r="C78" s="90" t="s">
        <v>63</v>
      </c>
      <c r="D78" s="118">
        <f t="shared" si="5"/>
        <v>1.9642857142857144E-3</v>
      </c>
      <c r="E78" s="91">
        <v>1.978</v>
      </c>
      <c r="F78" s="92">
        <v>5.383</v>
      </c>
      <c r="G78" s="88">
        <f t="shared" si="3"/>
        <v>7.3609999999999998</v>
      </c>
      <c r="H78" s="89">
        <v>1472</v>
      </c>
      <c r="I78" s="90" t="s">
        <v>64</v>
      </c>
      <c r="J78" s="74">
        <f t="shared" si="4"/>
        <v>0.1472</v>
      </c>
      <c r="K78" s="89">
        <v>259</v>
      </c>
      <c r="L78" s="90" t="s">
        <v>64</v>
      </c>
      <c r="M78" s="74">
        <f t="shared" si="0"/>
        <v>2.5899999999999999E-2</v>
      </c>
      <c r="N78" s="89">
        <v>220</v>
      </c>
      <c r="O78" s="90" t="s">
        <v>64</v>
      </c>
      <c r="P78" s="74">
        <f t="shared" si="1"/>
        <v>2.1999999999999999E-2</v>
      </c>
    </row>
    <row r="79" spans="2:16">
      <c r="B79" s="89">
        <v>120</v>
      </c>
      <c r="C79" s="90" t="s">
        <v>63</v>
      </c>
      <c r="D79" s="118">
        <f t="shared" si="5"/>
        <v>2.142857142857143E-3</v>
      </c>
      <c r="E79" s="91">
        <v>2.1419999999999999</v>
      </c>
      <c r="F79" s="92">
        <v>5.2779999999999996</v>
      </c>
      <c r="G79" s="88">
        <f t="shared" si="3"/>
        <v>7.42</v>
      </c>
      <c r="H79" s="89">
        <v>1597</v>
      </c>
      <c r="I79" s="90" t="s">
        <v>64</v>
      </c>
      <c r="J79" s="74">
        <f t="shared" si="4"/>
        <v>0.15970000000000001</v>
      </c>
      <c r="K79" s="89">
        <v>277</v>
      </c>
      <c r="L79" s="90" t="s">
        <v>64</v>
      </c>
      <c r="M79" s="74">
        <f t="shared" si="0"/>
        <v>2.7700000000000002E-2</v>
      </c>
      <c r="N79" s="89">
        <v>235</v>
      </c>
      <c r="O79" s="90" t="s">
        <v>64</v>
      </c>
      <c r="P79" s="74">
        <f t="shared" si="1"/>
        <v>2.35E-2</v>
      </c>
    </row>
    <row r="80" spans="2:16">
      <c r="B80" s="89">
        <v>130</v>
      </c>
      <c r="C80" s="90" t="s">
        <v>63</v>
      </c>
      <c r="D80" s="118">
        <f t="shared" si="5"/>
        <v>2.3214285714285715E-3</v>
      </c>
      <c r="E80" s="91">
        <v>2.2759999999999998</v>
      </c>
      <c r="F80" s="92">
        <v>5.1760000000000002</v>
      </c>
      <c r="G80" s="88">
        <f t="shared" si="3"/>
        <v>7.452</v>
      </c>
      <c r="H80" s="89">
        <v>1721</v>
      </c>
      <c r="I80" s="90" t="s">
        <v>64</v>
      </c>
      <c r="J80" s="74">
        <f t="shared" si="4"/>
        <v>0.1721</v>
      </c>
      <c r="K80" s="89">
        <v>295</v>
      </c>
      <c r="L80" s="90" t="s">
        <v>64</v>
      </c>
      <c r="M80" s="74">
        <f t="shared" si="0"/>
        <v>2.9499999999999998E-2</v>
      </c>
      <c r="N80" s="89">
        <v>251</v>
      </c>
      <c r="O80" s="90" t="s">
        <v>64</v>
      </c>
      <c r="P80" s="74">
        <f t="shared" si="1"/>
        <v>2.5100000000000001E-2</v>
      </c>
    </row>
    <row r="81" spans="2:16">
      <c r="B81" s="89">
        <v>140</v>
      </c>
      <c r="C81" s="90" t="s">
        <v>63</v>
      </c>
      <c r="D81" s="118">
        <f t="shared" si="5"/>
        <v>2.5000000000000001E-3</v>
      </c>
      <c r="E81" s="91">
        <v>2.3730000000000002</v>
      </c>
      <c r="F81" s="92">
        <v>5.0780000000000003</v>
      </c>
      <c r="G81" s="88">
        <f t="shared" si="3"/>
        <v>7.4510000000000005</v>
      </c>
      <c r="H81" s="89">
        <v>1845</v>
      </c>
      <c r="I81" s="90" t="s">
        <v>64</v>
      </c>
      <c r="J81" s="74">
        <f t="shared" si="4"/>
        <v>0.1845</v>
      </c>
      <c r="K81" s="89">
        <v>311</v>
      </c>
      <c r="L81" s="90" t="s">
        <v>64</v>
      </c>
      <c r="M81" s="74">
        <f t="shared" si="0"/>
        <v>3.1099999999999999E-2</v>
      </c>
      <c r="N81" s="89">
        <v>266</v>
      </c>
      <c r="O81" s="90" t="s">
        <v>64</v>
      </c>
      <c r="P81" s="74">
        <f t="shared" si="1"/>
        <v>2.6600000000000002E-2</v>
      </c>
    </row>
    <row r="82" spans="2:16">
      <c r="B82" s="89">
        <v>150</v>
      </c>
      <c r="C82" s="90" t="s">
        <v>63</v>
      </c>
      <c r="D82" s="118">
        <f t="shared" si="5"/>
        <v>2.6785714285714286E-3</v>
      </c>
      <c r="E82" s="91">
        <v>2.4460000000000002</v>
      </c>
      <c r="F82" s="92">
        <v>4.984</v>
      </c>
      <c r="G82" s="88">
        <f t="shared" si="3"/>
        <v>7.43</v>
      </c>
      <c r="H82" s="89">
        <v>1969</v>
      </c>
      <c r="I82" s="90" t="s">
        <v>64</v>
      </c>
      <c r="J82" s="74">
        <f t="shared" si="4"/>
        <v>0.19690000000000002</v>
      </c>
      <c r="K82" s="89">
        <v>328</v>
      </c>
      <c r="L82" s="90" t="s">
        <v>64</v>
      </c>
      <c r="M82" s="74">
        <f t="shared" si="0"/>
        <v>3.2800000000000003E-2</v>
      </c>
      <c r="N82" s="89">
        <v>281</v>
      </c>
      <c r="O82" s="90" t="s">
        <v>64</v>
      </c>
      <c r="P82" s="74">
        <f t="shared" si="1"/>
        <v>2.8100000000000003E-2</v>
      </c>
    </row>
    <row r="83" spans="2:16">
      <c r="B83" s="89">
        <v>160</v>
      </c>
      <c r="C83" s="90" t="s">
        <v>63</v>
      </c>
      <c r="D83" s="118">
        <f t="shared" si="5"/>
        <v>2.8571428571428571E-3</v>
      </c>
      <c r="E83" s="91">
        <v>2.5030000000000001</v>
      </c>
      <c r="F83" s="92">
        <v>4.8929999999999998</v>
      </c>
      <c r="G83" s="88">
        <f t="shared" si="3"/>
        <v>7.3959999999999999</v>
      </c>
      <c r="H83" s="89">
        <v>2094</v>
      </c>
      <c r="I83" s="90" t="s">
        <v>64</v>
      </c>
      <c r="J83" s="74">
        <f t="shared" si="4"/>
        <v>0.20939999999999998</v>
      </c>
      <c r="K83" s="89">
        <v>345</v>
      </c>
      <c r="L83" s="90" t="s">
        <v>64</v>
      </c>
      <c r="M83" s="74">
        <f t="shared" si="0"/>
        <v>3.4499999999999996E-2</v>
      </c>
      <c r="N83" s="89">
        <v>297</v>
      </c>
      <c r="O83" s="90" t="s">
        <v>64</v>
      </c>
      <c r="P83" s="74">
        <f t="shared" si="1"/>
        <v>2.9699999999999997E-2</v>
      </c>
    </row>
    <row r="84" spans="2:16">
      <c r="B84" s="89">
        <v>170</v>
      </c>
      <c r="C84" s="90" t="s">
        <v>63</v>
      </c>
      <c r="D84" s="118">
        <f t="shared" si="5"/>
        <v>3.0357142857142861E-3</v>
      </c>
      <c r="E84" s="91">
        <v>2.5489999999999999</v>
      </c>
      <c r="F84" s="92">
        <v>4.8049999999999997</v>
      </c>
      <c r="G84" s="88">
        <f t="shared" si="3"/>
        <v>7.3539999999999992</v>
      </c>
      <c r="H84" s="89">
        <v>2220</v>
      </c>
      <c r="I84" s="90" t="s">
        <v>64</v>
      </c>
      <c r="J84" s="74">
        <f t="shared" si="4"/>
        <v>0.22200000000000003</v>
      </c>
      <c r="K84" s="89">
        <v>361</v>
      </c>
      <c r="L84" s="90" t="s">
        <v>64</v>
      </c>
      <c r="M84" s="74">
        <f t="shared" ref="M84:M147" si="6">K84/1000/10</f>
        <v>3.61E-2</v>
      </c>
      <c r="N84" s="89">
        <v>312</v>
      </c>
      <c r="O84" s="90" t="s">
        <v>64</v>
      </c>
      <c r="P84" s="74">
        <f t="shared" ref="P84:P147" si="7">N84/1000/10</f>
        <v>3.1199999999999999E-2</v>
      </c>
    </row>
    <row r="85" spans="2:16">
      <c r="B85" s="89">
        <v>180</v>
      </c>
      <c r="C85" s="90" t="s">
        <v>63</v>
      </c>
      <c r="D85" s="118">
        <f t="shared" si="5"/>
        <v>3.2142857142857142E-3</v>
      </c>
      <c r="E85" s="91">
        <v>2.5880000000000001</v>
      </c>
      <c r="F85" s="92">
        <v>4.7210000000000001</v>
      </c>
      <c r="G85" s="88">
        <f t="shared" ref="G85:G148" si="8">E85+F85</f>
        <v>7.3090000000000002</v>
      </c>
      <c r="H85" s="89">
        <v>2346</v>
      </c>
      <c r="I85" s="90" t="s">
        <v>64</v>
      </c>
      <c r="J85" s="74">
        <f t="shared" ref="J85:J100" si="9">H85/1000/10</f>
        <v>0.2346</v>
      </c>
      <c r="K85" s="89">
        <v>377</v>
      </c>
      <c r="L85" s="90" t="s">
        <v>64</v>
      </c>
      <c r="M85" s="74">
        <f t="shared" si="6"/>
        <v>3.7699999999999997E-2</v>
      </c>
      <c r="N85" s="89">
        <v>327</v>
      </c>
      <c r="O85" s="90" t="s">
        <v>64</v>
      </c>
      <c r="P85" s="74">
        <f t="shared" si="7"/>
        <v>3.27E-2</v>
      </c>
    </row>
    <row r="86" spans="2:16">
      <c r="B86" s="89">
        <v>200</v>
      </c>
      <c r="C86" s="90" t="s">
        <v>63</v>
      </c>
      <c r="D86" s="118">
        <f t="shared" si="5"/>
        <v>3.5714285714285718E-3</v>
      </c>
      <c r="E86" s="91">
        <v>2.653</v>
      </c>
      <c r="F86" s="92">
        <v>4.5609999999999999</v>
      </c>
      <c r="G86" s="88">
        <f t="shared" si="8"/>
        <v>7.2140000000000004</v>
      </c>
      <c r="H86" s="89">
        <v>2603</v>
      </c>
      <c r="I86" s="90" t="s">
        <v>64</v>
      </c>
      <c r="J86" s="74">
        <f t="shared" si="9"/>
        <v>0.26030000000000003</v>
      </c>
      <c r="K86" s="89">
        <v>410</v>
      </c>
      <c r="L86" s="90" t="s">
        <v>64</v>
      </c>
      <c r="M86" s="74">
        <f t="shared" si="6"/>
        <v>4.0999999999999995E-2</v>
      </c>
      <c r="N86" s="89">
        <v>356</v>
      </c>
      <c r="O86" s="90" t="s">
        <v>64</v>
      </c>
      <c r="P86" s="74">
        <f t="shared" si="7"/>
        <v>3.56E-2</v>
      </c>
    </row>
    <row r="87" spans="2:16">
      <c r="B87" s="89">
        <v>225</v>
      </c>
      <c r="C87" s="90" t="s">
        <v>63</v>
      </c>
      <c r="D87" s="118">
        <f t="shared" si="5"/>
        <v>4.0178571428571433E-3</v>
      </c>
      <c r="E87" s="91">
        <v>2.7240000000000002</v>
      </c>
      <c r="F87" s="92">
        <v>4.3780000000000001</v>
      </c>
      <c r="G87" s="88">
        <f t="shared" si="8"/>
        <v>7.1020000000000003</v>
      </c>
      <c r="H87" s="89">
        <v>2928</v>
      </c>
      <c r="I87" s="90" t="s">
        <v>64</v>
      </c>
      <c r="J87" s="74">
        <f t="shared" si="9"/>
        <v>0.2928</v>
      </c>
      <c r="K87" s="89">
        <v>450</v>
      </c>
      <c r="L87" s="90" t="s">
        <v>64</v>
      </c>
      <c r="M87" s="74">
        <f t="shared" si="6"/>
        <v>4.4999999999999998E-2</v>
      </c>
      <c r="N87" s="89">
        <v>394</v>
      </c>
      <c r="O87" s="90" t="s">
        <v>64</v>
      </c>
      <c r="P87" s="74">
        <f t="shared" si="7"/>
        <v>3.9400000000000004E-2</v>
      </c>
    </row>
    <row r="88" spans="2:16">
      <c r="B88" s="89">
        <v>250</v>
      </c>
      <c r="C88" s="90" t="s">
        <v>63</v>
      </c>
      <c r="D88" s="118">
        <f t="shared" si="5"/>
        <v>4.464285714285714E-3</v>
      </c>
      <c r="E88" s="91">
        <v>2.794</v>
      </c>
      <c r="F88" s="92">
        <v>4.2119999999999997</v>
      </c>
      <c r="G88" s="88">
        <f t="shared" si="8"/>
        <v>7.0060000000000002</v>
      </c>
      <c r="H88" s="89">
        <v>3259</v>
      </c>
      <c r="I88" s="90" t="s">
        <v>64</v>
      </c>
      <c r="J88" s="74">
        <f t="shared" si="9"/>
        <v>0.32589999999999997</v>
      </c>
      <c r="K88" s="89">
        <v>490</v>
      </c>
      <c r="L88" s="90" t="s">
        <v>64</v>
      </c>
      <c r="M88" s="74">
        <f t="shared" si="6"/>
        <v>4.9000000000000002E-2</v>
      </c>
      <c r="N88" s="89">
        <v>431</v>
      </c>
      <c r="O88" s="90" t="s">
        <v>64</v>
      </c>
      <c r="P88" s="74">
        <f t="shared" si="7"/>
        <v>4.3099999999999999E-2</v>
      </c>
    </row>
    <row r="89" spans="2:16">
      <c r="B89" s="89">
        <v>275</v>
      </c>
      <c r="C89" s="90" t="s">
        <v>63</v>
      </c>
      <c r="D89" s="118">
        <f t="shared" si="5"/>
        <v>4.9107142857142865E-3</v>
      </c>
      <c r="E89" s="91">
        <v>2.8660000000000001</v>
      </c>
      <c r="F89" s="92">
        <v>4.0590000000000002</v>
      </c>
      <c r="G89" s="88">
        <f t="shared" si="8"/>
        <v>6.9250000000000007</v>
      </c>
      <c r="H89" s="89">
        <v>3595</v>
      </c>
      <c r="I89" s="90" t="s">
        <v>64</v>
      </c>
      <c r="J89" s="74">
        <f t="shared" si="9"/>
        <v>0.35950000000000004</v>
      </c>
      <c r="K89" s="89">
        <v>529</v>
      </c>
      <c r="L89" s="90" t="s">
        <v>64</v>
      </c>
      <c r="M89" s="74">
        <f t="shared" si="6"/>
        <v>5.2900000000000003E-2</v>
      </c>
      <c r="N89" s="89">
        <v>468</v>
      </c>
      <c r="O89" s="90" t="s">
        <v>64</v>
      </c>
      <c r="P89" s="74">
        <f t="shared" si="7"/>
        <v>4.6800000000000001E-2</v>
      </c>
    </row>
    <row r="90" spans="2:16">
      <c r="B90" s="89">
        <v>300</v>
      </c>
      <c r="C90" s="90" t="s">
        <v>63</v>
      </c>
      <c r="D90" s="118">
        <f t="shared" ref="D90:D102" si="10">B90/1000/$C$5</f>
        <v>5.3571428571428572E-3</v>
      </c>
      <c r="E90" s="91">
        <v>2.9420000000000002</v>
      </c>
      <c r="F90" s="92">
        <v>3.9180000000000001</v>
      </c>
      <c r="G90" s="88">
        <f t="shared" si="8"/>
        <v>6.86</v>
      </c>
      <c r="H90" s="89">
        <v>3935</v>
      </c>
      <c r="I90" s="90" t="s">
        <v>64</v>
      </c>
      <c r="J90" s="74">
        <f t="shared" si="9"/>
        <v>0.39350000000000002</v>
      </c>
      <c r="K90" s="89">
        <v>567</v>
      </c>
      <c r="L90" s="90" t="s">
        <v>64</v>
      </c>
      <c r="M90" s="74">
        <f t="shared" si="6"/>
        <v>5.6699999999999993E-2</v>
      </c>
      <c r="N90" s="89">
        <v>505</v>
      </c>
      <c r="O90" s="90" t="s">
        <v>64</v>
      </c>
      <c r="P90" s="74">
        <f t="shared" si="7"/>
        <v>5.0500000000000003E-2</v>
      </c>
    </row>
    <row r="91" spans="2:16">
      <c r="B91" s="89">
        <v>325</v>
      </c>
      <c r="C91" s="90" t="s">
        <v>63</v>
      </c>
      <c r="D91" s="118">
        <f t="shared" si="10"/>
        <v>5.8035714285714288E-3</v>
      </c>
      <c r="E91" s="91">
        <v>3.0219999999999998</v>
      </c>
      <c r="F91" s="92">
        <v>3.7890000000000001</v>
      </c>
      <c r="G91" s="88">
        <f t="shared" si="8"/>
        <v>6.8109999999999999</v>
      </c>
      <c r="H91" s="89">
        <v>4278</v>
      </c>
      <c r="I91" s="90" t="s">
        <v>64</v>
      </c>
      <c r="J91" s="74">
        <f t="shared" si="9"/>
        <v>0.42779999999999996</v>
      </c>
      <c r="K91" s="89">
        <v>605</v>
      </c>
      <c r="L91" s="90" t="s">
        <v>64</v>
      </c>
      <c r="M91" s="74">
        <f t="shared" si="6"/>
        <v>6.0499999999999998E-2</v>
      </c>
      <c r="N91" s="89">
        <v>542</v>
      </c>
      <c r="O91" s="90" t="s">
        <v>64</v>
      </c>
      <c r="P91" s="74">
        <f t="shared" si="7"/>
        <v>5.4200000000000005E-2</v>
      </c>
    </row>
    <row r="92" spans="2:16">
      <c r="B92" s="89">
        <v>350</v>
      </c>
      <c r="C92" s="90" t="s">
        <v>63</v>
      </c>
      <c r="D92" s="118">
        <f t="shared" si="10"/>
        <v>6.2499999999999995E-3</v>
      </c>
      <c r="E92" s="91">
        <v>3.1059999999999999</v>
      </c>
      <c r="F92" s="92">
        <v>3.669</v>
      </c>
      <c r="G92" s="88">
        <f t="shared" si="8"/>
        <v>6.7750000000000004</v>
      </c>
      <c r="H92" s="89">
        <v>4623</v>
      </c>
      <c r="I92" s="90" t="s">
        <v>64</v>
      </c>
      <c r="J92" s="74">
        <f t="shared" si="9"/>
        <v>0.46230000000000004</v>
      </c>
      <c r="K92" s="89">
        <v>642</v>
      </c>
      <c r="L92" s="90" t="s">
        <v>64</v>
      </c>
      <c r="M92" s="74">
        <f t="shared" si="6"/>
        <v>6.4200000000000007E-2</v>
      </c>
      <c r="N92" s="89">
        <v>579</v>
      </c>
      <c r="O92" s="90" t="s">
        <v>64</v>
      </c>
      <c r="P92" s="74">
        <f t="shared" si="7"/>
        <v>5.7899999999999993E-2</v>
      </c>
    </row>
    <row r="93" spans="2:16">
      <c r="B93" s="89">
        <v>375</v>
      </c>
      <c r="C93" s="90" t="s">
        <v>63</v>
      </c>
      <c r="D93" s="118">
        <f t="shared" si="10"/>
        <v>6.6964285714285711E-3</v>
      </c>
      <c r="E93" s="91">
        <v>3.1920000000000002</v>
      </c>
      <c r="F93" s="92">
        <v>3.5579999999999998</v>
      </c>
      <c r="G93" s="88">
        <f t="shared" si="8"/>
        <v>6.75</v>
      </c>
      <c r="H93" s="89">
        <v>4971</v>
      </c>
      <c r="I93" s="90" t="s">
        <v>64</v>
      </c>
      <c r="J93" s="74">
        <f t="shared" si="9"/>
        <v>0.49709999999999999</v>
      </c>
      <c r="K93" s="89">
        <v>678</v>
      </c>
      <c r="L93" s="90" t="s">
        <v>64</v>
      </c>
      <c r="M93" s="74">
        <f t="shared" si="6"/>
        <v>6.7799999999999999E-2</v>
      </c>
      <c r="N93" s="89">
        <v>616</v>
      </c>
      <c r="O93" s="90" t="s">
        <v>64</v>
      </c>
      <c r="P93" s="74">
        <f t="shared" si="7"/>
        <v>6.1600000000000002E-2</v>
      </c>
    </row>
    <row r="94" spans="2:16">
      <c r="B94" s="89">
        <v>400</v>
      </c>
      <c r="C94" s="90" t="s">
        <v>63</v>
      </c>
      <c r="D94" s="118">
        <f t="shared" si="10"/>
        <v>7.1428571428571435E-3</v>
      </c>
      <c r="E94" s="91">
        <v>3.2810000000000001</v>
      </c>
      <c r="F94" s="92">
        <v>3.4550000000000001</v>
      </c>
      <c r="G94" s="88">
        <f t="shared" si="8"/>
        <v>6.7360000000000007</v>
      </c>
      <c r="H94" s="89">
        <v>5320</v>
      </c>
      <c r="I94" s="90" t="s">
        <v>64</v>
      </c>
      <c r="J94" s="74">
        <f t="shared" si="9"/>
        <v>0.53200000000000003</v>
      </c>
      <c r="K94" s="89">
        <v>713</v>
      </c>
      <c r="L94" s="90" t="s">
        <v>64</v>
      </c>
      <c r="M94" s="74">
        <f t="shared" si="6"/>
        <v>7.1300000000000002E-2</v>
      </c>
      <c r="N94" s="89">
        <v>652</v>
      </c>
      <c r="O94" s="90" t="s">
        <v>64</v>
      </c>
      <c r="P94" s="74">
        <f t="shared" si="7"/>
        <v>6.5200000000000008E-2</v>
      </c>
    </row>
    <row r="95" spans="2:16">
      <c r="B95" s="89">
        <v>450</v>
      </c>
      <c r="C95" s="90" t="s">
        <v>63</v>
      </c>
      <c r="D95" s="118">
        <f t="shared" si="10"/>
        <v>8.0357142857142867E-3</v>
      </c>
      <c r="E95" s="91">
        <v>3.46</v>
      </c>
      <c r="F95" s="92">
        <v>3.2679999999999998</v>
      </c>
      <c r="G95" s="88">
        <f t="shared" si="8"/>
        <v>6.7279999999999998</v>
      </c>
      <c r="H95" s="89">
        <v>6020</v>
      </c>
      <c r="I95" s="90" t="s">
        <v>64</v>
      </c>
      <c r="J95" s="74">
        <f t="shared" si="9"/>
        <v>0.60199999999999998</v>
      </c>
      <c r="K95" s="89">
        <v>784</v>
      </c>
      <c r="L95" s="90" t="s">
        <v>64</v>
      </c>
      <c r="M95" s="74">
        <f t="shared" si="6"/>
        <v>7.8399999999999997E-2</v>
      </c>
      <c r="N95" s="89">
        <v>725</v>
      </c>
      <c r="O95" s="90" t="s">
        <v>64</v>
      </c>
      <c r="P95" s="74">
        <f t="shared" si="7"/>
        <v>7.2499999999999995E-2</v>
      </c>
    </row>
    <row r="96" spans="2:16">
      <c r="B96" s="89">
        <v>500</v>
      </c>
      <c r="C96" s="90" t="s">
        <v>63</v>
      </c>
      <c r="D96" s="118">
        <f t="shared" si="10"/>
        <v>8.9285714285714281E-3</v>
      </c>
      <c r="E96" s="91">
        <v>3.64</v>
      </c>
      <c r="F96" s="92">
        <v>3.1030000000000002</v>
      </c>
      <c r="G96" s="88">
        <f t="shared" si="8"/>
        <v>6.7430000000000003</v>
      </c>
      <c r="H96" s="89">
        <v>6721</v>
      </c>
      <c r="I96" s="90" t="s">
        <v>64</v>
      </c>
      <c r="J96" s="74">
        <f t="shared" si="9"/>
        <v>0.67210000000000003</v>
      </c>
      <c r="K96" s="89">
        <v>852</v>
      </c>
      <c r="L96" s="90" t="s">
        <v>64</v>
      </c>
      <c r="M96" s="74">
        <f t="shared" si="6"/>
        <v>8.5199999999999998E-2</v>
      </c>
      <c r="N96" s="89">
        <v>796</v>
      </c>
      <c r="O96" s="90" t="s">
        <v>64</v>
      </c>
      <c r="P96" s="74">
        <f t="shared" si="7"/>
        <v>7.9600000000000004E-2</v>
      </c>
    </row>
    <row r="97" spans="2:16">
      <c r="B97" s="89">
        <v>550</v>
      </c>
      <c r="C97" s="90" t="s">
        <v>63</v>
      </c>
      <c r="D97" s="118">
        <f t="shared" si="10"/>
        <v>9.821428571428573E-3</v>
      </c>
      <c r="E97" s="91">
        <v>3.8159999999999998</v>
      </c>
      <c r="F97" s="92">
        <v>2.9569999999999999</v>
      </c>
      <c r="G97" s="88">
        <f t="shared" si="8"/>
        <v>6.7729999999999997</v>
      </c>
      <c r="H97" s="89">
        <v>7420</v>
      </c>
      <c r="I97" s="90" t="s">
        <v>64</v>
      </c>
      <c r="J97" s="74">
        <f t="shared" si="9"/>
        <v>0.74199999999999999</v>
      </c>
      <c r="K97" s="89">
        <v>916</v>
      </c>
      <c r="L97" s="90" t="s">
        <v>64</v>
      </c>
      <c r="M97" s="74">
        <f t="shared" si="6"/>
        <v>9.1600000000000001E-2</v>
      </c>
      <c r="N97" s="89">
        <v>866</v>
      </c>
      <c r="O97" s="90" t="s">
        <v>64</v>
      </c>
      <c r="P97" s="74">
        <f t="shared" si="7"/>
        <v>8.6599999999999996E-2</v>
      </c>
    </row>
    <row r="98" spans="2:16">
      <c r="B98" s="89">
        <v>600</v>
      </c>
      <c r="C98" s="90" t="s">
        <v>63</v>
      </c>
      <c r="D98" s="118">
        <f t="shared" si="10"/>
        <v>1.0714285714285714E-2</v>
      </c>
      <c r="E98" s="91">
        <v>3.9870000000000001</v>
      </c>
      <c r="F98" s="92">
        <v>2.8260000000000001</v>
      </c>
      <c r="G98" s="88">
        <f t="shared" si="8"/>
        <v>6.8130000000000006</v>
      </c>
      <c r="H98" s="89">
        <v>8117</v>
      </c>
      <c r="I98" s="90" t="s">
        <v>64</v>
      </c>
      <c r="J98" s="74">
        <f t="shared" si="9"/>
        <v>0.81170000000000009</v>
      </c>
      <c r="K98" s="89">
        <v>977</v>
      </c>
      <c r="L98" s="90" t="s">
        <v>64</v>
      </c>
      <c r="M98" s="74">
        <f t="shared" si="6"/>
        <v>9.7699999999999995E-2</v>
      </c>
      <c r="N98" s="89">
        <v>934</v>
      </c>
      <c r="O98" s="90" t="s">
        <v>64</v>
      </c>
      <c r="P98" s="74">
        <f t="shared" si="7"/>
        <v>9.3400000000000011E-2</v>
      </c>
    </row>
    <row r="99" spans="2:16">
      <c r="B99" s="89">
        <v>650</v>
      </c>
      <c r="C99" s="90" t="s">
        <v>63</v>
      </c>
      <c r="D99" s="118">
        <f t="shared" si="10"/>
        <v>1.1607142857142858E-2</v>
      </c>
      <c r="E99" s="91">
        <v>4.1520000000000001</v>
      </c>
      <c r="F99" s="92">
        <v>2.7090000000000001</v>
      </c>
      <c r="G99" s="88">
        <f t="shared" si="8"/>
        <v>6.8610000000000007</v>
      </c>
      <c r="H99" s="89">
        <v>8811</v>
      </c>
      <c r="I99" s="90" t="s">
        <v>64</v>
      </c>
      <c r="J99" s="74">
        <f t="shared" si="9"/>
        <v>0.88109999999999999</v>
      </c>
      <c r="K99" s="89">
        <v>1035</v>
      </c>
      <c r="L99" s="90" t="s">
        <v>64</v>
      </c>
      <c r="M99" s="74">
        <f t="shared" si="6"/>
        <v>0.10349999999999999</v>
      </c>
      <c r="N99" s="89">
        <v>1001</v>
      </c>
      <c r="O99" s="90" t="s">
        <v>64</v>
      </c>
      <c r="P99" s="74">
        <f t="shared" si="7"/>
        <v>0.10009999999999999</v>
      </c>
    </row>
    <row r="100" spans="2:16">
      <c r="B100" s="89">
        <v>700</v>
      </c>
      <c r="C100" s="90" t="s">
        <v>63</v>
      </c>
      <c r="D100" s="118">
        <f t="shared" si="10"/>
        <v>1.2499999999999999E-2</v>
      </c>
      <c r="E100" s="91">
        <v>4.3109999999999999</v>
      </c>
      <c r="F100" s="92">
        <v>2.6019999999999999</v>
      </c>
      <c r="G100" s="88">
        <f t="shared" si="8"/>
        <v>6.9130000000000003</v>
      </c>
      <c r="H100" s="89">
        <v>9500</v>
      </c>
      <c r="I100" s="90" t="s">
        <v>64</v>
      </c>
      <c r="J100" s="74">
        <f t="shared" si="9"/>
        <v>0.95</v>
      </c>
      <c r="K100" s="89">
        <v>1090</v>
      </c>
      <c r="L100" s="90" t="s">
        <v>64</v>
      </c>
      <c r="M100" s="74">
        <f t="shared" si="6"/>
        <v>0.10900000000000001</v>
      </c>
      <c r="N100" s="89">
        <v>1066</v>
      </c>
      <c r="O100" s="90" t="s">
        <v>64</v>
      </c>
      <c r="P100" s="74">
        <f t="shared" si="7"/>
        <v>0.1066</v>
      </c>
    </row>
    <row r="101" spans="2:16">
      <c r="B101" s="89">
        <v>800</v>
      </c>
      <c r="C101" s="90" t="s">
        <v>63</v>
      </c>
      <c r="D101" s="118">
        <f t="shared" si="10"/>
        <v>1.4285714285714287E-2</v>
      </c>
      <c r="E101" s="91">
        <v>4.6139999999999999</v>
      </c>
      <c r="F101" s="92">
        <v>2.415</v>
      </c>
      <c r="G101" s="88">
        <f t="shared" si="8"/>
        <v>7.0289999999999999</v>
      </c>
      <c r="H101" s="89">
        <v>1.0900000000000001</v>
      </c>
      <c r="I101" s="93" t="s">
        <v>66</v>
      </c>
      <c r="J101" s="74">
        <f t="shared" ref="J101:J103" si="11">H101</f>
        <v>1.0900000000000001</v>
      </c>
      <c r="K101" s="89">
        <v>1201</v>
      </c>
      <c r="L101" s="90" t="s">
        <v>64</v>
      </c>
      <c r="M101" s="74">
        <f t="shared" si="6"/>
        <v>0.12010000000000001</v>
      </c>
      <c r="N101" s="89">
        <v>1192</v>
      </c>
      <c r="O101" s="90" t="s">
        <v>64</v>
      </c>
      <c r="P101" s="74">
        <f t="shared" si="7"/>
        <v>0.1192</v>
      </c>
    </row>
    <row r="102" spans="2:16">
      <c r="B102" s="89">
        <v>900</v>
      </c>
      <c r="C102" s="90" t="s">
        <v>63</v>
      </c>
      <c r="D102" s="118">
        <f t="shared" si="10"/>
        <v>1.6071428571428573E-2</v>
      </c>
      <c r="E102" s="91">
        <v>4.9020000000000001</v>
      </c>
      <c r="F102" s="92">
        <v>2.2570000000000001</v>
      </c>
      <c r="G102" s="88">
        <f t="shared" si="8"/>
        <v>7.1590000000000007</v>
      </c>
      <c r="H102" s="89">
        <v>1.22</v>
      </c>
      <c r="I102" s="90" t="s">
        <v>66</v>
      </c>
      <c r="J102" s="74">
        <f t="shared" si="11"/>
        <v>1.22</v>
      </c>
      <c r="K102" s="89">
        <v>1302</v>
      </c>
      <c r="L102" s="90" t="s">
        <v>64</v>
      </c>
      <c r="M102" s="74">
        <f t="shared" si="6"/>
        <v>0.13020000000000001</v>
      </c>
      <c r="N102" s="89">
        <v>1312</v>
      </c>
      <c r="O102" s="90" t="s">
        <v>64</v>
      </c>
      <c r="P102" s="74">
        <f t="shared" si="7"/>
        <v>0.13120000000000001</v>
      </c>
    </row>
    <row r="103" spans="2:16">
      <c r="B103" s="89">
        <v>1</v>
      </c>
      <c r="C103" s="93" t="s">
        <v>65</v>
      </c>
      <c r="D103" s="118">
        <f t="shared" ref="D103:D166" si="12">B103/$C$5</f>
        <v>1.7857142857142856E-2</v>
      </c>
      <c r="E103" s="91">
        <v>5.1820000000000004</v>
      </c>
      <c r="F103" s="92">
        <v>2.121</v>
      </c>
      <c r="G103" s="88">
        <f t="shared" si="8"/>
        <v>7.3030000000000008</v>
      </c>
      <c r="H103" s="89">
        <v>1.35</v>
      </c>
      <c r="I103" s="90" t="s">
        <v>66</v>
      </c>
      <c r="J103" s="74">
        <f t="shared" si="11"/>
        <v>1.35</v>
      </c>
      <c r="K103" s="89">
        <v>1394</v>
      </c>
      <c r="L103" s="90" t="s">
        <v>64</v>
      </c>
      <c r="M103" s="74">
        <f t="shared" si="6"/>
        <v>0.1394</v>
      </c>
      <c r="N103" s="89">
        <v>1426</v>
      </c>
      <c r="O103" s="90" t="s">
        <v>64</v>
      </c>
      <c r="P103" s="74">
        <f t="shared" si="7"/>
        <v>0.1426</v>
      </c>
    </row>
    <row r="104" spans="2:16">
      <c r="B104" s="89">
        <v>1.1000000000000001</v>
      </c>
      <c r="C104" s="90" t="s">
        <v>65</v>
      </c>
      <c r="D104" s="118">
        <f t="shared" si="12"/>
        <v>1.9642857142857146E-2</v>
      </c>
      <c r="E104" s="91">
        <v>5.4560000000000004</v>
      </c>
      <c r="F104" s="92">
        <v>2.0030000000000001</v>
      </c>
      <c r="G104" s="88">
        <f t="shared" si="8"/>
        <v>7.4590000000000005</v>
      </c>
      <c r="H104" s="89">
        <v>1.48</v>
      </c>
      <c r="I104" s="90" t="s">
        <v>66</v>
      </c>
      <c r="J104" s="76">
        <f t="shared" ref="J104:J107" si="13">H104</f>
        <v>1.48</v>
      </c>
      <c r="K104" s="89">
        <v>1479</v>
      </c>
      <c r="L104" s="90" t="s">
        <v>64</v>
      </c>
      <c r="M104" s="74">
        <f t="shared" si="6"/>
        <v>0.1479</v>
      </c>
      <c r="N104" s="89">
        <v>1534</v>
      </c>
      <c r="O104" s="90" t="s">
        <v>64</v>
      </c>
      <c r="P104" s="74">
        <f t="shared" si="7"/>
        <v>0.15340000000000001</v>
      </c>
    </row>
    <row r="105" spans="2:16">
      <c r="B105" s="89">
        <v>1.2</v>
      </c>
      <c r="C105" s="90" t="s">
        <v>65</v>
      </c>
      <c r="D105" s="118">
        <f t="shared" si="12"/>
        <v>2.1428571428571429E-2</v>
      </c>
      <c r="E105" s="91">
        <v>5.7270000000000003</v>
      </c>
      <c r="F105" s="92">
        <v>1.899</v>
      </c>
      <c r="G105" s="88">
        <f t="shared" si="8"/>
        <v>7.6260000000000003</v>
      </c>
      <c r="H105" s="89">
        <v>1.61</v>
      </c>
      <c r="I105" s="90" t="s">
        <v>66</v>
      </c>
      <c r="J105" s="76">
        <f t="shared" si="13"/>
        <v>1.61</v>
      </c>
      <c r="K105" s="89">
        <v>1557</v>
      </c>
      <c r="L105" s="90" t="s">
        <v>64</v>
      </c>
      <c r="M105" s="74">
        <f t="shared" si="6"/>
        <v>0.15570000000000001</v>
      </c>
      <c r="N105" s="89">
        <v>1637</v>
      </c>
      <c r="O105" s="90" t="s">
        <v>64</v>
      </c>
      <c r="P105" s="74">
        <f t="shared" si="7"/>
        <v>0.16370000000000001</v>
      </c>
    </row>
    <row r="106" spans="2:16">
      <c r="B106" s="89">
        <v>1.3</v>
      </c>
      <c r="C106" s="90" t="s">
        <v>65</v>
      </c>
      <c r="D106" s="118">
        <f t="shared" si="12"/>
        <v>2.3214285714285715E-2</v>
      </c>
      <c r="E106" s="91">
        <v>5.9950000000000001</v>
      </c>
      <c r="F106" s="92">
        <v>1.8069999999999999</v>
      </c>
      <c r="G106" s="88">
        <f t="shared" si="8"/>
        <v>7.8019999999999996</v>
      </c>
      <c r="H106" s="89">
        <v>1.73</v>
      </c>
      <c r="I106" s="90" t="s">
        <v>66</v>
      </c>
      <c r="J106" s="76">
        <f t="shared" si="13"/>
        <v>1.73</v>
      </c>
      <c r="K106" s="89">
        <v>1629</v>
      </c>
      <c r="L106" s="90" t="s">
        <v>64</v>
      </c>
      <c r="M106" s="74">
        <f t="shared" si="6"/>
        <v>0.16289999999999999</v>
      </c>
      <c r="N106" s="89">
        <v>1735</v>
      </c>
      <c r="O106" s="90" t="s">
        <v>64</v>
      </c>
      <c r="P106" s="74">
        <f t="shared" si="7"/>
        <v>0.17350000000000002</v>
      </c>
    </row>
    <row r="107" spans="2:16">
      <c r="B107" s="89">
        <v>1.4</v>
      </c>
      <c r="C107" s="90" t="s">
        <v>65</v>
      </c>
      <c r="D107" s="74">
        <f t="shared" si="12"/>
        <v>2.4999999999999998E-2</v>
      </c>
      <c r="E107" s="91">
        <v>6.2619999999999996</v>
      </c>
      <c r="F107" s="92">
        <v>1.7250000000000001</v>
      </c>
      <c r="G107" s="88">
        <f t="shared" si="8"/>
        <v>7.9870000000000001</v>
      </c>
      <c r="H107" s="89">
        <v>1.85</v>
      </c>
      <c r="I107" s="90" t="s">
        <v>66</v>
      </c>
      <c r="J107" s="76">
        <f t="shared" si="13"/>
        <v>1.85</v>
      </c>
      <c r="K107" s="89">
        <v>1696</v>
      </c>
      <c r="L107" s="90" t="s">
        <v>64</v>
      </c>
      <c r="M107" s="74">
        <f t="shared" si="6"/>
        <v>0.1696</v>
      </c>
      <c r="N107" s="89">
        <v>1828</v>
      </c>
      <c r="O107" s="90" t="s">
        <v>64</v>
      </c>
      <c r="P107" s="74">
        <f t="shared" si="7"/>
        <v>0.18280000000000002</v>
      </c>
    </row>
    <row r="108" spans="2:16">
      <c r="B108" s="89">
        <v>1.5</v>
      </c>
      <c r="C108" s="90" t="s">
        <v>65</v>
      </c>
      <c r="D108" s="74">
        <f t="shared" si="12"/>
        <v>2.6785714285714284E-2</v>
      </c>
      <c r="E108" s="91">
        <v>6.5270000000000001</v>
      </c>
      <c r="F108" s="92">
        <v>1.651</v>
      </c>
      <c r="G108" s="88">
        <f t="shared" si="8"/>
        <v>8.1780000000000008</v>
      </c>
      <c r="H108" s="89">
        <v>1.97</v>
      </c>
      <c r="I108" s="90" t="s">
        <v>66</v>
      </c>
      <c r="J108" s="76">
        <f t="shared" ref="J108:J171" si="14">H108</f>
        <v>1.97</v>
      </c>
      <c r="K108" s="89">
        <v>1758</v>
      </c>
      <c r="L108" s="90" t="s">
        <v>64</v>
      </c>
      <c r="M108" s="74">
        <f t="shared" si="6"/>
        <v>0.17580000000000001</v>
      </c>
      <c r="N108" s="89">
        <v>1916</v>
      </c>
      <c r="O108" s="90" t="s">
        <v>64</v>
      </c>
      <c r="P108" s="74">
        <f t="shared" si="7"/>
        <v>0.19159999999999999</v>
      </c>
    </row>
    <row r="109" spans="2:16">
      <c r="B109" s="89">
        <v>1.6</v>
      </c>
      <c r="C109" s="90" t="s">
        <v>65</v>
      </c>
      <c r="D109" s="74">
        <f t="shared" si="12"/>
        <v>2.8571428571428574E-2</v>
      </c>
      <c r="E109" s="91">
        <v>6.79</v>
      </c>
      <c r="F109" s="92">
        <v>1.5840000000000001</v>
      </c>
      <c r="G109" s="88">
        <f t="shared" si="8"/>
        <v>8.3740000000000006</v>
      </c>
      <c r="H109" s="89">
        <v>2.09</v>
      </c>
      <c r="I109" s="90" t="s">
        <v>66</v>
      </c>
      <c r="J109" s="76">
        <f t="shared" si="14"/>
        <v>2.09</v>
      </c>
      <c r="K109" s="89">
        <v>1816</v>
      </c>
      <c r="L109" s="90" t="s">
        <v>64</v>
      </c>
      <c r="M109" s="74">
        <f t="shared" si="6"/>
        <v>0.18160000000000001</v>
      </c>
      <c r="N109" s="89">
        <v>2000</v>
      </c>
      <c r="O109" s="90" t="s">
        <v>64</v>
      </c>
      <c r="P109" s="74">
        <f t="shared" si="7"/>
        <v>0.2</v>
      </c>
    </row>
    <row r="110" spans="2:16">
      <c r="B110" s="89">
        <v>1.7</v>
      </c>
      <c r="C110" s="90" t="s">
        <v>65</v>
      </c>
      <c r="D110" s="74">
        <f t="shared" si="12"/>
        <v>3.0357142857142857E-2</v>
      </c>
      <c r="E110" s="91">
        <v>7.0519999999999996</v>
      </c>
      <c r="F110" s="92">
        <v>1.522</v>
      </c>
      <c r="G110" s="88">
        <f t="shared" si="8"/>
        <v>8.5739999999999998</v>
      </c>
      <c r="H110" s="89">
        <v>2.2000000000000002</v>
      </c>
      <c r="I110" s="90" t="s">
        <v>66</v>
      </c>
      <c r="J110" s="76">
        <f t="shared" si="14"/>
        <v>2.2000000000000002</v>
      </c>
      <c r="K110" s="89">
        <v>1870</v>
      </c>
      <c r="L110" s="90" t="s">
        <v>64</v>
      </c>
      <c r="M110" s="74">
        <f t="shared" si="6"/>
        <v>0.187</v>
      </c>
      <c r="N110" s="89">
        <v>2079</v>
      </c>
      <c r="O110" s="90" t="s">
        <v>64</v>
      </c>
      <c r="P110" s="74">
        <f t="shared" si="7"/>
        <v>0.20790000000000003</v>
      </c>
    </row>
    <row r="111" spans="2:16">
      <c r="B111" s="89">
        <v>1.8</v>
      </c>
      <c r="C111" s="90" t="s">
        <v>65</v>
      </c>
      <c r="D111" s="74">
        <f t="shared" si="12"/>
        <v>3.2142857142857147E-2</v>
      </c>
      <c r="E111" s="91">
        <v>7.3129999999999997</v>
      </c>
      <c r="F111" s="92">
        <v>1.466</v>
      </c>
      <c r="G111" s="88">
        <f t="shared" si="8"/>
        <v>8.7789999999999999</v>
      </c>
      <c r="H111" s="89">
        <v>2.31</v>
      </c>
      <c r="I111" s="90" t="s">
        <v>66</v>
      </c>
      <c r="J111" s="76">
        <f t="shared" si="14"/>
        <v>2.31</v>
      </c>
      <c r="K111" s="89">
        <v>1920</v>
      </c>
      <c r="L111" s="90" t="s">
        <v>64</v>
      </c>
      <c r="M111" s="74">
        <f t="shared" si="6"/>
        <v>0.192</v>
      </c>
      <c r="N111" s="89">
        <v>2155</v>
      </c>
      <c r="O111" s="90" t="s">
        <v>64</v>
      </c>
      <c r="P111" s="74">
        <f t="shared" si="7"/>
        <v>0.21549999999999997</v>
      </c>
    </row>
    <row r="112" spans="2:16">
      <c r="B112" s="89">
        <v>2</v>
      </c>
      <c r="C112" s="90" t="s">
        <v>65</v>
      </c>
      <c r="D112" s="74">
        <f t="shared" si="12"/>
        <v>3.5714285714285712E-2</v>
      </c>
      <c r="E112" s="91">
        <v>7.8330000000000002</v>
      </c>
      <c r="F112" s="92">
        <v>1.367</v>
      </c>
      <c r="G112" s="88">
        <f t="shared" si="8"/>
        <v>9.1999999999999993</v>
      </c>
      <c r="H112" s="89">
        <v>2.5299999999999998</v>
      </c>
      <c r="I112" s="90" t="s">
        <v>66</v>
      </c>
      <c r="J112" s="76">
        <f t="shared" si="14"/>
        <v>2.5299999999999998</v>
      </c>
      <c r="K112" s="89">
        <v>2022</v>
      </c>
      <c r="L112" s="90" t="s">
        <v>64</v>
      </c>
      <c r="M112" s="74">
        <f t="shared" si="6"/>
        <v>0.20219999999999999</v>
      </c>
      <c r="N112" s="89">
        <v>2296</v>
      </c>
      <c r="O112" s="90" t="s">
        <v>64</v>
      </c>
      <c r="P112" s="74">
        <f t="shared" si="7"/>
        <v>0.22959999999999997</v>
      </c>
    </row>
    <row r="113" spans="1:16">
      <c r="B113" s="89">
        <v>2.25</v>
      </c>
      <c r="C113" s="90" t="s">
        <v>65</v>
      </c>
      <c r="D113" s="74">
        <f t="shared" si="12"/>
        <v>4.0178571428571432E-2</v>
      </c>
      <c r="E113" s="91">
        <v>8.4789999999999992</v>
      </c>
      <c r="F113" s="92">
        <v>1.2629999999999999</v>
      </c>
      <c r="G113" s="88">
        <f t="shared" si="8"/>
        <v>9.7419999999999991</v>
      </c>
      <c r="H113" s="89">
        <v>2.78</v>
      </c>
      <c r="I113" s="90" t="s">
        <v>66</v>
      </c>
      <c r="J113" s="76">
        <f t="shared" si="14"/>
        <v>2.78</v>
      </c>
      <c r="K113" s="89">
        <v>2138</v>
      </c>
      <c r="L113" s="90" t="s">
        <v>64</v>
      </c>
      <c r="M113" s="74">
        <f t="shared" si="6"/>
        <v>0.21379999999999999</v>
      </c>
      <c r="N113" s="89">
        <v>2455</v>
      </c>
      <c r="O113" s="90" t="s">
        <v>64</v>
      </c>
      <c r="P113" s="74">
        <f t="shared" si="7"/>
        <v>0.2455</v>
      </c>
    </row>
    <row r="114" spans="1:16">
      <c r="B114" s="89">
        <v>2.5</v>
      </c>
      <c r="C114" s="90" t="s">
        <v>65</v>
      </c>
      <c r="D114" s="74">
        <f t="shared" si="12"/>
        <v>4.4642857142857144E-2</v>
      </c>
      <c r="E114" s="91">
        <v>9.1229999999999993</v>
      </c>
      <c r="F114" s="92">
        <v>1.175</v>
      </c>
      <c r="G114" s="88">
        <f t="shared" si="8"/>
        <v>10.298</v>
      </c>
      <c r="H114" s="89">
        <v>3.02</v>
      </c>
      <c r="I114" s="90" t="s">
        <v>66</v>
      </c>
      <c r="J114" s="76">
        <f t="shared" si="14"/>
        <v>3.02</v>
      </c>
      <c r="K114" s="89">
        <v>2237</v>
      </c>
      <c r="L114" s="90" t="s">
        <v>64</v>
      </c>
      <c r="M114" s="74">
        <f t="shared" si="6"/>
        <v>0.22370000000000001</v>
      </c>
      <c r="N114" s="89">
        <v>2596</v>
      </c>
      <c r="O114" s="90" t="s">
        <v>64</v>
      </c>
      <c r="P114" s="74">
        <f t="shared" si="7"/>
        <v>0.2596</v>
      </c>
    </row>
    <row r="115" spans="1:16">
      <c r="B115" s="89">
        <v>2.75</v>
      </c>
      <c r="C115" s="90" t="s">
        <v>65</v>
      </c>
      <c r="D115" s="74">
        <f t="shared" si="12"/>
        <v>4.9107142857142856E-2</v>
      </c>
      <c r="E115" s="91">
        <v>9.766</v>
      </c>
      <c r="F115" s="92">
        <v>1.1000000000000001</v>
      </c>
      <c r="G115" s="88">
        <f t="shared" si="8"/>
        <v>10.866</v>
      </c>
      <c r="H115" s="89">
        <v>3.25</v>
      </c>
      <c r="I115" s="90" t="s">
        <v>66</v>
      </c>
      <c r="J115" s="76">
        <f t="shared" si="14"/>
        <v>3.25</v>
      </c>
      <c r="K115" s="89">
        <v>2323</v>
      </c>
      <c r="L115" s="90" t="s">
        <v>64</v>
      </c>
      <c r="M115" s="74">
        <f t="shared" si="6"/>
        <v>0.23230000000000001</v>
      </c>
      <c r="N115" s="89">
        <v>2723</v>
      </c>
      <c r="O115" s="90" t="s">
        <v>64</v>
      </c>
      <c r="P115" s="74">
        <f t="shared" si="7"/>
        <v>0.27229999999999999</v>
      </c>
    </row>
    <row r="116" spans="1:16">
      <c r="B116" s="89">
        <v>3</v>
      </c>
      <c r="C116" s="90" t="s">
        <v>65</v>
      </c>
      <c r="D116" s="74">
        <f t="shared" si="12"/>
        <v>5.3571428571428568E-2</v>
      </c>
      <c r="E116" s="91">
        <v>10.41</v>
      </c>
      <c r="F116" s="92">
        <v>1.0349999999999999</v>
      </c>
      <c r="G116" s="88">
        <f t="shared" si="8"/>
        <v>11.445</v>
      </c>
      <c r="H116" s="89">
        <v>3.47</v>
      </c>
      <c r="I116" s="90" t="s">
        <v>66</v>
      </c>
      <c r="J116" s="76">
        <f t="shared" si="14"/>
        <v>3.47</v>
      </c>
      <c r="K116" s="89">
        <v>2397</v>
      </c>
      <c r="L116" s="90" t="s">
        <v>64</v>
      </c>
      <c r="M116" s="74">
        <f t="shared" si="6"/>
        <v>0.23969999999999997</v>
      </c>
      <c r="N116" s="89">
        <v>2837</v>
      </c>
      <c r="O116" s="90" t="s">
        <v>64</v>
      </c>
      <c r="P116" s="74">
        <f t="shared" si="7"/>
        <v>0.28370000000000001</v>
      </c>
    </row>
    <row r="117" spans="1:16">
      <c r="B117" s="89">
        <v>3.25</v>
      </c>
      <c r="C117" s="90" t="s">
        <v>65</v>
      </c>
      <c r="D117" s="74">
        <f t="shared" si="12"/>
        <v>5.8035714285714288E-2</v>
      </c>
      <c r="E117" s="91">
        <v>11.05</v>
      </c>
      <c r="F117" s="92">
        <v>0.97819999999999996</v>
      </c>
      <c r="G117" s="88">
        <f t="shared" si="8"/>
        <v>12.0282</v>
      </c>
      <c r="H117" s="89">
        <v>3.67</v>
      </c>
      <c r="I117" s="90" t="s">
        <v>66</v>
      </c>
      <c r="J117" s="76">
        <f t="shared" si="14"/>
        <v>3.67</v>
      </c>
      <c r="K117" s="89">
        <v>2463</v>
      </c>
      <c r="L117" s="90" t="s">
        <v>64</v>
      </c>
      <c r="M117" s="74">
        <f t="shared" si="6"/>
        <v>0.24630000000000002</v>
      </c>
      <c r="N117" s="89">
        <v>2940</v>
      </c>
      <c r="O117" s="90" t="s">
        <v>64</v>
      </c>
      <c r="P117" s="74">
        <f t="shared" si="7"/>
        <v>0.29399999999999998</v>
      </c>
    </row>
    <row r="118" spans="1:16">
      <c r="B118" s="89">
        <v>3.5</v>
      </c>
      <c r="C118" s="90" t="s">
        <v>65</v>
      </c>
      <c r="D118" s="74">
        <f t="shared" si="12"/>
        <v>6.25E-2</v>
      </c>
      <c r="E118" s="91">
        <v>11.7</v>
      </c>
      <c r="F118" s="92">
        <v>0.92789999999999995</v>
      </c>
      <c r="G118" s="88">
        <f t="shared" si="8"/>
        <v>12.627899999999999</v>
      </c>
      <c r="H118" s="89">
        <v>3.87</v>
      </c>
      <c r="I118" s="90" t="s">
        <v>66</v>
      </c>
      <c r="J118" s="76">
        <f t="shared" si="14"/>
        <v>3.87</v>
      </c>
      <c r="K118" s="89">
        <v>2521</v>
      </c>
      <c r="L118" s="90" t="s">
        <v>64</v>
      </c>
      <c r="M118" s="74">
        <f t="shared" si="6"/>
        <v>0.25209999999999999</v>
      </c>
      <c r="N118" s="89">
        <v>3034</v>
      </c>
      <c r="O118" s="90" t="s">
        <v>64</v>
      </c>
      <c r="P118" s="74">
        <f t="shared" si="7"/>
        <v>0.3034</v>
      </c>
    </row>
    <row r="119" spans="1:16">
      <c r="B119" s="89">
        <v>3.75</v>
      </c>
      <c r="C119" s="90" t="s">
        <v>65</v>
      </c>
      <c r="D119" s="74">
        <f t="shared" si="12"/>
        <v>6.6964285714285712E-2</v>
      </c>
      <c r="E119" s="91">
        <v>12.34</v>
      </c>
      <c r="F119" s="92">
        <v>0.8831</v>
      </c>
      <c r="G119" s="88">
        <f t="shared" si="8"/>
        <v>13.223100000000001</v>
      </c>
      <c r="H119" s="89">
        <v>4.0599999999999996</v>
      </c>
      <c r="I119" s="90" t="s">
        <v>66</v>
      </c>
      <c r="J119" s="76">
        <f t="shared" si="14"/>
        <v>4.0599999999999996</v>
      </c>
      <c r="K119" s="89">
        <v>2572</v>
      </c>
      <c r="L119" s="90" t="s">
        <v>64</v>
      </c>
      <c r="M119" s="74">
        <f t="shared" si="6"/>
        <v>0.25719999999999998</v>
      </c>
      <c r="N119" s="89">
        <v>3119</v>
      </c>
      <c r="O119" s="90" t="s">
        <v>64</v>
      </c>
      <c r="P119" s="74">
        <f t="shared" si="7"/>
        <v>0.31190000000000001</v>
      </c>
    </row>
    <row r="120" spans="1:16">
      <c r="B120" s="89">
        <v>4</v>
      </c>
      <c r="C120" s="90" t="s">
        <v>65</v>
      </c>
      <c r="D120" s="74">
        <f t="shared" si="12"/>
        <v>7.1428571428571425E-2</v>
      </c>
      <c r="E120" s="91">
        <v>12.98</v>
      </c>
      <c r="F120" s="92">
        <v>0.84289999999999998</v>
      </c>
      <c r="G120" s="88">
        <f t="shared" si="8"/>
        <v>13.822900000000001</v>
      </c>
      <c r="H120" s="89">
        <v>4.24</v>
      </c>
      <c r="I120" s="90" t="s">
        <v>66</v>
      </c>
      <c r="J120" s="76">
        <f t="shared" si="14"/>
        <v>4.24</v>
      </c>
      <c r="K120" s="89">
        <v>2618</v>
      </c>
      <c r="L120" s="90" t="s">
        <v>64</v>
      </c>
      <c r="M120" s="74">
        <f t="shared" si="6"/>
        <v>0.26179999999999998</v>
      </c>
      <c r="N120" s="89">
        <v>3197</v>
      </c>
      <c r="O120" s="90" t="s">
        <v>64</v>
      </c>
      <c r="P120" s="74">
        <f t="shared" si="7"/>
        <v>0.31969999999999998</v>
      </c>
    </row>
    <row r="121" spans="1:16">
      <c r="B121" s="89">
        <v>4.5</v>
      </c>
      <c r="C121" s="90" t="s">
        <v>65</v>
      </c>
      <c r="D121" s="74">
        <f t="shared" si="12"/>
        <v>8.0357142857142863E-2</v>
      </c>
      <c r="E121" s="91">
        <v>14.26</v>
      </c>
      <c r="F121" s="92">
        <v>0.77359999999999995</v>
      </c>
      <c r="G121" s="88">
        <f t="shared" si="8"/>
        <v>15.0336</v>
      </c>
      <c r="H121" s="89">
        <v>4.57</v>
      </c>
      <c r="I121" s="90" t="s">
        <v>66</v>
      </c>
      <c r="J121" s="76">
        <f t="shared" si="14"/>
        <v>4.57</v>
      </c>
      <c r="K121" s="89">
        <v>2718</v>
      </c>
      <c r="L121" s="90" t="s">
        <v>64</v>
      </c>
      <c r="M121" s="74">
        <f t="shared" si="6"/>
        <v>0.27179999999999999</v>
      </c>
      <c r="N121" s="89">
        <v>3334</v>
      </c>
      <c r="O121" s="90" t="s">
        <v>64</v>
      </c>
      <c r="P121" s="74">
        <f t="shared" si="7"/>
        <v>0.33340000000000003</v>
      </c>
    </row>
    <row r="122" spans="1:16">
      <c r="B122" s="89">
        <v>5</v>
      </c>
      <c r="C122" s="90" t="s">
        <v>65</v>
      </c>
      <c r="D122" s="74">
        <f t="shared" si="12"/>
        <v>8.9285714285714288E-2</v>
      </c>
      <c r="E122" s="91">
        <v>15.53</v>
      </c>
      <c r="F122" s="92">
        <v>0.71589999999999998</v>
      </c>
      <c r="G122" s="88">
        <f t="shared" si="8"/>
        <v>16.245899999999999</v>
      </c>
      <c r="H122" s="89">
        <v>4.88</v>
      </c>
      <c r="I122" s="90" t="s">
        <v>66</v>
      </c>
      <c r="J122" s="76">
        <f t="shared" si="14"/>
        <v>4.88</v>
      </c>
      <c r="K122" s="89">
        <v>2799</v>
      </c>
      <c r="L122" s="90" t="s">
        <v>64</v>
      </c>
      <c r="M122" s="74">
        <f t="shared" si="6"/>
        <v>0.27989999999999998</v>
      </c>
      <c r="N122" s="89">
        <v>3451</v>
      </c>
      <c r="O122" s="90" t="s">
        <v>64</v>
      </c>
      <c r="P122" s="74">
        <f t="shared" si="7"/>
        <v>0.34510000000000002</v>
      </c>
    </row>
    <row r="123" spans="1:16">
      <c r="B123" s="89">
        <v>5.5</v>
      </c>
      <c r="C123" s="90" t="s">
        <v>65</v>
      </c>
      <c r="D123" s="74">
        <f t="shared" si="12"/>
        <v>9.8214285714285712E-2</v>
      </c>
      <c r="E123" s="91">
        <v>16.78</v>
      </c>
      <c r="F123" s="92">
        <v>0.66700000000000004</v>
      </c>
      <c r="G123" s="88">
        <f t="shared" si="8"/>
        <v>17.447000000000003</v>
      </c>
      <c r="H123" s="89">
        <v>5.17</v>
      </c>
      <c r="I123" s="90" t="s">
        <v>66</v>
      </c>
      <c r="J123" s="76">
        <f t="shared" si="14"/>
        <v>5.17</v>
      </c>
      <c r="K123" s="89">
        <v>2867</v>
      </c>
      <c r="L123" s="90" t="s">
        <v>64</v>
      </c>
      <c r="M123" s="74">
        <f t="shared" si="6"/>
        <v>0.28670000000000001</v>
      </c>
      <c r="N123" s="89">
        <v>3551</v>
      </c>
      <c r="O123" s="90" t="s">
        <v>64</v>
      </c>
      <c r="P123" s="74">
        <f t="shared" si="7"/>
        <v>0.35510000000000003</v>
      </c>
    </row>
    <row r="124" spans="1:16">
      <c r="B124" s="89">
        <v>6</v>
      </c>
      <c r="C124" s="90" t="s">
        <v>65</v>
      </c>
      <c r="D124" s="74">
        <f t="shared" si="12"/>
        <v>0.10714285714285714</v>
      </c>
      <c r="E124" s="91">
        <v>18</v>
      </c>
      <c r="F124" s="92">
        <v>0.625</v>
      </c>
      <c r="G124" s="88">
        <f t="shared" si="8"/>
        <v>18.625</v>
      </c>
      <c r="H124" s="89">
        <v>5.44</v>
      </c>
      <c r="I124" s="90" t="s">
        <v>66</v>
      </c>
      <c r="J124" s="76">
        <f t="shared" si="14"/>
        <v>5.44</v>
      </c>
      <c r="K124" s="89">
        <v>2925</v>
      </c>
      <c r="L124" s="90" t="s">
        <v>64</v>
      </c>
      <c r="M124" s="74">
        <f t="shared" si="6"/>
        <v>0.29249999999999998</v>
      </c>
      <c r="N124" s="89">
        <v>3638</v>
      </c>
      <c r="O124" s="90" t="s">
        <v>64</v>
      </c>
      <c r="P124" s="74">
        <f t="shared" si="7"/>
        <v>0.36380000000000001</v>
      </c>
    </row>
    <row r="125" spans="1:16">
      <c r="B125" s="77">
        <v>6.5</v>
      </c>
      <c r="C125" s="79" t="s">
        <v>65</v>
      </c>
      <c r="D125" s="74">
        <f t="shared" si="12"/>
        <v>0.11607142857142858</v>
      </c>
      <c r="E125" s="91">
        <v>19.2</v>
      </c>
      <c r="F125" s="92">
        <v>0.58850000000000002</v>
      </c>
      <c r="G125" s="88">
        <f t="shared" si="8"/>
        <v>19.788499999999999</v>
      </c>
      <c r="H125" s="89">
        <v>5.7</v>
      </c>
      <c r="I125" s="90" t="s">
        <v>66</v>
      </c>
      <c r="J125" s="76">
        <f t="shared" si="14"/>
        <v>5.7</v>
      </c>
      <c r="K125" s="89">
        <v>2974</v>
      </c>
      <c r="L125" s="90" t="s">
        <v>64</v>
      </c>
      <c r="M125" s="74">
        <f t="shared" si="6"/>
        <v>0.2974</v>
      </c>
      <c r="N125" s="89">
        <v>3714</v>
      </c>
      <c r="O125" s="90" t="s">
        <v>64</v>
      </c>
      <c r="P125" s="74">
        <f t="shared" si="7"/>
        <v>0.37140000000000001</v>
      </c>
    </row>
    <row r="126" spans="1:16">
      <c r="B126" s="77">
        <v>7</v>
      </c>
      <c r="C126" s="79" t="s">
        <v>65</v>
      </c>
      <c r="D126" s="74">
        <f t="shared" si="12"/>
        <v>0.125</v>
      </c>
      <c r="E126" s="91">
        <v>20.37</v>
      </c>
      <c r="F126" s="92">
        <v>0.55640000000000001</v>
      </c>
      <c r="G126" s="88">
        <f t="shared" si="8"/>
        <v>20.926400000000001</v>
      </c>
      <c r="H126" s="77">
        <v>5.93</v>
      </c>
      <c r="I126" s="79" t="s">
        <v>66</v>
      </c>
      <c r="J126" s="76">
        <f t="shared" si="14"/>
        <v>5.93</v>
      </c>
      <c r="K126" s="77">
        <v>3017</v>
      </c>
      <c r="L126" s="79" t="s">
        <v>64</v>
      </c>
      <c r="M126" s="74">
        <f t="shared" si="6"/>
        <v>0.30169999999999997</v>
      </c>
      <c r="N126" s="77">
        <v>3782</v>
      </c>
      <c r="O126" s="79" t="s">
        <v>64</v>
      </c>
      <c r="P126" s="74">
        <f t="shared" si="7"/>
        <v>0.37819999999999998</v>
      </c>
    </row>
    <row r="127" spans="1:16">
      <c r="B127" s="77">
        <v>8</v>
      </c>
      <c r="C127" s="79" t="s">
        <v>65</v>
      </c>
      <c r="D127" s="74">
        <f t="shared" si="12"/>
        <v>0.14285714285714285</v>
      </c>
      <c r="E127" s="91">
        <v>22.6</v>
      </c>
      <c r="F127" s="92">
        <v>0.50249999999999995</v>
      </c>
      <c r="G127" s="88">
        <f t="shared" si="8"/>
        <v>23.102500000000003</v>
      </c>
      <c r="H127" s="77">
        <v>6.38</v>
      </c>
      <c r="I127" s="79" t="s">
        <v>66</v>
      </c>
      <c r="J127" s="76">
        <f t="shared" si="14"/>
        <v>6.38</v>
      </c>
      <c r="K127" s="77">
        <v>3120</v>
      </c>
      <c r="L127" s="79" t="s">
        <v>64</v>
      </c>
      <c r="M127" s="74">
        <f t="shared" si="6"/>
        <v>0.312</v>
      </c>
      <c r="N127" s="77">
        <v>3897</v>
      </c>
      <c r="O127" s="79" t="s">
        <v>64</v>
      </c>
      <c r="P127" s="74">
        <f t="shared" si="7"/>
        <v>0.38969999999999999</v>
      </c>
    </row>
    <row r="128" spans="1:16">
      <c r="A128" s="94"/>
      <c r="B128" s="89">
        <v>9</v>
      </c>
      <c r="C128" s="90" t="s">
        <v>65</v>
      </c>
      <c r="D128" s="74">
        <f t="shared" si="12"/>
        <v>0.16071428571428573</v>
      </c>
      <c r="E128" s="91">
        <v>24.68</v>
      </c>
      <c r="F128" s="92">
        <v>0.45900000000000002</v>
      </c>
      <c r="G128" s="88">
        <f t="shared" si="8"/>
        <v>25.138999999999999</v>
      </c>
      <c r="H128" s="89">
        <v>6.78</v>
      </c>
      <c r="I128" s="90" t="s">
        <v>66</v>
      </c>
      <c r="J128" s="76">
        <f t="shared" si="14"/>
        <v>6.78</v>
      </c>
      <c r="K128" s="77">
        <v>3202</v>
      </c>
      <c r="L128" s="79" t="s">
        <v>64</v>
      </c>
      <c r="M128" s="74">
        <f t="shared" si="6"/>
        <v>0.32019999999999998</v>
      </c>
      <c r="N128" s="77">
        <v>3991</v>
      </c>
      <c r="O128" s="79" t="s">
        <v>64</v>
      </c>
      <c r="P128" s="74">
        <f t="shared" si="7"/>
        <v>0.39910000000000001</v>
      </c>
    </row>
    <row r="129" spans="1:16">
      <c r="A129" s="94"/>
      <c r="B129" s="89">
        <v>10</v>
      </c>
      <c r="C129" s="90" t="s">
        <v>65</v>
      </c>
      <c r="D129" s="74">
        <f t="shared" si="12"/>
        <v>0.17857142857142858</v>
      </c>
      <c r="E129" s="91">
        <v>26.61</v>
      </c>
      <c r="F129" s="92">
        <v>0.42299999999999999</v>
      </c>
      <c r="G129" s="88">
        <f t="shared" si="8"/>
        <v>27.032999999999998</v>
      </c>
      <c r="H129" s="89">
        <v>7.15</v>
      </c>
      <c r="I129" s="90" t="s">
        <v>66</v>
      </c>
      <c r="J129" s="76">
        <f t="shared" si="14"/>
        <v>7.15</v>
      </c>
      <c r="K129" s="77">
        <v>3269</v>
      </c>
      <c r="L129" s="79" t="s">
        <v>64</v>
      </c>
      <c r="M129" s="74">
        <f t="shared" si="6"/>
        <v>0.32690000000000002</v>
      </c>
      <c r="N129" s="77">
        <v>4069</v>
      </c>
      <c r="O129" s="79" t="s">
        <v>64</v>
      </c>
      <c r="P129" s="74">
        <f t="shared" si="7"/>
        <v>0.40689999999999998</v>
      </c>
    </row>
    <row r="130" spans="1:16">
      <c r="A130" s="94"/>
      <c r="B130" s="89">
        <v>11</v>
      </c>
      <c r="C130" s="90" t="s">
        <v>65</v>
      </c>
      <c r="D130" s="74">
        <f t="shared" si="12"/>
        <v>0.19642857142857142</v>
      </c>
      <c r="E130" s="91">
        <v>28.38</v>
      </c>
      <c r="F130" s="92">
        <v>0.39269999999999999</v>
      </c>
      <c r="G130" s="88">
        <f t="shared" si="8"/>
        <v>28.7727</v>
      </c>
      <c r="H130" s="89">
        <v>7.5</v>
      </c>
      <c r="I130" s="90" t="s">
        <v>66</v>
      </c>
      <c r="J130" s="76">
        <f t="shared" si="14"/>
        <v>7.5</v>
      </c>
      <c r="K130" s="77">
        <v>3326</v>
      </c>
      <c r="L130" s="79" t="s">
        <v>64</v>
      </c>
      <c r="M130" s="74">
        <f t="shared" si="6"/>
        <v>0.33260000000000001</v>
      </c>
      <c r="N130" s="77">
        <v>4136</v>
      </c>
      <c r="O130" s="79" t="s">
        <v>64</v>
      </c>
      <c r="P130" s="74">
        <f t="shared" si="7"/>
        <v>0.41360000000000002</v>
      </c>
    </row>
    <row r="131" spans="1:16">
      <c r="A131" s="94"/>
      <c r="B131" s="89">
        <v>12</v>
      </c>
      <c r="C131" s="90" t="s">
        <v>65</v>
      </c>
      <c r="D131" s="74">
        <f t="shared" si="12"/>
        <v>0.21428571428571427</v>
      </c>
      <c r="E131" s="91">
        <v>30</v>
      </c>
      <c r="F131" s="92">
        <v>0.36680000000000001</v>
      </c>
      <c r="G131" s="88">
        <f t="shared" si="8"/>
        <v>30.366800000000001</v>
      </c>
      <c r="H131" s="89">
        <v>7.83</v>
      </c>
      <c r="I131" s="90" t="s">
        <v>66</v>
      </c>
      <c r="J131" s="76">
        <f t="shared" si="14"/>
        <v>7.83</v>
      </c>
      <c r="K131" s="77">
        <v>3376</v>
      </c>
      <c r="L131" s="79" t="s">
        <v>64</v>
      </c>
      <c r="M131" s="74">
        <f t="shared" si="6"/>
        <v>0.33760000000000001</v>
      </c>
      <c r="N131" s="77">
        <v>4194</v>
      </c>
      <c r="O131" s="79" t="s">
        <v>64</v>
      </c>
      <c r="P131" s="74">
        <f t="shared" si="7"/>
        <v>0.4194</v>
      </c>
    </row>
    <row r="132" spans="1:16">
      <c r="A132" s="94"/>
      <c r="B132" s="89">
        <v>13</v>
      </c>
      <c r="C132" s="90" t="s">
        <v>65</v>
      </c>
      <c r="D132" s="74">
        <f t="shared" si="12"/>
        <v>0.23214285714285715</v>
      </c>
      <c r="E132" s="91">
        <v>31.49</v>
      </c>
      <c r="F132" s="92">
        <v>0.34439999999999998</v>
      </c>
      <c r="G132" s="88">
        <f t="shared" si="8"/>
        <v>31.834399999999999</v>
      </c>
      <c r="H132" s="89">
        <v>8.15</v>
      </c>
      <c r="I132" s="90" t="s">
        <v>66</v>
      </c>
      <c r="J132" s="76">
        <f t="shared" si="14"/>
        <v>8.15</v>
      </c>
      <c r="K132" s="77">
        <v>3419</v>
      </c>
      <c r="L132" s="79" t="s">
        <v>64</v>
      </c>
      <c r="M132" s="74">
        <f t="shared" si="6"/>
        <v>0.34189999999999998</v>
      </c>
      <c r="N132" s="77">
        <v>4245</v>
      </c>
      <c r="O132" s="79" t="s">
        <v>64</v>
      </c>
      <c r="P132" s="74">
        <f t="shared" si="7"/>
        <v>0.42449999999999999</v>
      </c>
    </row>
    <row r="133" spans="1:16">
      <c r="A133" s="94"/>
      <c r="B133" s="89">
        <v>14</v>
      </c>
      <c r="C133" s="90" t="s">
        <v>65</v>
      </c>
      <c r="D133" s="74">
        <f t="shared" si="12"/>
        <v>0.25</v>
      </c>
      <c r="E133" s="91">
        <v>32.86</v>
      </c>
      <c r="F133" s="92">
        <v>0.32479999999999998</v>
      </c>
      <c r="G133" s="88">
        <f t="shared" si="8"/>
        <v>33.184800000000003</v>
      </c>
      <c r="H133" s="89">
        <v>8.4499999999999993</v>
      </c>
      <c r="I133" s="90" t="s">
        <v>66</v>
      </c>
      <c r="J133" s="76">
        <f t="shared" si="14"/>
        <v>8.4499999999999993</v>
      </c>
      <c r="K133" s="77">
        <v>3458</v>
      </c>
      <c r="L133" s="79" t="s">
        <v>64</v>
      </c>
      <c r="M133" s="74">
        <f t="shared" si="6"/>
        <v>0.3458</v>
      </c>
      <c r="N133" s="77">
        <v>4291</v>
      </c>
      <c r="O133" s="79" t="s">
        <v>64</v>
      </c>
      <c r="P133" s="74">
        <f t="shared" si="7"/>
        <v>0.42910000000000004</v>
      </c>
    </row>
    <row r="134" spans="1:16">
      <c r="A134" s="94"/>
      <c r="B134" s="89">
        <v>15</v>
      </c>
      <c r="C134" s="90" t="s">
        <v>65</v>
      </c>
      <c r="D134" s="74">
        <f t="shared" si="12"/>
        <v>0.26785714285714285</v>
      </c>
      <c r="E134" s="91">
        <v>34.11</v>
      </c>
      <c r="F134" s="92">
        <v>0.3075</v>
      </c>
      <c r="G134" s="88">
        <f t="shared" si="8"/>
        <v>34.417499999999997</v>
      </c>
      <c r="H134" s="89">
        <v>8.74</v>
      </c>
      <c r="I134" s="90" t="s">
        <v>66</v>
      </c>
      <c r="J134" s="76">
        <f t="shared" si="14"/>
        <v>8.74</v>
      </c>
      <c r="K134" s="77">
        <v>3494</v>
      </c>
      <c r="L134" s="79" t="s">
        <v>64</v>
      </c>
      <c r="M134" s="74">
        <f t="shared" si="6"/>
        <v>0.34940000000000004</v>
      </c>
      <c r="N134" s="77">
        <v>4332</v>
      </c>
      <c r="O134" s="79" t="s">
        <v>64</v>
      </c>
      <c r="P134" s="74">
        <f t="shared" si="7"/>
        <v>0.43319999999999997</v>
      </c>
    </row>
    <row r="135" spans="1:16">
      <c r="A135" s="94"/>
      <c r="B135" s="89">
        <v>16</v>
      </c>
      <c r="C135" s="90" t="s">
        <v>65</v>
      </c>
      <c r="D135" s="74">
        <f t="shared" si="12"/>
        <v>0.2857142857142857</v>
      </c>
      <c r="E135" s="91">
        <v>35.26</v>
      </c>
      <c r="F135" s="92">
        <v>0.29210000000000003</v>
      </c>
      <c r="G135" s="88">
        <f t="shared" si="8"/>
        <v>35.552099999999996</v>
      </c>
      <c r="H135" s="89">
        <v>9.01</v>
      </c>
      <c r="I135" s="90" t="s">
        <v>66</v>
      </c>
      <c r="J135" s="76">
        <f t="shared" si="14"/>
        <v>9.01</v>
      </c>
      <c r="K135" s="77">
        <v>3526</v>
      </c>
      <c r="L135" s="79" t="s">
        <v>64</v>
      </c>
      <c r="M135" s="74">
        <f t="shared" si="6"/>
        <v>0.35259999999999997</v>
      </c>
      <c r="N135" s="77">
        <v>4369</v>
      </c>
      <c r="O135" s="79" t="s">
        <v>64</v>
      </c>
      <c r="P135" s="74">
        <f t="shared" si="7"/>
        <v>0.43689999999999996</v>
      </c>
    </row>
    <row r="136" spans="1:16">
      <c r="A136" s="94"/>
      <c r="B136" s="89">
        <v>17</v>
      </c>
      <c r="C136" s="90" t="s">
        <v>65</v>
      </c>
      <c r="D136" s="74">
        <f t="shared" si="12"/>
        <v>0.30357142857142855</v>
      </c>
      <c r="E136" s="91">
        <v>36.32</v>
      </c>
      <c r="F136" s="92">
        <v>0.27829999999999999</v>
      </c>
      <c r="G136" s="88">
        <f t="shared" si="8"/>
        <v>36.598300000000002</v>
      </c>
      <c r="H136" s="89">
        <v>9.2899999999999991</v>
      </c>
      <c r="I136" s="90" t="s">
        <v>66</v>
      </c>
      <c r="J136" s="76">
        <f t="shared" si="14"/>
        <v>9.2899999999999991</v>
      </c>
      <c r="K136" s="77">
        <v>3556</v>
      </c>
      <c r="L136" s="79" t="s">
        <v>64</v>
      </c>
      <c r="M136" s="74">
        <f t="shared" si="6"/>
        <v>0.35560000000000003</v>
      </c>
      <c r="N136" s="77">
        <v>4403</v>
      </c>
      <c r="O136" s="79" t="s">
        <v>64</v>
      </c>
      <c r="P136" s="74">
        <f t="shared" si="7"/>
        <v>0.44029999999999997</v>
      </c>
    </row>
    <row r="137" spans="1:16">
      <c r="A137" s="94"/>
      <c r="B137" s="89">
        <v>18</v>
      </c>
      <c r="C137" s="90" t="s">
        <v>65</v>
      </c>
      <c r="D137" s="74">
        <f t="shared" si="12"/>
        <v>0.32142857142857145</v>
      </c>
      <c r="E137" s="91">
        <v>37.299999999999997</v>
      </c>
      <c r="F137" s="92">
        <v>0.26579999999999998</v>
      </c>
      <c r="G137" s="88">
        <f t="shared" si="8"/>
        <v>37.565799999999996</v>
      </c>
      <c r="H137" s="89">
        <v>9.5500000000000007</v>
      </c>
      <c r="I137" s="90" t="s">
        <v>66</v>
      </c>
      <c r="J137" s="76">
        <f t="shared" si="14"/>
        <v>9.5500000000000007</v>
      </c>
      <c r="K137" s="77">
        <v>3583</v>
      </c>
      <c r="L137" s="79" t="s">
        <v>64</v>
      </c>
      <c r="M137" s="74">
        <f t="shared" si="6"/>
        <v>0.35830000000000001</v>
      </c>
      <c r="N137" s="77">
        <v>4434</v>
      </c>
      <c r="O137" s="79" t="s">
        <v>64</v>
      </c>
      <c r="P137" s="74">
        <f t="shared" si="7"/>
        <v>0.44340000000000002</v>
      </c>
    </row>
    <row r="138" spans="1:16">
      <c r="A138" s="94"/>
      <c r="B138" s="89">
        <v>20</v>
      </c>
      <c r="C138" s="90" t="s">
        <v>65</v>
      </c>
      <c r="D138" s="74">
        <f t="shared" si="12"/>
        <v>0.35714285714285715</v>
      </c>
      <c r="E138" s="91">
        <v>39.03</v>
      </c>
      <c r="F138" s="92">
        <v>0.2442</v>
      </c>
      <c r="G138" s="88">
        <f t="shared" si="8"/>
        <v>39.2742</v>
      </c>
      <c r="H138" s="89">
        <v>10.06</v>
      </c>
      <c r="I138" s="90" t="s">
        <v>66</v>
      </c>
      <c r="J138" s="76">
        <f t="shared" si="14"/>
        <v>10.06</v>
      </c>
      <c r="K138" s="77">
        <v>3669</v>
      </c>
      <c r="L138" s="79" t="s">
        <v>64</v>
      </c>
      <c r="M138" s="74">
        <f t="shared" si="6"/>
        <v>0.3669</v>
      </c>
      <c r="N138" s="77">
        <v>4490</v>
      </c>
      <c r="O138" s="79" t="s">
        <v>64</v>
      </c>
      <c r="P138" s="74">
        <f t="shared" si="7"/>
        <v>0.44900000000000001</v>
      </c>
    </row>
    <row r="139" spans="1:16">
      <c r="A139" s="94"/>
      <c r="B139" s="89">
        <v>22.5</v>
      </c>
      <c r="C139" s="90" t="s">
        <v>65</v>
      </c>
      <c r="D139" s="74">
        <f t="shared" si="12"/>
        <v>0.4017857142857143</v>
      </c>
      <c r="E139" s="91">
        <v>40.86</v>
      </c>
      <c r="F139" s="92">
        <v>0.222</v>
      </c>
      <c r="G139" s="88">
        <f t="shared" si="8"/>
        <v>41.082000000000001</v>
      </c>
      <c r="H139" s="89">
        <v>10.66</v>
      </c>
      <c r="I139" s="90" t="s">
        <v>66</v>
      </c>
      <c r="J139" s="76">
        <f t="shared" si="14"/>
        <v>10.66</v>
      </c>
      <c r="K139" s="77">
        <v>3783</v>
      </c>
      <c r="L139" s="79" t="s">
        <v>64</v>
      </c>
      <c r="M139" s="74">
        <f t="shared" si="6"/>
        <v>0.37829999999999997</v>
      </c>
      <c r="N139" s="77">
        <v>4550</v>
      </c>
      <c r="O139" s="79" t="s">
        <v>64</v>
      </c>
      <c r="P139" s="74">
        <f t="shared" si="7"/>
        <v>0.45499999999999996</v>
      </c>
    </row>
    <row r="140" spans="1:16">
      <c r="A140" s="94"/>
      <c r="B140" s="89">
        <v>25</v>
      </c>
      <c r="C140" s="95" t="s">
        <v>65</v>
      </c>
      <c r="D140" s="74">
        <f t="shared" si="12"/>
        <v>0.44642857142857145</v>
      </c>
      <c r="E140" s="91">
        <v>42.36</v>
      </c>
      <c r="F140" s="92">
        <v>0.20380000000000001</v>
      </c>
      <c r="G140" s="88">
        <f t="shared" si="8"/>
        <v>42.563800000000001</v>
      </c>
      <c r="H140" s="89">
        <v>11.25</v>
      </c>
      <c r="I140" s="90" t="s">
        <v>66</v>
      </c>
      <c r="J140" s="76">
        <f t="shared" si="14"/>
        <v>11.25</v>
      </c>
      <c r="K140" s="77">
        <v>3885</v>
      </c>
      <c r="L140" s="79" t="s">
        <v>64</v>
      </c>
      <c r="M140" s="74">
        <f t="shared" si="6"/>
        <v>0.38849999999999996</v>
      </c>
      <c r="N140" s="77">
        <v>4603</v>
      </c>
      <c r="O140" s="79" t="s">
        <v>64</v>
      </c>
      <c r="P140" s="74">
        <f t="shared" si="7"/>
        <v>0.46029999999999999</v>
      </c>
    </row>
    <row r="141" spans="1:16">
      <c r="B141" s="89">
        <v>27.5</v>
      </c>
      <c r="C141" s="79" t="s">
        <v>65</v>
      </c>
      <c r="D141" s="74">
        <f t="shared" si="12"/>
        <v>0.49107142857142855</v>
      </c>
      <c r="E141" s="91">
        <v>43.59</v>
      </c>
      <c r="F141" s="92">
        <v>0.1885</v>
      </c>
      <c r="G141" s="88">
        <f t="shared" si="8"/>
        <v>43.778500000000001</v>
      </c>
      <c r="H141" s="77">
        <v>11.81</v>
      </c>
      <c r="I141" s="79" t="s">
        <v>66</v>
      </c>
      <c r="J141" s="76">
        <f t="shared" si="14"/>
        <v>11.81</v>
      </c>
      <c r="K141" s="77">
        <v>3977</v>
      </c>
      <c r="L141" s="79" t="s">
        <v>64</v>
      </c>
      <c r="M141" s="74">
        <f t="shared" si="6"/>
        <v>0.3977</v>
      </c>
      <c r="N141" s="77">
        <v>4649</v>
      </c>
      <c r="O141" s="79" t="s">
        <v>64</v>
      </c>
      <c r="P141" s="74">
        <f t="shared" si="7"/>
        <v>0.46489999999999998</v>
      </c>
    </row>
    <row r="142" spans="1:16">
      <c r="B142" s="89">
        <v>30</v>
      </c>
      <c r="C142" s="79" t="s">
        <v>65</v>
      </c>
      <c r="D142" s="74">
        <f t="shared" si="12"/>
        <v>0.5357142857142857</v>
      </c>
      <c r="E142" s="91">
        <v>44.59</v>
      </c>
      <c r="F142" s="92">
        <v>0.17549999999999999</v>
      </c>
      <c r="G142" s="88">
        <f t="shared" si="8"/>
        <v>44.765500000000003</v>
      </c>
      <c r="H142" s="77">
        <v>12.36</v>
      </c>
      <c r="I142" s="79" t="s">
        <v>66</v>
      </c>
      <c r="J142" s="76">
        <f t="shared" si="14"/>
        <v>12.36</v>
      </c>
      <c r="K142" s="77">
        <v>4062</v>
      </c>
      <c r="L142" s="79" t="s">
        <v>64</v>
      </c>
      <c r="M142" s="74">
        <f t="shared" si="6"/>
        <v>0.40620000000000001</v>
      </c>
      <c r="N142" s="77">
        <v>4691</v>
      </c>
      <c r="O142" s="79" t="s">
        <v>64</v>
      </c>
      <c r="P142" s="74">
        <f t="shared" si="7"/>
        <v>0.46909999999999996</v>
      </c>
    </row>
    <row r="143" spans="1:16">
      <c r="B143" s="89">
        <v>32.5</v>
      </c>
      <c r="C143" s="79" t="s">
        <v>65</v>
      </c>
      <c r="D143" s="74">
        <f t="shared" si="12"/>
        <v>0.5803571428571429</v>
      </c>
      <c r="E143" s="91">
        <v>45.41</v>
      </c>
      <c r="F143" s="92">
        <v>0.16439999999999999</v>
      </c>
      <c r="G143" s="88">
        <f t="shared" si="8"/>
        <v>45.574399999999997</v>
      </c>
      <c r="H143" s="77">
        <v>12.91</v>
      </c>
      <c r="I143" s="79" t="s">
        <v>66</v>
      </c>
      <c r="J143" s="76">
        <f t="shared" si="14"/>
        <v>12.91</v>
      </c>
      <c r="K143" s="77">
        <v>4142</v>
      </c>
      <c r="L143" s="79" t="s">
        <v>64</v>
      </c>
      <c r="M143" s="74">
        <f t="shared" si="6"/>
        <v>0.41420000000000001</v>
      </c>
      <c r="N143" s="77">
        <v>4729</v>
      </c>
      <c r="O143" s="79" t="s">
        <v>64</v>
      </c>
      <c r="P143" s="74">
        <f t="shared" si="7"/>
        <v>0.47289999999999999</v>
      </c>
    </row>
    <row r="144" spans="1:16">
      <c r="B144" s="89">
        <v>35</v>
      </c>
      <c r="C144" s="79" t="s">
        <v>65</v>
      </c>
      <c r="D144" s="74">
        <f t="shared" si="12"/>
        <v>0.625</v>
      </c>
      <c r="E144" s="91">
        <v>46.05</v>
      </c>
      <c r="F144" s="92">
        <v>0.15459999999999999</v>
      </c>
      <c r="G144" s="88">
        <f t="shared" si="8"/>
        <v>46.204599999999999</v>
      </c>
      <c r="H144" s="77">
        <v>13.44</v>
      </c>
      <c r="I144" s="79" t="s">
        <v>66</v>
      </c>
      <c r="J144" s="76">
        <f t="shared" si="14"/>
        <v>13.44</v>
      </c>
      <c r="K144" s="77">
        <v>4217</v>
      </c>
      <c r="L144" s="79" t="s">
        <v>64</v>
      </c>
      <c r="M144" s="74">
        <f t="shared" si="6"/>
        <v>0.42169999999999996</v>
      </c>
      <c r="N144" s="77">
        <v>4764</v>
      </c>
      <c r="O144" s="79" t="s">
        <v>64</v>
      </c>
      <c r="P144" s="74">
        <f t="shared" si="7"/>
        <v>0.47640000000000005</v>
      </c>
    </row>
    <row r="145" spans="2:16">
      <c r="B145" s="89">
        <v>37.5</v>
      </c>
      <c r="C145" s="79" t="s">
        <v>65</v>
      </c>
      <c r="D145" s="74">
        <f t="shared" si="12"/>
        <v>0.6696428571428571</v>
      </c>
      <c r="E145" s="91">
        <v>46.56</v>
      </c>
      <c r="F145" s="92">
        <v>0.14599999999999999</v>
      </c>
      <c r="G145" s="88">
        <f t="shared" si="8"/>
        <v>46.706000000000003</v>
      </c>
      <c r="H145" s="77">
        <v>13.96</v>
      </c>
      <c r="I145" s="79" t="s">
        <v>66</v>
      </c>
      <c r="J145" s="76">
        <f t="shared" si="14"/>
        <v>13.96</v>
      </c>
      <c r="K145" s="77">
        <v>4289</v>
      </c>
      <c r="L145" s="79" t="s">
        <v>64</v>
      </c>
      <c r="M145" s="74">
        <f t="shared" si="6"/>
        <v>0.42889999999999995</v>
      </c>
      <c r="N145" s="77">
        <v>4797</v>
      </c>
      <c r="O145" s="79" t="s">
        <v>64</v>
      </c>
      <c r="P145" s="74">
        <f t="shared" si="7"/>
        <v>0.47969999999999996</v>
      </c>
    </row>
    <row r="146" spans="2:16">
      <c r="B146" s="89">
        <v>40</v>
      </c>
      <c r="C146" s="79" t="s">
        <v>65</v>
      </c>
      <c r="D146" s="74">
        <f t="shared" si="12"/>
        <v>0.7142857142857143</v>
      </c>
      <c r="E146" s="91">
        <v>46.96</v>
      </c>
      <c r="F146" s="92">
        <v>0.1384</v>
      </c>
      <c r="G146" s="88">
        <f t="shared" si="8"/>
        <v>47.098399999999998</v>
      </c>
      <c r="H146" s="77">
        <v>14.48</v>
      </c>
      <c r="I146" s="79" t="s">
        <v>66</v>
      </c>
      <c r="J146" s="76">
        <f t="shared" si="14"/>
        <v>14.48</v>
      </c>
      <c r="K146" s="77">
        <v>4358</v>
      </c>
      <c r="L146" s="79" t="s">
        <v>64</v>
      </c>
      <c r="M146" s="74">
        <f t="shared" si="6"/>
        <v>0.43579999999999997</v>
      </c>
      <c r="N146" s="77">
        <v>4828</v>
      </c>
      <c r="O146" s="79" t="s">
        <v>64</v>
      </c>
      <c r="P146" s="74">
        <f t="shared" si="7"/>
        <v>0.48280000000000001</v>
      </c>
    </row>
    <row r="147" spans="2:16">
      <c r="B147" s="89">
        <v>45</v>
      </c>
      <c r="C147" s="79" t="s">
        <v>65</v>
      </c>
      <c r="D147" s="74">
        <f t="shared" si="12"/>
        <v>0.8035714285714286</v>
      </c>
      <c r="E147" s="91">
        <v>47.46</v>
      </c>
      <c r="F147" s="92">
        <v>0.1255</v>
      </c>
      <c r="G147" s="88">
        <f t="shared" si="8"/>
        <v>47.585500000000003</v>
      </c>
      <c r="H147" s="77">
        <v>15.52</v>
      </c>
      <c r="I147" s="79" t="s">
        <v>66</v>
      </c>
      <c r="J147" s="76">
        <f t="shared" si="14"/>
        <v>15.52</v>
      </c>
      <c r="K147" s="77">
        <v>4607</v>
      </c>
      <c r="L147" s="79" t="s">
        <v>64</v>
      </c>
      <c r="M147" s="74">
        <f t="shared" si="6"/>
        <v>0.4607</v>
      </c>
      <c r="N147" s="77">
        <v>4884</v>
      </c>
      <c r="O147" s="79" t="s">
        <v>64</v>
      </c>
      <c r="P147" s="74">
        <f t="shared" si="7"/>
        <v>0.48840000000000006</v>
      </c>
    </row>
    <row r="148" spans="2:16">
      <c r="B148" s="89">
        <v>50</v>
      </c>
      <c r="C148" s="79" t="s">
        <v>65</v>
      </c>
      <c r="D148" s="74">
        <f t="shared" si="12"/>
        <v>0.8928571428571429</v>
      </c>
      <c r="E148" s="91">
        <v>47.69</v>
      </c>
      <c r="F148" s="92">
        <v>0.115</v>
      </c>
      <c r="G148" s="88">
        <f t="shared" si="8"/>
        <v>47.805</v>
      </c>
      <c r="H148" s="77">
        <v>16.54</v>
      </c>
      <c r="I148" s="79" t="s">
        <v>66</v>
      </c>
      <c r="J148" s="76">
        <f t="shared" si="14"/>
        <v>16.54</v>
      </c>
      <c r="K148" s="77">
        <v>4839</v>
      </c>
      <c r="L148" s="79" t="s">
        <v>64</v>
      </c>
      <c r="M148" s="74">
        <f t="shared" ref="M148:M158" si="15">K148/1000/10</f>
        <v>0.48390000000000005</v>
      </c>
      <c r="N148" s="77">
        <v>4936</v>
      </c>
      <c r="O148" s="79" t="s">
        <v>64</v>
      </c>
      <c r="P148" s="74">
        <f t="shared" ref="P148:P175" si="16">N148/1000/10</f>
        <v>0.49359999999999998</v>
      </c>
    </row>
    <row r="149" spans="2:16">
      <c r="B149" s="89">
        <v>55</v>
      </c>
      <c r="C149" s="79" t="s">
        <v>65</v>
      </c>
      <c r="D149" s="74">
        <f t="shared" si="12"/>
        <v>0.9821428571428571</v>
      </c>
      <c r="E149" s="91">
        <v>47.71</v>
      </c>
      <c r="F149" s="92">
        <v>0.1061</v>
      </c>
      <c r="G149" s="88">
        <f t="shared" ref="G149:G212" si="17">E149+F149</f>
        <v>47.816099999999999</v>
      </c>
      <c r="H149" s="77">
        <v>17.559999999999999</v>
      </c>
      <c r="I149" s="79" t="s">
        <v>66</v>
      </c>
      <c r="J149" s="76">
        <f t="shared" si="14"/>
        <v>17.559999999999999</v>
      </c>
      <c r="K149" s="77">
        <v>5059</v>
      </c>
      <c r="L149" s="79" t="s">
        <v>64</v>
      </c>
      <c r="M149" s="74">
        <f t="shared" si="15"/>
        <v>0.50590000000000002</v>
      </c>
      <c r="N149" s="77">
        <v>4984</v>
      </c>
      <c r="O149" s="79" t="s">
        <v>64</v>
      </c>
      <c r="P149" s="74">
        <f t="shared" si="16"/>
        <v>0.49840000000000001</v>
      </c>
    </row>
    <row r="150" spans="2:16">
      <c r="B150" s="89">
        <v>60</v>
      </c>
      <c r="C150" s="79" t="s">
        <v>65</v>
      </c>
      <c r="D150" s="74">
        <f t="shared" si="12"/>
        <v>1.0714285714285714</v>
      </c>
      <c r="E150" s="91">
        <v>47.59</v>
      </c>
      <c r="F150" s="92">
        <v>9.8659999999999998E-2</v>
      </c>
      <c r="G150" s="88">
        <f t="shared" si="17"/>
        <v>47.688660000000006</v>
      </c>
      <c r="H150" s="77">
        <v>18.59</v>
      </c>
      <c r="I150" s="79" t="s">
        <v>66</v>
      </c>
      <c r="J150" s="76">
        <f t="shared" si="14"/>
        <v>18.59</v>
      </c>
      <c r="K150" s="77">
        <v>5270</v>
      </c>
      <c r="L150" s="79" t="s">
        <v>64</v>
      </c>
      <c r="M150" s="74">
        <f t="shared" si="15"/>
        <v>0.52699999999999991</v>
      </c>
      <c r="N150" s="77">
        <v>5030</v>
      </c>
      <c r="O150" s="79" t="s">
        <v>64</v>
      </c>
      <c r="P150" s="74">
        <f t="shared" si="16"/>
        <v>0.503</v>
      </c>
    </row>
    <row r="151" spans="2:16">
      <c r="B151" s="89">
        <v>65</v>
      </c>
      <c r="C151" s="79" t="s">
        <v>65</v>
      </c>
      <c r="D151" s="74">
        <f t="shared" si="12"/>
        <v>1.1607142857142858</v>
      </c>
      <c r="E151" s="91">
        <v>47.37</v>
      </c>
      <c r="F151" s="92">
        <v>9.2230000000000006E-2</v>
      </c>
      <c r="G151" s="88">
        <f t="shared" si="17"/>
        <v>47.462229999999998</v>
      </c>
      <c r="H151" s="77">
        <v>19.61</v>
      </c>
      <c r="I151" s="79" t="s">
        <v>66</v>
      </c>
      <c r="J151" s="76">
        <f t="shared" si="14"/>
        <v>19.61</v>
      </c>
      <c r="K151" s="77">
        <v>5474</v>
      </c>
      <c r="L151" s="79" t="s">
        <v>64</v>
      </c>
      <c r="M151" s="74">
        <f t="shared" si="15"/>
        <v>0.5474</v>
      </c>
      <c r="N151" s="77">
        <v>5073</v>
      </c>
      <c r="O151" s="79" t="s">
        <v>64</v>
      </c>
      <c r="P151" s="74">
        <f t="shared" si="16"/>
        <v>0.50730000000000008</v>
      </c>
    </row>
    <row r="152" spans="2:16">
      <c r="B152" s="89">
        <v>70</v>
      </c>
      <c r="C152" s="79" t="s">
        <v>65</v>
      </c>
      <c r="D152" s="74">
        <f t="shared" si="12"/>
        <v>1.25</v>
      </c>
      <c r="E152" s="91">
        <v>47.07</v>
      </c>
      <c r="F152" s="92">
        <v>8.6639999999999995E-2</v>
      </c>
      <c r="G152" s="88">
        <f t="shared" si="17"/>
        <v>47.156640000000003</v>
      </c>
      <c r="H152" s="77">
        <v>20.65</v>
      </c>
      <c r="I152" s="79" t="s">
        <v>66</v>
      </c>
      <c r="J152" s="76">
        <f t="shared" si="14"/>
        <v>20.65</v>
      </c>
      <c r="K152" s="77">
        <v>5672</v>
      </c>
      <c r="L152" s="79" t="s">
        <v>64</v>
      </c>
      <c r="M152" s="74">
        <f t="shared" si="15"/>
        <v>0.56719999999999993</v>
      </c>
      <c r="N152" s="77">
        <v>5114</v>
      </c>
      <c r="O152" s="79" t="s">
        <v>64</v>
      </c>
      <c r="P152" s="74">
        <f t="shared" si="16"/>
        <v>0.51139999999999997</v>
      </c>
    </row>
    <row r="153" spans="2:16">
      <c r="B153" s="89">
        <v>80</v>
      </c>
      <c r="C153" s="79" t="s">
        <v>65</v>
      </c>
      <c r="D153" s="74">
        <f t="shared" si="12"/>
        <v>1.4285714285714286</v>
      </c>
      <c r="E153" s="91">
        <v>46.34</v>
      </c>
      <c r="F153" s="92">
        <v>7.7380000000000004E-2</v>
      </c>
      <c r="G153" s="88">
        <f t="shared" si="17"/>
        <v>46.417380000000001</v>
      </c>
      <c r="H153" s="77">
        <v>22.73</v>
      </c>
      <c r="I153" s="79" t="s">
        <v>66</v>
      </c>
      <c r="J153" s="76">
        <f t="shared" si="14"/>
        <v>22.73</v>
      </c>
      <c r="K153" s="77">
        <v>6407</v>
      </c>
      <c r="L153" s="79" t="s">
        <v>64</v>
      </c>
      <c r="M153" s="74">
        <f t="shared" si="15"/>
        <v>0.64070000000000005</v>
      </c>
      <c r="N153" s="77">
        <v>5193</v>
      </c>
      <c r="O153" s="79" t="s">
        <v>64</v>
      </c>
      <c r="P153" s="74">
        <f t="shared" si="16"/>
        <v>0.51929999999999998</v>
      </c>
    </row>
    <row r="154" spans="2:16">
      <c r="B154" s="89">
        <v>90</v>
      </c>
      <c r="C154" s="79" t="s">
        <v>65</v>
      </c>
      <c r="D154" s="74">
        <f t="shared" si="12"/>
        <v>1.6071428571428572</v>
      </c>
      <c r="E154" s="91">
        <v>45.5</v>
      </c>
      <c r="F154" s="92">
        <v>7.0010000000000003E-2</v>
      </c>
      <c r="G154" s="88">
        <f t="shared" si="17"/>
        <v>45.570010000000003</v>
      </c>
      <c r="H154" s="77">
        <v>24.86</v>
      </c>
      <c r="I154" s="79" t="s">
        <v>66</v>
      </c>
      <c r="J154" s="76">
        <f t="shared" si="14"/>
        <v>24.86</v>
      </c>
      <c r="K154" s="77">
        <v>7087</v>
      </c>
      <c r="L154" s="79" t="s">
        <v>64</v>
      </c>
      <c r="M154" s="74">
        <f t="shared" si="15"/>
        <v>0.7087</v>
      </c>
      <c r="N154" s="77">
        <v>5269</v>
      </c>
      <c r="O154" s="79" t="s">
        <v>64</v>
      </c>
      <c r="P154" s="74">
        <f t="shared" si="16"/>
        <v>0.52690000000000003</v>
      </c>
    </row>
    <row r="155" spans="2:16">
      <c r="B155" s="89">
        <v>100</v>
      </c>
      <c r="C155" s="79" t="s">
        <v>65</v>
      </c>
      <c r="D155" s="74">
        <f t="shared" si="12"/>
        <v>1.7857142857142858</v>
      </c>
      <c r="E155" s="91">
        <v>44.61</v>
      </c>
      <c r="F155" s="92">
        <v>6.4000000000000001E-2</v>
      </c>
      <c r="G155" s="88">
        <f t="shared" si="17"/>
        <v>44.673999999999999</v>
      </c>
      <c r="H155" s="77">
        <v>27.03</v>
      </c>
      <c r="I155" s="79" t="s">
        <v>66</v>
      </c>
      <c r="J155" s="76">
        <f t="shared" si="14"/>
        <v>27.03</v>
      </c>
      <c r="K155" s="77">
        <v>7731</v>
      </c>
      <c r="L155" s="79" t="s">
        <v>64</v>
      </c>
      <c r="M155" s="74">
        <f t="shared" si="15"/>
        <v>0.77310000000000001</v>
      </c>
      <c r="N155" s="77">
        <v>5342</v>
      </c>
      <c r="O155" s="79" t="s">
        <v>64</v>
      </c>
      <c r="P155" s="74">
        <f t="shared" si="16"/>
        <v>0.53420000000000001</v>
      </c>
    </row>
    <row r="156" spans="2:16">
      <c r="B156" s="89">
        <v>110</v>
      </c>
      <c r="C156" s="79" t="s">
        <v>65</v>
      </c>
      <c r="D156" s="74">
        <f t="shared" si="12"/>
        <v>1.9642857142857142</v>
      </c>
      <c r="E156" s="91">
        <v>43.7</v>
      </c>
      <c r="F156" s="92">
        <v>5.8990000000000001E-2</v>
      </c>
      <c r="G156" s="88">
        <f t="shared" si="17"/>
        <v>43.758990000000004</v>
      </c>
      <c r="H156" s="77">
        <v>29.24</v>
      </c>
      <c r="I156" s="79" t="s">
        <v>66</v>
      </c>
      <c r="J156" s="76">
        <f t="shared" si="14"/>
        <v>29.24</v>
      </c>
      <c r="K156" s="77">
        <v>8347</v>
      </c>
      <c r="L156" s="79" t="s">
        <v>64</v>
      </c>
      <c r="M156" s="74">
        <f t="shared" si="15"/>
        <v>0.8347</v>
      </c>
      <c r="N156" s="77">
        <v>5414</v>
      </c>
      <c r="O156" s="79" t="s">
        <v>64</v>
      </c>
      <c r="P156" s="74">
        <f t="shared" si="16"/>
        <v>0.54139999999999999</v>
      </c>
    </row>
    <row r="157" spans="2:16">
      <c r="B157" s="89">
        <v>120</v>
      </c>
      <c r="C157" s="79" t="s">
        <v>65</v>
      </c>
      <c r="D157" s="74">
        <f t="shared" si="12"/>
        <v>2.1428571428571428</v>
      </c>
      <c r="E157" s="91">
        <v>43.33</v>
      </c>
      <c r="F157" s="92">
        <v>5.4760000000000003E-2</v>
      </c>
      <c r="G157" s="88">
        <f t="shared" si="17"/>
        <v>43.38476</v>
      </c>
      <c r="H157" s="77">
        <v>31.48</v>
      </c>
      <c r="I157" s="79" t="s">
        <v>66</v>
      </c>
      <c r="J157" s="76">
        <f t="shared" si="14"/>
        <v>31.48</v>
      </c>
      <c r="K157" s="77">
        <v>8938</v>
      </c>
      <c r="L157" s="79" t="s">
        <v>64</v>
      </c>
      <c r="M157" s="74">
        <f t="shared" si="15"/>
        <v>0.89380000000000004</v>
      </c>
      <c r="N157" s="77">
        <v>5485</v>
      </c>
      <c r="O157" s="79" t="s">
        <v>64</v>
      </c>
      <c r="P157" s="74">
        <f t="shared" si="16"/>
        <v>0.54849999999999999</v>
      </c>
    </row>
    <row r="158" spans="2:16">
      <c r="B158" s="89">
        <v>130</v>
      </c>
      <c r="C158" s="79" t="s">
        <v>65</v>
      </c>
      <c r="D158" s="74">
        <f t="shared" si="12"/>
        <v>2.3214285714285716</v>
      </c>
      <c r="E158" s="91">
        <v>42.79</v>
      </c>
      <c r="F158" s="92">
        <v>5.1130000000000002E-2</v>
      </c>
      <c r="G158" s="88">
        <f t="shared" si="17"/>
        <v>42.84113</v>
      </c>
      <c r="H158" s="77">
        <v>33.75</v>
      </c>
      <c r="I158" s="79" t="s">
        <v>66</v>
      </c>
      <c r="J158" s="76">
        <f t="shared" si="14"/>
        <v>33.75</v>
      </c>
      <c r="K158" s="77">
        <v>9503</v>
      </c>
      <c r="L158" s="79" t="s">
        <v>64</v>
      </c>
      <c r="M158" s="76">
        <f t="shared" si="15"/>
        <v>0.95030000000000003</v>
      </c>
      <c r="N158" s="77">
        <v>5555</v>
      </c>
      <c r="O158" s="79" t="s">
        <v>64</v>
      </c>
      <c r="P158" s="74">
        <f t="shared" si="16"/>
        <v>0.55549999999999999</v>
      </c>
    </row>
    <row r="159" spans="2:16">
      <c r="B159" s="89">
        <v>140</v>
      </c>
      <c r="C159" s="79" t="s">
        <v>65</v>
      </c>
      <c r="D159" s="74">
        <f t="shared" si="12"/>
        <v>2.5</v>
      </c>
      <c r="E159" s="91">
        <v>41.97</v>
      </c>
      <c r="F159" s="92">
        <v>4.7969999999999999E-2</v>
      </c>
      <c r="G159" s="88">
        <f t="shared" si="17"/>
        <v>42.017969999999998</v>
      </c>
      <c r="H159" s="77">
        <v>36.049999999999997</v>
      </c>
      <c r="I159" s="79" t="s">
        <v>66</v>
      </c>
      <c r="J159" s="76">
        <f t="shared" si="14"/>
        <v>36.049999999999997</v>
      </c>
      <c r="K159" s="77">
        <v>1.01</v>
      </c>
      <c r="L159" s="78" t="s">
        <v>66</v>
      </c>
      <c r="M159" s="76">
        <f t="shared" ref="M159:M160" si="18">K159</f>
        <v>1.01</v>
      </c>
      <c r="N159" s="77">
        <v>5625</v>
      </c>
      <c r="O159" s="79" t="s">
        <v>64</v>
      </c>
      <c r="P159" s="74">
        <f t="shared" si="16"/>
        <v>0.5625</v>
      </c>
    </row>
    <row r="160" spans="2:16">
      <c r="B160" s="89">
        <v>150</v>
      </c>
      <c r="C160" s="79" t="s">
        <v>65</v>
      </c>
      <c r="D160" s="74">
        <f t="shared" si="12"/>
        <v>2.6785714285714284</v>
      </c>
      <c r="E160" s="91">
        <v>41.15</v>
      </c>
      <c r="F160" s="92">
        <v>4.5199999999999997E-2</v>
      </c>
      <c r="G160" s="88">
        <f t="shared" si="17"/>
        <v>41.1952</v>
      </c>
      <c r="H160" s="77">
        <v>38.4</v>
      </c>
      <c r="I160" s="79" t="s">
        <v>66</v>
      </c>
      <c r="J160" s="76">
        <f t="shared" si="14"/>
        <v>38.4</v>
      </c>
      <c r="K160" s="77">
        <v>1.06</v>
      </c>
      <c r="L160" s="79" t="s">
        <v>66</v>
      </c>
      <c r="M160" s="76">
        <f t="shared" si="18"/>
        <v>1.06</v>
      </c>
      <c r="N160" s="77">
        <v>5694</v>
      </c>
      <c r="O160" s="79" t="s">
        <v>64</v>
      </c>
      <c r="P160" s="74">
        <f t="shared" si="16"/>
        <v>0.56940000000000002</v>
      </c>
    </row>
    <row r="161" spans="2:16">
      <c r="B161" s="89">
        <v>160</v>
      </c>
      <c r="C161" s="79" t="s">
        <v>65</v>
      </c>
      <c r="D161" s="74">
        <f t="shared" si="12"/>
        <v>2.8571428571428572</v>
      </c>
      <c r="E161" s="91">
        <v>40.369999999999997</v>
      </c>
      <c r="F161" s="92">
        <v>4.2759999999999999E-2</v>
      </c>
      <c r="G161" s="88">
        <f t="shared" si="17"/>
        <v>40.412759999999999</v>
      </c>
      <c r="H161" s="77">
        <v>40.799999999999997</v>
      </c>
      <c r="I161" s="79" t="s">
        <v>66</v>
      </c>
      <c r="J161" s="76">
        <f t="shared" si="14"/>
        <v>40.799999999999997</v>
      </c>
      <c r="K161" s="77">
        <v>1.1100000000000001</v>
      </c>
      <c r="L161" s="79" t="s">
        <v>66</v>
      </c>
      <c r="M161" s="76">
        <f t="shared" ref="M161:M208" si="19">K161</f>
        <v>1.1100000000000001</v>
      </c>
      <c r="N161" s="77">
        <v>5765</v>
      </c>
      <c r="O161" s="79" t="s">
        <v>64</v>
      </c>
      <c r="P161" s="74">
        <f t="shared" si="16"/>
        <v>0.57650000000000001</v>
      </c>
    </row>
    <row r="162" spans="2:16">
      <c r="B162" s="89">
        <v>170</v>
      </c>
      <c r="C162" s="79" t="s">
        <v>65</v>
      </c>
      <c r="D162" s="74">
        <f t="shared" si="12"/>
        <v>3.0357142857142856</v>
      </c>
      <c r="E162" s="91">
        <v>39.630000000000003</v>
      </c>
      <c r="F162" s="92">
        <v>4.0579999999999998E-2</v>
      </c>
      <c r="G162" s="88">
        <f t="shared" si="17"/>
        <v>39.670580000000001</v>
      </c>
      <c r="H162" s="77">
        <v>43.24</v>
      </c>
      <c r="I162" s="79" t="s">
        <v>66</v>
      </c>
      <c r="J162" s="76">
        <f t="shared" si="14"/>
        <v>43.24</v>
      </c>
      <c r="K162" s="77">
        <v>1.17</v>
      </c>
      <c r="L162" s="79" t="s">
        <v>66</v>
      </c>
      <c r="M162" s="76">
        <f t="shared" si="19"/>
        <v>1.17</v>
      </c>
      <c r="N162" s="77">
        <v>5835</v>
      </c>
      <c r="O162" s="79" t="s">
        <v>64</v>
      </c>
      <c r="P162" s="74">
        <f t="shared" si="16"/>
        <v>0.58350000000000002</v>
      </c>
    </row>
    <row r="163" spans="2:16">
      <c r="B163" s="89">
        <v>180</v>
      </c>
      <c r="C163" s="79" t="s">
        <v>65</v>
      </c>
      <c r="D163" s="74">
        <f t="shared" si="12"/>
        <v>3.2142857142857144</v>
      </c>
      <c r="E163" s="91">
        <v>38.909999999999997</v>
      </c>
      <c r="F163" s="92">
        <v>3.8620000000000002E-2</v>
      </c>
      <c r="G163" s="88">
        <f t="shared" si="17"/>
        <v>38.948619999999998</v>
      </c>
      <c r="H163" s="77">
        <v>45.73</v>
      </c>
      <c r="I163" s="79" t="s">
        <v>66</v>
      </c>
      <c r="J163" s="76">
        <f t="shared" si="14"/>
        <v>45.73</v>
      </c>
      <c r="K163" s="77">
        <v>1.22</v>
      </c>
      <c r="L163" s="79" t="s">
        <v>66</v>
      </c>
      <c r="M163" s="76">
        <f t="shared" si="19"/>
        <v>1.22</v>
      </c>
      <c r="N163" s="77">
        <v>5907</v>
      </c>
      <c r="O163" s="79" t="s">
        <v>64</v>
      </c>
      <c r="P163" s="74">
        <f t="shared" si="16"/>
        <v>0.5907</v>
      </c>
    </row>
    <row r="164" spans="2:16">
      <c r="B164" s="89">
        <v>200</v>
      </c>
      <c r="C164" s="79" t="s">
        <v>65</v>
      </c>
      <c r="D164" s="74">
        <f t="shared" si="12"/>
        <v>3.5714285714285716</v>
      </c>
      <c r="E164" s="91">
        <v>37.56</v>
      </c>
      <c r="F164" s="92">
        <v>3.5249999999999997E-2</v>
      </c>
      <c r="G164" s="88">
        <f t="shared" si="17"/>
        <v>37.59525</v>
      </c>
      <c r="H164" s="77">
        <v>50.84</v>
      </c>
      <c r="I164" s="79" t="s">
        <v>66</v>
      </c>
      <c r="J164" s="76">
        <f t="shared" si="14"/>
        <v>50.84</v>
      </c>
      <c r="K164" s="77">
        <v>1.42</v>
      </c>
      <c r="L164" s="79" t="s">
        <v>66</v>
      </c>
      <c r="M164" s="76">
        <f t="shared" si="19"/>
        <v>1.42</v>
      </c>
      <c r="N164" s="77">
        <v>6052</v>
      </c>
      <c r="O164" s="79" t="s">
        <v>64</v>
      </c>
      <c r="P164" s="74">
        <f t="shared" si="16"/>
        <v>0.60519999999999996</v>
      </c>
    </row>
    <row r="165" spans="2:16">
      <c r="B165" s="89">
        <v>225</v>
      </c>
      <c r="C165" s="79" t="s">
        <v>65</v>
      </c>
      <c r="D165" s="74">
        <f t="shared" si="12"/>
        <v>4.0178571428571432</v>
      </c>
      <c r="E165" s="91">
        <v>36.03</v>
      </c>
      <c r="F165" s="92">
        <v>3.1829999999999997E-2</v>
      </c>
      <c r="G165" s="88">
        <f t="shared" si="17"/>
        <v>36.06183</v>
      </c>
      <c r="H165" s="77">
        <v>57.48</v>
      </c>
      <c r="I165" s="79" t="s">
        <v>66</v>
      </c>
      <c r="J165" s="76">
        <f t="shared" si="14"/>
        <v>57.48</v>
      </c>
      <c r="K165" s="77">
        <v>1.7</v>
      </c>
      <c r="L165" s="79" t="s">
        <v>66</v>
      </c>
      <c r="M165" s="76">
        <f t="shared" si="19"/>
        <v>1.7</v>
      </c>
      <c r="N165" s="77">
        <v>6239</v>
      </c>
      <c r="O165" s="79" t="s">
        <v>64</v>
      </c>
      <c r="P165" s="74">
        <f t="shared" si="16"/>
        <v>0.62390000000000001</v>
      </c>
    </row>
    <row r="166" spans="2:16">
      <c r="B166" s="89">
        <v>250</v>
      </c>
      <c r="C166" s="79" t="s">
        <v>65</v>
      </c>
      <c r="D166" s="74">
        <f t="shared" si="12"/>
        <v>4.4642857142857144</v>
      </c>
      <c r="E166" s="91">
        <v>34.619999999999997</v>
      </c>
      <c r="F166" s="92">
        <v>2.904E-2</v>
      </c>
      <c r="G166" s="88">
        <f t="shared" si="17"/>
        <v>34.649039999999999</v>
      </c>
      <c r="H166" s="77">
        <v>64.39</v>
      </c>
      <c r="I166" s="79" t="s">
        <v>66</v>
      </c>
      <c r="J166" s="76">
        <f t="shared" si="14"/>
        <v>64.39</v>
      </c>
      <c r="K166" s="77">
        <v>1.96</v>
      </c>
      <c r="L166" s="79" t="s">
        <v>66</v>
      </c>
      <c r="M166" s="76">
        <f t="shared" si="19"/>
        <v>1.96</v>
      </c>
      <c r="N166" s="77">
        <v>6434</v>
      </c>
      <c r="O166" s="79" t="s">
        <v>64</v>
      </c>
      <c r="P166" s="74">
        <f t="shared" si="16"/>
        <v>0.64339999999999997</v>
      </c>
    </row>
    <row r="167" spans="2:16">
      <c r="B167" s="89">
        <v>275</v>
      </c>
      <c r="C167" s="79" t="s">
        <v>65</v>
      </c>
      <c r="D167" s="74">
        <f t="shared" ref="D167:D180" si="20">B167/$C$5</f>
        <v>4.9107142857142856</v>
      </c>
      <c r="E167" s="91">
        <v>33.33</v>
      </c>
      <c r="F167" s="92">
        <v>2.6720000000000001E-2</v>
      </c>
      <c r="G167" s="88">
        <f t="shared" si="17"/>
        <v>33.356719999999996</v>
      </c>
      <c r="H167" s="77">
        <v>71.58</v>
      </c>
      <c r="I167" s="79" t="s">
        <v>66</v>
      </c>
      <c r="J167" s="76">
        <f t="shared" si="14"/>
        <v>71.58</v>
      </c>
      <c r="K167" s="77">
        <v>2.21</v>
      </c>
      <c r="L167" s="79" t="s">
        <v>66</v>
      </c>
      <c r="M167" s="76">
        <f t="shared" si="19"/>
        <v>2.21</v>
      </c>
      <c r="N167" s="77">
        <v>6636</v>
      </c>
      <c r="O167" s="79" t="s">
        <v>64</v>
      </c>
      <c r="P167" s="74">
        <f t="shared" si="16"/>
        <v>0.66359999999999997</v>
      </c>
    </row>
    <row r="168" spans="2:16">
      <c r="B168" s="89">
        <v>300</v>
      </c>
      <c r="C168" s="79" t="s">
        <v>65</v>
      </c>
      <c r="D168" s="74">
        <f t="shared" si="20"/>
        <v>5.3571428571428568</v>
      </c>
      <c r="E168" s="91">
        <v>32.15</v>
      </c>
      <c r="F168" s="92">
        <v>2.477E-2</v>
      </c>
      <c r="G168" s="88">
        <f t="shared" si="17"/>
        <v>32.174769999999995</v>
      </c>
      <c r="H168" s="77">
        <v>79.040000000000006</v>
      </c>
      <c r="I168" s="79" t="s">
        <v>66</v>
      </c>
      <c r="J168" s="76">
        <f t="shared" si="14"/>
        <v>79.040000000000006</v>
      </c>
      <c r="K168" s="77">
        <v>2.4500000000000002</v>
      </c>
      <c r="L168" s="79" t="s">
        <v>66</v>
      </c>
      <c r="M168" s="76">
        <f t="shared" si="19"/>
        <v>2.4500000000000002</v>
      </c>
      <c r="N168" s="77">
        <v>6846</v>
      </c>
      <c r="O168" s="79" t="s">
        <v>64</v>
      </c>
      <c r="P168" s="74">
        <f t="shared" si="16"/>
        <v>0.68459999999999999</v>
      </c>
    </row>
    <row r="169" spans="2:16">
      <c r="B169" s="89">
        <v>325</v>
      </c>
      <c r="C169" s="79" t="s">
        <v>65</v>
      </c>
      <c r="D169" s="74">
        <f t="shared" si="20"/>
        <v>5.8035714285714288</v>
      </c>
      <c r="E169" s="91">
        <v>31.05</v>
      </c>
      <c r="F169" s="92">
        <v>2.3089999999999999E-2</v>
      </c>
      <c r="G169" s="88">
        <f t="shared" si="17"/>
        <v>31.073090000000001</v>
      </c>
      <c r="H169" s="77">
        <v>86.77</v>
      </c>
      <c r="I169" s="79" t="s">
        <v>66</v>
      </c>
      <c r="J169" s="76">
        <f t="shared" si="14"/>
        <v>86.77</v>
      </c>
      <c r="K169" s="77">
        <v>2.69</v>
      </c>
      <c r="L169" s="79" t="s">
        <v>66</v>
      </c>
      <c r="M169" s="76">
        <f t="shared" si="19"/>
        <v>2.69</v>
      </c>
      <c r="N169" s="77">
        <v>7064</v>
      </c>
      <c r="O169" s="79" t="s">
        <v>64</v>
      </c>
      <c r="P169" s="74">
        <f t="shared" si="16"/>
        <v>0.70640000000000003</v>
      </c>
    </row>
    <row r="170" spans="2:16">
      <c r="B170" s="89">
        <v>350</v>
      </c>
      <c r="C170" s="79" t="s">
        <v>65</v>
      </c>
      <c r="D170" s="74">
        <f t="shared" si="20"/>
        <v>6.25</v>
      </c>
      <c r="E170" s="91">
        <v>30.03</v>
      </c>
      <c r="F170" s="92">
        <v>2.164E-2</v>
      </c>
      <c r="G170" s="88">
        <f t="shared" si="17"/>
        <v>30.051640000000003</v>
      </c>
      <c r="H170" s="77">
        <v>94.77</v>
      </c>
      <c r="I170" s="79" t="s">
        <v>66</v>
      </c>
      <c r="J170" s="76">
        <f t="shared" si="14"/>
        <v>94.77</v>
      </c>
      <c r="K170" s="77">
        <v>2.92</v>
      </c>
      <c r="L170" s="79" t="s">
        <v>66</v>
      </c>
      <c r="M170" s="76">
        <f t="shared" si="19"/>
        <v>2.92</v>
      </c>
      <c r="N170" s="77">
        <v>7292</v>
      </c>
      <c r="O170" s="79" t="s">
        <v>64</v>
      </c>
      <c r="P170" s="74">
        <f t="shared" si="16"/>
        <v>0.72919999999999996</v>
      </c>
    </row>
    <row r="171" spans="2:16">
      <c r="B171" s="89">
        <v>375</v>
      </c>
      <c r="C171" s="79" t="s">
        <v>65</v>
      </c>
      <c r="D171" s="74">
        <f t="shared" si="20"/>
        <v>6.6964285714285712</v>
      </c>
      <c r="E171" s="91">
        <v>29.07</v>
      </c>
      <c r="F171" s="92">
        <v>2.0369999999999999E-2</v>
      </c>
      <c r="G171" s="88">
        <f t="shared" si="17"/>
        <v>29.09037</v>
      </c>
      <c r="H171" s="77">
        <v>103.04</v>
      </c>
      <c r="I171" s="79" t="s">
        <v>66</v>
      </c>
      <c r="J171" s="76">
        <f t="shared" si="14"/>
        <v>103.04</v>
      </c>
      <c r="K171" s="77">
        <v>3.14</v>
      </c>
      <c r="L171" s="79" t="s">
        <v>66</v>
      </c>
      <c r="M171" s="76">
        <f t="shared" si="19"/>
        <v>3.14</v>
      </c>
      <c r="N171" s="77">
        <v>7528</v>
      </c>
      <c r="O171" s="79" t="s">
        <v>64</v>
      </c>
      <c r="P171" s="74">
        <f t="shared" si="16"/>
        <v>0.75279999999999991</v>
      </c>
    </row>
    <row r="172" spans="2:16">
      <c r="B172" s="89">
        <v>400</v>
      </c>
      <c r="C172" s="79" t="s">
        <v>65</v>
      </c>
      <c r="D172" s="74">
        <f t="shared" si="20"/>
        <v>7.1428571428571432</v>
      </c>
      <c r="E172" s="91">
        <v>28.18</v>
      </c>
      <c r="F172" s="92">
        <v>1.925E-2</v>
      </c>
      <c r="G172" s="88">
        <f t="shared" si="17"/>
        <v>28.199249999999999</v>
      </c>
      <c r="H172" s="77">
        <v>111.57</v>
      </c>
      <c r="I172" s="79" t="s">
        <v>66</v>
      </c>
      <c r="J172" s="76">
        <f t="shared" ref="J172:J189" si="21">H172</f>
        <v>111.57</v>
      </c>
      <c r="K172" s="77">
        <v>3.37</v>
      </c>
      <c r="L172" s="79" t="s">
        <v>66</v>
      </c>
      <c r="M172" s="76">
        <f t="shared" si="19"/>
        <v>3.37</v>
      </c>
      <c r="N172" s="77">
        <v>7772</v>
      </c>
      <c r="O172" s="79" t="s">
        <v>64</v>
      </c>
      <c r="P172" s="74">
        <f t="shared" si="16"/>
        <v>0.7772</v>
      </c>
    </row>
    <row r="173" spans="2:16">
      <c r="B173" s="89">
        <v>450</v>
      </c>
      <c r="C173" s="79" t="s">
        <v>65</v>
      </c>
      <c r="D173" s="74">
        <f t="shared" si="20"/>
        <v>8.0357142857142865</v>
      </c>
      <c r="E173" s="91">
        <v>26.56</v>
      </c>
      <c r="F173" s="92">
        <v>1.7350000000000001E-2</v>
      </c>
      <c r="G173" s="88">
        <f t="shared" si="17"/>
        <v>26.577349999999999</v>
      </c>
      <c r="H173" s="77">
        <v>129.43</v>
      </c>
      <c r="I173" s="79" t="s">
        <v>66</v>
      </c>
      <c r="J173" s="76">
        <f t="shared" si="21"/>
        <v>129.43</v>
      </c>
      <c r="K173" s="77">
        <v>4.21</v>
      </c>
      <c r="L173" s="79" t="s">
        <v>66</v>
      </c>
      <c r="M173" s="76">
        <f t="shared" si="19"/>
        <v>4.21</v>
      </c>
      <c r="N173" s="77">
        <v>8289</v>
      </c>
      <c r="O173" s="79" t="s">
        <v>64</v>
      </c>
      <c r="P173" s="74">
        <f t="shared" si="16"/>
        <v>0.82889999999999997</v>
      </c>
    </row>
    <row r="174" spans="2:16">
      <c r="B174" s="89">
        <v>500</v>
      </c>
      <c r="C174" s="79" t="s">
        <v>65</v>
      </c>
      <c r="D174" s="74">
        <f t="shared" si="20"/>
        <v>8.9285714285714288</v>
      </c>
      <c r="E174" s="91">
        <v>25.13</v>
      </c>
      <c r="F174" s="92">
        <v>1.5820000000000001E-2</v>
      </c>
      <c r="G174" s="88">
        <f t="shared" si="17"/>
        <v>25.145820000000001</v>
      </c>
      <c r="H174" s="77">
        <v>148.34</v>
      </c>
      <c r="I174" s="79" t="s">
        <v>66</v>
      </c>
      <c r="J174" s="76">
        <f t="shared" si="21"/>
        <v>148.34</v>
      </c>
      <c r="K174" s="77">
        <v>4.99</v>
      </c>
      <c r="L174" s="79" t="s">
        <v>66</v>
      </c>
      <c r="M174" s="76">
        <f t="shared" si="19"/>
        <v>4.99</v>
      </c>
      <c r="N174" s="77">
        <v>8842</v>
      </c>
      <c r="O174" s="79" t="s">
        <v>64</v>
      </c>
      <c r="P174" s="74">
        <f t="shared" si="16"/>
        <v>0.8842000000000001</v>
      </c>
    </row>
    <row r="175" spans="2:16">
      <c r="B175" s="89">
        <v>550</v>
      </c>
      <c r="C175" s="79" t="s">
        <v>65</v>
      </c>
      <c r="D175" s="74">
        <f t="shared" si="20"/>
        <v>9.8214285714285712</v>
      </c>
      <c r="E175" s="91">
        <v>23.85</v>
      </c>
      <c r="F175" s="92">
        <v>1.4540000000000001E-2</v>
      </c>
      <c r="G175" s="88">
        <f t="shared" si="17"/>
        <v>23.864540000000002</v>
      </c>
      <c r="H175" s="77">
        <v>168.3</v>
      </c>
      <c r="I175" s="79" t="s">
        <v>66</v>
      </c>
      <c r="J175" s="76">
        <f t="shared" si="21"/>
        <v>168.3</v>
      </c>
      <c r="K175" s="77">
        <v>5.74</v>
      </c>
      <c r="L175" s="79" t="s">
        <v>66</v>
      </c>
      <c r="M175" s="76">
        <f t="shared" si="19"/>
        <v>5.74</v>
      </c>
      <c r="N175" s="77">
        <v>9430</v>
      </c>
      <c r="O175" s="79" t="s">
        <v>64</v>
      </c>
      <c r="P175" s="76">
        <f t="shared" si="16"/>
        <v>0.94299999999999995</v>
      </c>
    </row>
    <row r="176" spans="2:16">
      <c r="B176" s="89">
        <v>600</v>
      </c>
      <c r="C176" s="79" t="s">
        <v>65</v>
      </c>
      <c r="D176" s="74">
        <f t="shared" si="20"/>
        <v>10.714285714285714</v>
      </c>
      <c r="E176" s="91">
        <v>22.71</v>
      </c>
      <c r="F176" s="92">
        <v>1.346E-2</v>
      </c>
      <c r="G176" s="88">
        <f t="shared" si="17"/>
        <v>22.723459999999999</v>
      </c>
      <c r="H176" s="77">
        <v>189.3</v>
      </c>
      <c r="I176" s="79" t="s">
        <v>66</v>
      </c>
      <c r="J176" s="76">
        <f t="shared" si="21"/>
        <v>189.3</v>
      </c>
      <c r="K176" s="77">
        <v>6.46</v>
      </c>
      <c r="L176" s="79" t="s">
        <v>66</v>
      </c>
      <c r="M176" s="76">
        <f t="shared" si="19"/>
        <v>6.46</v>
      </c>
      <c r="N176" s="77">
        <v>1.01</v>
      </c>
      <c r="O176" s="78" t="s">
        <v>66</v>
      </c>
      <c r="P176" s="76">
        <f t="shared" ref="P176:P228" si="22">N176</f>
        <v>1.01</v>
      </c>
    </row>
    <row r="177" spans="1:16">
      <c r="A177" s="4"/>
      <c r="B177" s="89">
        <v>650</v>
      </c>
      <c r="C177" s="79" t="s">
        <v>65</v>
      </c>
      <c r="D177" s="74">
        <f t="shared" si="20"/>
        <v>11.607142857142858</v>
      </c>
      <c r="E177" s="91">
        <v>21.67</v>
      </c>
      <c r="F177" s="92">
        <v>1.2540000000000001E-2</v>
      </c>
      <c r="G177" s="88">
        <f t="shared" si="17"/>
        <v>21.682540000000003</v>
      </c>
      <c r="H177" s="77">
        <v>211.32</v>
      </c>
      <c r="I177" s="79" t="s">
        <v>66</v>
      </c>
      <c r="J177" s="76">
        <f t="shared" si="21"/>
        <v>211.32</v>
      </c>
      <c r="K177" s="77">
        <v>7.17</v>
      </c>
      <c r="L177" s="79" t="s">
        <v>66</v>
      </c>
      <c r="M177" s="76">
        <f t="shared" si="19"/>
        <v>7.17</v>
      </c>
      <c r="N177" s="77">
        <v>1.07</v>
      </c>
      <c r="O177" s="79" t="s">
        <v>66</v>
      </c>
      <c r="P177" s="76">
        <f t="shared" si="22"/>
        <v>1.07</v>
      </c>
    </row>
    <row r="178" spans="1:16">
      <c r="B178" s="77">
        <v>700</v>
      </c>
      <c r="C178" s="79" t="s">
        <v>65</v>
      </c>
      <c r="D178" s="74">
        <f t="shared" si="20"/>
        <v>12.5</v>
      </c>
      <c r="E178" s="91">
        <v>20.74</v>
      </c>
      <c r="F178" s="92">
        <v>1.175E-2</v>
      </c>
      <c r="G178" s="88">
        <f t="shared" si="17"/>
        <v>20.751749999999998</v>
      </c>
      <c r="H178" s="77">
        <v>234.37</v>
      </c>
      <c r="I178" s="79" t="s">
        <v>66</v>
      </c>
      <c r="J178" s="76">
        <f t="shared" si="21"/>
        <v>234.37</v>
      </c>
      <c r="K178" s="77">
        <v>7.88</v>
      </c>
      <c r="L178" s="79" t="s">
        <v>66</v>
      </c>
      <c r="M178" s="76">
        <f t="shared" si="19"/>
        <v>7.88</v>
      </c>
      <c r="N178" s="77">
        <v>1.1399999999999999</v>
      </c>
      <c r="O178" s="79" t="s">
        <v>66</v>
      </c>
      <c r="P178" s="76">
        <f t="shared" si="22"/>
        <v>1.1399999999999999</v>
      </c>
    </row>
    <row r="179" spans="1:16">
      <c r="B179" s="89">
        <v>800</v>
      </c>
      <c r="C179" s="90" t="s">
        <v>65</v>
      </c>
      <c r="D179" s="74">
        <f t="shared" si="20"/>
        <v>14.285714285714286</v>
      </c>
      <c r="E179" s="91">
        <v>19.11</v>
      </c>
      <c r="F179" s="92">
        <v>1.043E-2</v>
      </c>
      <c r="G179" s="88">
        <f t="shared" si="17"/>
        <v>19.120429999999999</v>
      </c>
      <c r="H179" s="77">
        <v>283.45999999999998</v>
      </c>
      <c r="I179" s="79" t="s">
        <v>66</v>
      </c>
      <c r="J179" s="76">
        <f t="shared" si="21"/>
        <v>283.45999999999998</v>
      </c>
      <c r="K179" s="77">
        <v>10.51</v>
      </c>
      <c r="L179" s="79" t="s">
        <v>66</v>
      </c>
      <c r="M179" s="76">
        <f t="shared" si="19"/>
        <v>10.51</v>
      </c>
      <c r="N179" s="77">
        <v>1.29</v>
      </c>
      <c r="O179" s="79" t="s">
        <v>66</v>
      </c>
      <c r="P179" s="76">
        <f t="shared" si="22"/>
        <v>1.29</v>
      </c>
    </row>
    <row r="180" spans="1:16">
      <c r="B180" s="89">
        <v>900</v>
      </c>
      <c r="C180" s="90" t="s">
        <v>65</v>
      </c>
      <c r="D180" s="74">
        <f t="shared" si="20"/>
        <v>16.071428571428573</v>
      </c>
      <c r="E180" s="91">
        <v>17.75</v>
      </c>
      <c r="F180" s="92">
        <v>9.3959999999999998E-3</v>
      </c>
      <c r="G180" s="88">
        <f t="shared" si="17"/>
        <v>17.759395999999999</v>
      </c>
      <c r="H180" s="77">
        <v>336.54</v>
      </c>
      <c r="I180" s="79" t="s">
        <v>66</v>
      </c>
      <c r="J180" s="76">
        <f t="shared" si="21"/>
        <v>336.54</v>
      </c>
      <c r="K180" s="77">
        <v>12.92</v>
      </c>
      <c r="L180" s="79" t="s">
        <v>66</v>
      </c>
      <c r="M180" s="76">
        <f t="shared" si="19"/>
        <v>12.92</v>
      </c>
      <c r="N180" s="77">
        <v>1.45</v>
      </c>
      <c r="O180" s="79" t="s">
        <v>66</v>
      </c>
      <c r="P180" s="76">
        <f t="shared" si="22"/>
        <v>1.45</v>
      </c>
    </row>
    <row r="181" spans="1:16">
      <c r="B181" s="89">
        <v>1</v>
      </c>
      <c r="C181" s="93" t="s">
        <v>67</v>
      </c>
      <c r="D181" s="74">
        <f t="shared" ref="D181:D228" si="23">B181*1000/$C$5</f>
        <v>17.857142857142858</v>
      </c>
      <c r="E181" s="91">
        <v>16.579999999999998</v>
      </c>
      <c r="F181" s="92">
        <v>8.5550000000000001E-3</v>
      </c>
      <c r="G181" s="88">
        <f t="shared" si="17"/>
        <v>16.588554999999999</v>
      </c>
      <c r="H181" s="77">
        <v>393.51</v>
      </c>
      <c r="I181" s="79" t="s">
        <v>66</v>
      </c>
      <c r="J181" s="76">
        <f t="shared" si="21"/>
        <v>393.51</v>
      </c>
      <c r="K181" s="77">
        <v>15.23</v>
      </c>
      <c r="L181" s="79" t="s">
        <v>66</v>
      </c>
      <c r="M181" s="76">
        <f t="shared" si="19"/>
        <v>15.23</v>
      </c>
      <c r="N181" s="77">
        <v>1.62</v>
      </c>
      <c r="O181" s="79" t="s">
        <v>66</v>
      </c>
      <c r="P181" s="76">
        <f t="shared" si="22"/>
        <v>1.62</v>
      </c>
    </row>
    <row r="182" spans="1:16">
      <c r="B182" s="89">
        <v>1.1000000000000001</v>
      </c>
      <c r="C182" s="90" t="s">
        <v>67</v>
      </c>
      <c r="D182" s="74">
        <f t="shared" si="23"/>
        <v>19.642857142857142</v>
      </c>
      <c r="E182" s="91">
        <v>15.58</v>
      </c>
      <c r="F182" s="92">
        <v>7.8580000000000004E-3</v>
      </c>
      <c r="G182" s="88">
        <f t="shared" si="17"/>
        <v>15.587858000000001</v>
      </c>
      <c r="H182" s="77">
        <v>454.32</v>
      </c>
      <c r="I182" s="79" t="s">
        <v>66</v>
      </c>
      <c r="J182" s="76">
        <f t="shared" si="21"/>
        <v>454.32</v>
      </c>
      <c r="K182" s="77">
        <v>17.489999999999998</v>
      </c>
      <c r="L182" s="79" t="s">
        <v>66</v>
      </c>
      <c r="M182" s="76">
        <f t="shared" si="19"/>
        <v>17.489999999999998</v>
      </c>
      <c r="N182" s="77">
        <v>1.81</v>
      </c>
      <c r="O182" s="79" t="s">
        <v>66</v>
      </c>
      <c r="P182" s="76">
        <f t="shared" si="22"/>
        <v>1.81</v>
      </c>
    </row>
    <row r="183" spans="1:16">
      <c r="B183" s="89">
        <v>1.2</v>
      </c>
      <c r="C183" s="90" t="s">
        <v>67</v>
      </c>
      <c r="D183" s="74">
        <f t="shared" si="23"/>
        <v>21.428571428571427</v>
      </c>
      <c r="E183" s="91">
        <v>14.71</v>
      </c>
      <c r="F183" s="92">
        <v>7.2709999999999997E-3</v>
      </c>
      <c r="G183" s="88">
        <f t="shared" si="17"/>
        <v>14.717271</v>
      </c>
      <c r="H183" s="77">
        <v>518.88</v>
      </c>
      <c r="I183" s="79" t="s">
        <v>66</v>
      </c>
      <c r="J183" s="76">
        <f t="shared" si="21"/>
        <v>518.88</v>
      </c>
      <c r="K183" s="77">
        <v>19.739999999999998</v>
      </c>
      <c r="L183" s="79" t="s">
        <v>66</v>
      </c>
      <c r="M183" s="76">
        <f t="shared" si="19"/>
        <v>19.739999999999998</v>
      </c>
      <c r="N183" s="77">
        <v>2</v>
      </c>
      <c r="O183" s="79" t="s">
        <v>66</v>
      </c>
      <c r="P183" s="76">
        <f t="shared" si="22"/>
        <v>2</v>
      </c>
    </row>
    <row r="184" spans="1:16">
      <c r="B184" s="89">
        <v>1.3</v>
      </c>
      <c r="C184" s="90" t="s">
        <v>67</v>
      </c>
      <c r="D184" s="74">
        <f t="shared" si="23"/>
        <v>23.214285714285715</v>
      </c>
      <c r="E184" s="91">
        <v>13.94</v>
      </c>
      <c r="F184" s="92">
        <v>6.7689999999999998E-3</v>
      </c>
      <c r="G184" s="88">
        <f t="shared" si="17"/>
        <v>13.946769</v>
      </c>
      <c r="H184" s="77">
        <v>587.15</v>
      </c>
      <c r="I184" s="79" t="s">
        <v>66</v>
      </c>
      <c r="J184" s="76">
        <f t="shared" si="21"/>
        <v>587.15</v>
      </c>
      <c r="K184" s="77">
        <v>21.97</v>
      </c>
      <c r="L184" s="79" t="s">
        <v>66</v>
      </c>
      <c r="M184" s="76">
        <f t="shared" si="19"/>
        <v>21.97</v>
      </c>
      <c r="N184" s="77">
        <v>2.21</v>
      </c>
      <c r="O184" s="79" t="s">
        <v>66</v>
      </c>
      <c r="P184" s="76">
        <f t="shared" si="22"/>
        <v>2.21</v>
      </c>
    </row>
    <row r="185" spans="1:16">
      <c r="B185" s="89">
        <v>1.4</v>
      </c>
      <c r="C185" s="90" t="s">
        <v>67</v>
      </c>
      <c r="D185" s="74">
        <f t="shared" si="23"/>
        <v>25</v>
      </c>
      <c r="E185" s="91">
        <v>13.25</v>
      </c>
      <c r="F185" s="92">
        <v>6.3350000000000004E-3</v>
      </c>
      <c r="G185" s="88">
        <f t="shared" si="17"/>
        <v>13.256335</v>
      </c>
      <c r="H185" s="77">
        <v>659.07</v>
      </c>
      <c r="I185" s="79" t="s">
        <v>66</v>
      </c>
      <c r="J185" s="76">
        <f t="shared" si="21"/>
        <v>659.07</v>
      </c>
      <c r="K185" s="77">
        <v>24.22</v>
      </c>
      <c r="L185" s="79" t="s">
        <v>66</v>
      </c>
      <c r="M185" s="76">
        <f t="shared" si="19"/>
        <v>24.22</v>
      </c>
      <c r="N185" s="77">
        <v>2.4300000000000002</v>
      </c>
      <c r="O185" s="79" t="s">
        <v>66</v>
      </c>
      <c r="P185" s="76">
        <f t="shared" si="22"/>
        <v>2.4300000000000002</v>
      </c>
    </row>
    <row r="186" spans="1:16">
      <c r="B186" s="89">
        <v>1.5</v>
      </c>
      <c r="C186" s="90" t="s">
        <v>67</v>
      </c>
      <c r="D186" s="74">
        <f t="shared" si="23"/>
        <v>26.785714285714285</v>
      </c>
      <c r="E186" s="91">
        <v>12.63</v>
      </c>
      <c r="F186" s="92">
        <v>5.9550000000000002E-3</v>
      </c>
      <c r="G186" s="88">
        <f t="shared" si="17"/>
        <v>12.635955000000001</v>
      </c>
      <c r="H186" s="77">
        <v>734.63</v>
      </c>
      <c r="I186" s="79" t="s">
        <v>66</v>
      </c>
      <c r="J186" s="80">
        <f t="shared" si="21"/>
        <v>734.63</v>
      </c>
      <c r="K186" s="77">
        <v>26.48</v>
      </c>
      <c r="L186" s="79" t="s">
        <v>66</v>
      </c>
      <c r="M186" s="76">
        <f t="shared" si="19"/>
        <v>26.48</v>
      </c>
      <c r="N186" s="77">
        <v>2.65</v>
      </c>
      <c r="O186" s="79" t="s">
        <v>66</v>
      </c>
      <c r="P186" s="76">
        <f t="shared" si="22"/>
        <v>2.65</v>
      </c>
    </row>
    <row r="187" spans="1:16">
      <c r="B187" s="89">
        <v>1.6</v>
      </c>
      <c r="C187" s="90" t="s">
        <v>67</v>
      </c>
      <c r="D187" s="74">
        <f t="shared" si="23"/>
        <v>28.571428571428573</v>
      </c>
      <c r="E187" s="91">
        <v>12.07</v>
      </c>
      <c r="F187" s="92">
        <v>5.6210000000000001E-3</v>
      </c>
      <c r="G187" s="88">
        <f t="shared" si="17"/>
        <v>12.075621</v>
      </c>
      <c r="H187" s="77">
        <v>813.8</v>
      </c>
      <c r="I187" s="79" t="s">
        <v>66</v>
      </c>
      <c r="J187" s="80">
        <f t="shared" si="21"/>
        <v>813.8</v>
      </c>
      <c r="K187" s="77">
        <v>28.75</v>
      </c>
      <c r="L187" s="79" t="s">
        <v>66</v>
      </c>
      <c r="M187" s="76">
        <f t="shared" si="19"/>
        <v>28.75</v>
      </c>
      <c r="N187" s="77">
        <v>2.89</v>
      </c>
      <c r="O187" s="79" t="s">
        <v>66</v>
      </c>
      <c r="P187" s="76">
        <f t="shared" si="22"/>
        <v>2.89</v>
      </c>
    </row>
    <row r="188" spans="1:16">
      <c r="B188" s="89">
        <v>1.7</v>
      </c>
      <c r="C188" s="90" t="s">
        <v>67</v>
      </c>
      <c r="D188" s="74">
        <f t="shared" si="23"/>
        <v>30.357142857142858</v>
      </c>
      <c r="E188" s="91">
        <v>11.55</v>
      </c>
      <c r="F188" s="92">
        <v>5.3229999999999996E-3</v>
      </c>
      <c r="G188" s="88">
        <f t="shared" si="17"/>
        <v>11.555323000000001</v>
      </c>
      <c r="H188" s="77">
        <v>896.6</v>
      </c>
      <c r="I188" s="79" t="s">
        <v>66</v>
      </c>
      <c r="J188" s="80">
        <f t="shared" si="21"/>
        <v>896.6</v>
      </c>
      <c r="K188" s="77">
        <v>31.05</v>
      </c>
      <c r="L188" s="79" t="s">
        <v>66</v>
      </c>
      <c r="M188" s="76">
        <f t="shared" si="19"/>
        <v>31.05</v>
      </c>
      <c r="N188" s="77">
        <v>3.14</v>
      </c>
      <c r="O188" s="79" t="s">
        <v>66</v>
      </c>
      <c r="P188" s="76">
        <f t="shared" si="22"/>
        <v>3.14</v>
      </c>
    </row>
    <row r="189" spans="1:16">
      <c r="B189" s="89">
        <v>1.8</v>
      </c>
      <c r="C189" s="90" t="s">
        <v>67</v>
      </c>
      <c r="D189" s="74">
        <f t="shared" si="23"/>
        <v>32.142857142857146</v>
      </c>
      <c r="E189" s="91">
        <v>11.08</v>
      </c>
      <c r="F189" s="92">
        <v>5.0569999999999999E-3</v>
      </c>
      <c r="G189" s="88">
        <f t="shared" si="17"/>
        <v>11.085057000000001</v>
      </c>
      <c r="H189" s="77">
        <v>983</v>
      </c>
      <c r="I189" s="79" t="s">
        <v>66</v>
      </c>
      <c r="J189" s="80">
        <f t="shared" si="21"/>
        <v>983</v>
      </c>
      <c r="K189" s="77">
        <v>33.369999999999997</v>
      </c>
      <c r="L189" s="79" t="s">
        <v>66</v>
      </c>
      <c r="M189" s="76">
        <f t="shared" si="19"/>
        <v>33.369999999999997</v>
      </c>
      <c r="N189" s="77">
        <v>3.39</v>
      </c>
      <c r="O189" s="79" t="s">
        <v>66</v>
      </c>
      <c r="P189" s="76">
        <f t="shared" si="22"/>
        <v>3.39</v>
      </c>
    </row>
    <row r="190" spans="1:16">
      <c r="B190" s="89">
        <v>2</v>
      </c>
      <c r="C190" s="90" t="s">
        <v>67</v>
      </c>
      <c r="D190" s="74">
        <f t="shared" si="23"/>
        <v>35.714285714285715</v>
      </c>
      <c r="E190" s="91">
        <v>10.26</v>
      </c>
      <c r="F190" s="92">
        <v>4.5999999999999999E-3</v>
      </c>
      <c r="G190" s="88">
        <f t="shared" si="17"/>
        <v>10.2646</v>
      </c>
      <c r="H190" s="77">
        <v>1.17</v>
      </c>
      <c r="I190" s="78" t="s">
        <v>12</v>
      </c>
      <c r="J190" s="80">
        <f t="shared" ref="J190" si="24">H190*1000</f>
        <v>1170</v>
      </c>
      <c r="K190" s="77">
        <v>42.27</v>
      </c>
      <c r="L190" s="79" t="s">
        <v>66</v>
      </c>
      <c r="M190" s="76">
        <f t="shared" si="19"/>
        <v>42.27</v>
      </c>
      <c r="N190" s="77">
        <v>3.94</v>
      </c>
      <c r="O190" s="79" t="s">
        <v>66</v>
      </c>
      <c r="P190" s="76">
        <f t="shared" si="22"/>
        <v>3.94</v>
      </c>
    </row>
    <row r="191" spans="1:16">
      <c r="B191" s="89">
        <v>2.25</v>
      </c>
      <c r="C191" s="90" t="s">
        <v>67</v>
      </c>
      <c r="D191" s="74">
        <f t="shared" si="23"/>
        <v>40.178571428571431</v>
      </c>
      <c r="E191" s="91">
        <v>9.4139999999999997</v>
      </c>
      <c r="F191" s="92">
        <v>4.1380000000000002E-3</v>
      </c>
      <c r="G191" s="88">
        <f t="shared" si="17"/>
        <v>9.418137999999999</v>
      </c>
      <c r="H191" s="77">
        <v>1.42</v>
      </c>
      <c r="I191" s="79" t="s">
        <v>12</v>
      </c>
      <c r="J191" s="80">
        <f t="shared" ref="J191:J228" si="25">H191*1000</f>
        <v>1420</v>
      </c>
      <c r="K191" s="77">
        <v>55</v>
      </c>
      <c r="L191" s="79" t="s">
        <v>66</v>
      </c>
      <c r="M191" s="76">
        <f t="shared" si="19"/>
        <v>55</v>
      </c>
      <c r="N191" s="77">
        <v>4.67</v>
      </c>
      <c r="O191" s="79" t="s">
        <v>66</v>
      </c>
      <c r="P191" s="76">
        <f t="shared" si="22"/>
        <v>4.67</v>
      </c>
    </row>
    <row r="192" spans="1:16">
      <c r="B192" s="89">
        <v>2.5</v>
      </c>
      <c r="C192" s="90" t="s">
        <v>67</v>
      </c>
      <c r="D192" s="74">
        <f t="shared" si="23"/>
        <v>44.642857142857146</v>
      </c>
      <c r="E192" s="91">
        <v>8.7110000000000003</v>
      </c>
      <c r="F192" s="92">
        <v>3.7629999999999999E-3</v>
      </c>
      <c r="G192" s="88">
        <f t="shared" si="17"/>
        <v>8.7147629999999996</v>
      </c>
      <c r="H192" s="77">
        <v>1.68</v>
      </c>
      <c r="I192" s="79" t="s">
        <v>12</v>
      </c>
      <c r="J192" s="80">
        <f t="shared" si="25"/>
        <v>1680</v>
      </c>
      <c r="K192" s="77">
        <v>66.959999999999994</v>
      </c>
      <c r="L192" s="79" t="s">
        <v>66</v>
      </c>
      <c r="M192" s="76">
        <f t="shared" si="19"/>
        <v>66.959999999999994</v>
      </c>
      <c r="N192" s="77">
        <v>5.46</v>
      </c>
      <c r="O192" s="79" t="s">
        <v>66</v>
      </c>
      <c r="P192" s="76">
        <f t="shared" si="22"/>
        <v>5.46</v>
      </c>
    </row>
    <row r="193" spans="2:16">
      <c r="B193" s="89">
        <v>2.75</v>
      </c>
      <c r="C193" s="90" t="s">
        <v>67</v>
      </c>
      <c r="D193" s="74">
        <f t="shared" si="23"/>
        <v>49.107142857142854</v>
      </c>
      <c r="E193" s="91">
        <v>8.1199999999999992</v>
      </c>
      <c r="F193" s="92">
        <v>3.4529999999999999E-3</v>
      </c>
      <c r="G193" s="88">
        <f t="shared" si="17"/>
        <v>8.1234529999999996</v>
      </c>
      <c r="H193" s="77">
        <v>1.98</v>
      </c>
      <c r="I193" s="79" t="s">
        <v>12</v>
      </c>
      <c r="J193" s="80">
        <f t="shared" si="25"/>
        <v>1980</v>
      </c>
      <c r="K193" s="77">
        <v>78.58</v>
      </c>
      <c r="L193" s="79" t="s">
        <v>66</v>
      </c>
      <c r="M193" s="76">
        <f t="shared" si="19"/>
        <v>78.58</v>
      </c>
      <c r="N193" s="77">
        <v>6.3</v>
      </c>
      <c r="O193" s="79" t="s">
        <v>66</v>
      </c>
      <c r="P193" s="76">
        <f t="shared" si="22"/>
        <v>6.3</v>
      </c>
    </row>
    <row r="194" spans="2:16">
      <c r="B194" s="89">
        <v>3</v>
      </c>
      <c r="C194" s="90" t="s">
        <v>67</v>
      </c>
      <c r="D194" s="74">
        <f t="shared" si="23"/>
        <v>53.571428571428569</v>
      </c>
      <c r="E194" s="91">
        <v>7.6150000000000002</v>
      </c>
      <c r="F194" s="92">
        <v>3.1930000000000001E-3</v>
      </c>
      <c r="G194" s="88">
        <f t="shared" si="17"/>
        <v>7.6181929999999998</v>
      </c>
      <c r="H194" s="77">
        <v>2.29</v>
      </c>
      <c r="I194" s="79" t="s">
        <v>12</v>
      </c>
      <c r="J194" s="80">
        <f t="shared" si="25"/>
        <v>2290</v>
      </c>
      <c r="K194" s="77">
        <v>90.05</v>
      </c>
      <c r="L194" s="79" t="s">
        <v>66</v>
      </c>
      <c r="M194" s="76">
        <f t="shared" si="19"/>
        <v>90.05</v>
      </c>
      <c r="N194" s="77">
        <v>7.2</v>
      </c>
      <c r="O194" s="79" t="s">
        <v>66</v>
      </c>
      <c r="P194" s="76">
        <f t="shared" si="22"/>
        <v>7.2</v>
      </c>
    </row>
    <row r="195" spans="2:16">
      <c r="B195" s="89">
        <v>3.25</v>
      </c>
      <c r="C195" s="90" t="s">
        <v>67</v>
      </c>
      <c r="D195" s="74">
        <f t="shared" si="23"/>
        <v>58.035714285714285</v>
      </c>
      <c r="E195" s="91">
        <v>7.1790000000000003</v>
      </c>
      <c r="F195" s="92">
        <v>2.97E-3</v>
      </c>
      <c r="G195" s="88">
        <f t="shared" si="17"/>
        <v>7.1819700000000006</v>
      </c>
      <c r="H195" s="77">
        <v>2.62</v>
      </c>
      <c r="I195" s="79" t="s">
        <v>12</v>
      </c>
      <c r="J195" s="80">
        <f t="shared" si="25"/>
        <v>2620</v>
      </c>
      <c r="K195" s="77">
        <v>101.48</v>
      </c>
      <c r="L195" s="79" t="s">
        <v>66</v>
      </c>
      <c r="M195" s="76">
        <f t="shared" si="19"/>
        <v>101.48</v>
      </c>
      <c r="N195" s="77">
        <v>8.14</v>
      </c>
      <c r="O195" s="79" t="s">
        <v>66</v>
      </c>
      <c r="P195" s="76">
        <f t="shared" si="22"/>
        <v>8.14</v>
      </c>
    </row>
    <row r="196" spans="2:16">
      <c r="B196" s="89">
        <v>3.5</v>
      </c>
      <c r="C196" s="90" t="s">
        <v>67</v>
      </c>
      <c r="D196" s="74">
        <f t="shared" si="23"/>
        <v>62.5</v>
      </c>
      <c r="E196" s="91">
        <v>6.798</v>
      </c>
      <c r="F196" s="92">
        <v>2.7780000000000001E-3</v>
      </c>
      <c r="G196" s="88">
        <f t="shared" si="17"/>
        <v>6.8007780000000002</v>
      </c>
      <c r="H196" s="77">
        <v>2.97</v>
      </c>
      <c r="I196" s="79" t="s">
        <v>12</v>
      </c>
      <c r="J196" s="80">
        <f t="shared" si="25"/>
        <v>2970</v>
      </c>
      <c r="K196" s="77">
        <v>112.91</v>
      </c>
      <c r="L196" s="79" t="s">
        <v>66</v>
      </c>
      <c r="M196" s="76">
        <f t="shared" si="19"/>
        <v>112.91</v>
      </c>
      <c r="N196" s="77">
        <v>9.14</v>
      </c>
      <c r="O196" s="79" t="s">
        <v>66</v>
      </c>
      <c r="P196" s="76">
        <f t="shared" si="22"/>
        <v>9.14</v>
      </c>
    </row>
    <row r="197" spans="2:16">
      <c r="B197" s="89">
        <v>3.75</v>
      </c>
      <c r="C197" s="90" t="s">
        <v>67</v>
      </c>
      <c r="D197" s="74">
        <f t="shared" si="23"/>
        <v>66.964285714285708</v>
      </c>
      <c r="E197" s="91">
        <v>6.4619999999999997</v>
      </c>
      <c r="F197" s="92">
        <v>2.6090000000000002E-3</v>
      </c>
      <c r="G197" s="88">
        <f t="shared" si="17"/>
        <v>6.4646089999999994</v>
      </c>
      <c r="H197" s="77">
        <v>3.34</v>
      </c>
      <c r="I197" s="79" t="s">
        <v>12</v>
      </c>
      <c r="J197" s="80">
        <f t="shared" si="25"/>
        <v>3340</v>
      </c>
      <c r="K197" s="77">
        <v>124.38</v>
      </c>
      <c r="L197" s="79" t="s">
        <v>66</v>
      </c>
      <c r="M197" s="76">
        <f t="shared" si="19"/>
        <v>124.38</v>
      </c>
      <c r="N197" s="77">
        <v>10.19</v>
      </c>
      <c r="O197" s="79" t="s">
        <v>66</v>
      </c>
      <c r="P197" s="76">
        <f t="shared" si="22"/>
        <v>10.19</v>
      </c>
    </row>
    <row r="198" spans="2:16">
      <c r="B198" s="89">
        <v>4</v>
      </c>
      <c r="C198" s="90" t="s">
        <v>67</v>
      </c>
      <c r="D198" s="74">
        <f t="shared" si="23"/>
        <v>71.428571428571431</v>
      </c>
      <c r="E198" s="91">
        <v>6.1580000000000004</v>
      </c>
      <c r="F198" s="92">
        <v>2.4610000000000001E-3</v>
      </c>
      <c r="G198" s="88">
        <f t="shared" si="17"/>
        <v>6.1604610000000006</v>
      </c>
      <c r="H198" s="77">
        <v>3.72</v>
      </c>
      <c r="I198" s="79" t="s">
        <v>12</v>
      </c>
      <c r="J198" s="80">
        <f t="shared" si="25"/>
        <v>3720</v>
      </c>
      <c r="K198" s="77">
        <v>135.93</v>
      </c>
      <c r="L198" s="79" t="s">
        <v>66</v>
      </c>
      <c r="M198" s="76">
        <f t="shared" si="19"/>
        <v>135.93</v>
      </c>
      <c r="N198" s="77">
        <v>11.28</v>
      </c>
      <c r="O198" s="79" t="s">
        <v>66</v>
      </c>
      <c r="P198" s="76">
        <f t="shared" si="22"/>
        <v>11.28</v>
      </c>
    </row>
    <row r="199" spans="2:16">
      <c r="B199" s="89">
        <v>4.5</v>
      </c>
      <c r="C199" s="90" t="s">
        <v>67</v>
      </c>
      <c r="D199" s="74">
        <f t="shared" si="23"/>
        <v>80.357142857142861</v>
      </c>
      <c r="E199" s="91">
        <v>5.6319999999999997</v>
      </c>
      <c r="F199" s="92">
        <v>2.212E-3</v>
      </c>
      <c r="G199" s="88">
        <f t="shared" si="17"/>
        <v>5.6342119999999998</v>
      </c>
      <c r="H199" s="77">
        <v>4.55</v>
      </c>
      <c r="I199" s="79" t="s">
        <v>12</v>
      </c>
      <c r="J199" s="80">
        <f t="shared" si="25"/>
        <v>4550</v>
      </c>
      <c r="K199" s="77">
        <v>179.65</v>
      </c>
      <c r="L199" s="79" t="s">
        <v>66</v>
      </c>
      <c r="M199" s="76">
        <f t="shared" si="19"/>
        <v>179.65</v>
      </c>
      <c r="N199" s="77">
        <v>13.61</v>
      </c>
      <c r="O199" s="79" t="s">
        <v>66</v>
      </c>
      <c r="P199" s="76">
        <f t="shared" si="22"/>
        <v>13.61</v>
      </c>
    </row>
    <row r="200" spans="2:16">
      <c r="B200" s="89">
        <v>5</v>
      </c>
      <c r="C200" s="90" t="s">
        <v>67</v>
      </c>
      <c r="D200" s="74">
        <f t="shared" si="23"/>
        <v>89.285714285714292</v>
      </c>
      <c r="E200" s="91">
        <v>5.2030000000000003</v>
      </c>
      <c r="F200" s="92">
        <v>2.0110000000000002E-3</v>
      </c>
      <c r="G200" s="88">
        <f t="shared" si="17"/>
        <v>5.2050110000000007</v>
      </c>
      <c r="H200" s="77">
        <v>5.46</v>
      </c>
      <c r="I200" s="79" t="s">
        <v>12</v>
      </c>
      <c r="J200" s="80">
        <f t="shared" si="25"/>
        <v>5460</v>
      </c>
      <c r="K200" s="77">
        <v>220.46</v>
      </c>
      <c r="L200" s="79" t="s">
        <v>66</v>
      </c>
      <c r="M200" s="76">
        <f t="shared" si="19"/>
        <v>220.46</v>
      </c>
      <c r="N200" s="77">
        <v>16.12</v>
      </c>
      <c r="O200" s="79" t="s">
        <v>66</v>
      </c>
      <c r="P200" s="76">
        <f t="shared" si="22"/>
        <v>16.12</v>
      </c>
    </row>
    <row r="201" spans="2:16">
      <c r="B201" s="89">
        <v>5.5</v>
      </c>
      <c r="C201" s="90" t="s">
        <v>67</v>
      </c>
      <c r="D201" s="74">
        <f t="shared" si="23"/>
        <v>98.214285714285708</v>
      </c>
      <c r="E201" s="91">
        <v>4.8470000000000004</v>
      </c>
      <c r="F201" s="92">
        <v>1.8439999999999999E-3</v>
      </c>
      <c r="G201" s="88">
        <f t="shared" si="17"/>
        <v>4.8488440000000006</v>
      </c>
      <c r="H201" s="77">
        <v>6.43</v>
      </c>
      <c r="I201" s="79" t="s">
        <v>12</v>
      </c>
      <c r="J201" s="80">
        <f t="shared" si="25"/>
        <v>6430</v>
      </c>
      <c r="K201" s="77">
        <v>259.95</v>
      </c>
      <c r="L201" s="79" t="s">
        <v>66</v>
      </c>
      <c r="M201" s="76">
        <f t="shared" si="19"/>
        <v>259.95</v>
      </c>
      <c r="N201" s="77">
        <v>18.809999999999999</v>
      </c>
      <c r="O201" s="79" t="s">
        <v>66</v>
      </c>
      <c r="P201" s="76">
        <f t="shared" si="22"/>
        <v>18.809999999999999</v>
      </c>
    </row>
    <row r="202" spans="2:16">
      <c r="B202" s="89">
        <v>6</v>
      </c>
      <c r="C202" s="90" t="s">
        <v>67</v>
      </c>
      <c r="D202" s="74">
        <f t="shared" si="23"/>
        <v>107.14285714285714</v>
      </c>
      <c r="E202" s="91">
        <v>4.5460000000000003</v>
      </c>
      <c r="F202" s="92">
        <v>1.704E-3</v>
      </c>
      <c r="G202" s="88">
        <f t="shared" si="17"/>
        <v>4.5477040000000004</v>
      </c>
      <c r="H202" s="77">
        <v>7.47</v>
      </c>
      <c r="I202" s="79" t="s">
        <v>12</v>
      </c>
      <c r="J202" s="80">
        <f t="shared" si="25"/>
        <v>7470</v>
      </c>
      <c r="K202" s="77">
        <v>298.8</v>
      </c>
      <c r="L202" s="79" t="s">
        <v>66</v>
      </c>
      <c r="M202" s="76">
        <f t="shared" si="19"/>
        <v>298.8</v>
      </c>
      <c r="N202" s="77">
        <v>21.67</v>
      </c>
      <c r="O202" s="79" t="s">
        <v>66</v>
      </c>
      <c r="P202" s="76">
        <f t="shared" si="22"/>
        <v>21.67</v>
      </c>
    </row>
    <row r="203" spans="2:16">
      <c r="B203" s="89">
        <v>6.5</v>
      </c>
      <c r="C203" s="90" t="s">
        <v>67</v>
      </c>
      <c r="D203" s="74">
        <f t="shared" si="23"/>
        <v>116.07142857142857</v>
      </c>
      <c r="E203" s="91">
        <v>4.2880000000000003</v>
      </c>
      <c r="F203" s="92">
        <v>1.5839999999999999E-3</v>
      </c>
      <c r="G203" s="88">
        <f t="shared" si="17"/>
        <v>4.2895840000000005</v>
      </c>
      <c r="H203" s="77">
        <v>8.58</v>
      </c>
      <c r="I203" s="79" t="s">
        <v>12</v>
      </c>
      <c r="J203" s="80">
        <f t="shared" si="25"/>
        <v>8580</v>
      </c>
      <c r="K203" s="77">
        <v>337.38</v>
      </c>
      <c r="L203" s="79" t="s">
        <v>66</v>
      </c>
      <c r="M203" s="76">
        <f t="shared" si="19"/>
        <v>337.38</v>
      </c>
      <c r="N203" s="77">
        <v>24.69</v>
      </c>
      <c r="O203" s="79" t="s">
        <v>66</v>
      </c>
      <c r="P203" s="76">
        <f t="shared" si="22"/>
        <v>24.69</v>
      </c>
    </row>
    <row r="204" spans="2:16">
      <c r="B204" s="89">
        <v>7</v>
      </c>
      <c r="C204" s="90" t="s">
        <v>67</v>
      </c>
      <c r="D204" s="74">
        <f t="shared" si="23"/>
        <v>125</v>
      </c>
      <c r="E204" s="91">
        <v>4.0650000000000004</v>
      </c>
      <c r="F204" s="92">
        <v>1.4809999999999999E-3</v>
      </c>
      <c r="G204" s="88">
        <f t="shared" si="17"/>
        <v>4.0664810000000005</v>
      </c>
      <c r="H204" s="77">
        <v>9.75</v>
      </c>
      <c r="I204" s="79" t="s">
        <v>12</v>
      </c>
      <c r="J204" s="80">
        <f t="shared" si="25"/>
        <v>9750</v>
      </c>
      <c r="K204" s="77">
        <v>375.85</v>
      </c>
      <c r="L204" s="79" t="s">
        <v>66</v>
      </c>
      <c r="M204" s="76">
        <f t="shared" si="19"/>
        <v>375.85</v>
      </c>
      <c r="N204" s="77">
        <v>27.86</v>
      </c>
      <c r="O204" s="79" t="s">
        <v>66</v>
      </c>
      <c r="P204" s="76">
        <f t="shared" si="22"/>
        <v>27.86</v>
      </c>
    </row>
    <row r="205" spans="2:16">
      <c r="B205" s="89">
        <v>8</v>
      </c>
      <c r="C205" s="90" t="s">
        <v>67</v>
      </c>
      <c r="D205" s="74">
        <f t="shared" si="23"/>
        <v>142.85714285714286</v>
      </c>
      <c r="E205" s="91">
        <v>3.698</v>
      </c>
      <c r="F205" s="92">
        <v>1.3110000000000001E-3</v>
      </c>
      <c r="G205" s="88">
        <f t="shared" si="17"/>
        <v>3.6993109999999998</v>
      </c>
      <c r="H205" s="77">
        <v>12.27</v>
      </c>
      <c r="I205" s="79" t="s">
        <v>12</v>
      </c>
      <c r="J205" s="80">
        <f t="shared" si="25"/>
        <v>12270</v>
      </c>
      <c r="K205" s="77">
        <v>518.25</v>
      </c>
      <c r="L205" s="79" t="s">
        <v>66</v>
      </c>
      <c r="M205" s="76">
        <f t="shared" si="19"/>
        <v>518.25</v>
      </c>
      <c r="N205" s="77">
        <v>34.64</v>
      </c>
      <c r="O205" s="79" t="s">
        <v>66</v>
      </c>
      <c r="P205" s="76">
        <f t="shared" si="22"/>
        <v>34.64</v>
      </c>
    </row>
    <row r="206" spans="2:16">
      <c r="B206" s="89">
        <v>9</v>
      </c>
      <c r="C206" s="90" t="s">
        <v>67</v>
      </c>
      <c r="D206" s="74">
        <f t="shared" si="23"/>
        <v>160.71428571428572</v>
      </c>
      <c r="E206" s="91">
        <v>3.4089999999999998</v>
      </c>
      <c r="F206" s="92">
        <v>1.178E-3</v>
      </c>
      <c r="G206" s="88">
        <f t="shared" si="17"/>
        <v>3.4101779999999997</v>
      </c>
      <c r="H206" s="77">
        <v>15.02</v>
      </c>
      <c r="I206" s="79" t="s">
        <v>12</v>
      </c>
      <c r="J206" s="80">
        <f t="shared" si="25"/>
        <v>15020</v>
      </c>
      <c r="K206" s="77">
        <v>648.38</v>
      </c>
      <c r="L206" s="79" t="s">
        <v>66</v>
      </c>
      <c r="M206" s="76">
        <f t="shared" si="19"/>
        <v>648.38</v>
      </c>
      <c r="N206" s="77">
        <v>41.96</v>
      </c>
      <c r="O206" s="79" t="s">
        <v>66</v>
      </c>
      <c r="P206" s="76">
        <f t="shared" si="22"/>
        <v>41.96</v>
      </c>
    </row>
    <row r="207" spans="2:16">
      <c r="B207" s="89">
        <v>10</v>
      </c>
      <c r="C207" s="90" t="s">
        <v>67</v>
      </c>
      <c r="D207" s="74">
        <f t="shared" si="23"/>
        <v>178.57142857142858</v>
      </c>
      <c r="E207" s="91">
        <v>3.1749999999999998</v>
      </c>
      <c r="F207" s="92">
        <v>1.07E-3</v>
      </c>
      <c r="G207" s="88">
        <f t="shared" si="17"/>
        <v>3.1760699999999997</v>
      </c>
      <c r="H207" s="77">
        <v>17.989999999999998</v>
      </c>
      <c r="I207" s="79" t="s">
        <v>12</v>
      </c>
      <c r="J207" s="80">
        <f t="shared" si="25"/>
        <v>17990</v>
      </c>
      <c r="K207" s="77">
        <v>772.8</v>
      </c>
      <c r="L207" s="79" t="s">
        <v>66</v>
      </c>
      <c r="M207" s="76">
        <f t="shared" si="19"/>
        <v>772.8</v>
      </c>
      <c r="N207" s="77">
        <v>49.78</v>
      </c>
      <c r="O207" s="79" t="s">
        <v>66</v>
      </c>
      <c r="P207" s="76">
        <f t="shared" si="22"/>
        <v>49.78</v>
      </c>
    </row>
    <row r="208" spans="2:16">
      <c r="B208" s="89">
        <v>11</v>
      </c>
      <c r="C208" s="90" t="s">
        <v>67</v>
      </c>
      <c r="D208" s="74">
        <f t="shared" si="23"/>
        <v>196.42857142857142</v>
      </c>
      <c r="E208" s="91">
        <v>2.9809999999999999</v>
      </c>
      <c r="F208" s="92">
        <v>9.8050000000000003E-4</v>
      </c>
      <c r="G208" s="88">
        <f t="shared" si="17"/>
        <v>2.9819804999999997</v>
      </c>
      <c r="H208" s="77">
        <v>21.17</v>
      </c>
      <c r="I208" s="79" t="s">
        <v>12</v>
      </c>
      <c r="J208" s="80">
        <f t="shared" si="25"/>
        <v>21170</v>
      </c>
      <c r="K208" s="77">
        <v>894.07</v>
      </c>
      <c r="L208" s="79" t="s">
        <v>66</v>
      </c>
      <c r="M208" s="76">
        <f t="shared" si="19"/>
        <v>894.07</v>
      </c>
      <c r="N208" s="77">
        <v>58.06</v>
      </c>
      <c r="O208" s="79" t="s">
        <v>66</v>
      </c>
      <c r="P208" s="76">
        <f t="shared" si="22"/>
        <v>58.06</v>
      </c>
    </row>
    <row r="209" spans="2:16">
      <c r="B209" s="89">
        <v>12</v>
      </c>
      <c r="C209" s="90" t="s">
        <v>67</v>
      </c>
      <c r="D209" s="74">
        <f t="shared" si="23"/>
        <v>214.28571428571428</v>
      </c>
      <c r="E209" s="91">
        <v>2.819</v>
      </c>
      <c r="F209" s="92">
        <v>9.0549999999999995E-4</v>
      </c>
      <c r="G209" s="88">
        <f t="shared" si="17"/>
        <v>2.8199055</v>
      </c>
      <c r="H209" s="77">
        <v>24.54</v>
      </c>
      <c r="I209" s="79" t="s">
        <v>12</v>
      </c>
      <c r="J209" s="80">
        <f t="shared" si="25"/>
        <v>24540</v>
      </c>
      <c r="K209" s="77">
        <v>1.01</v>
      </c>
      <c r="L209" s="78" t="s">
        <v>12</v>
      </c>
      <c r="M209" s="80">
        <f t="shared" ref="M209:M216" si="26">K209*1000</f>
        <v>1010</v>
      </c>
      <c r="N209" s="77">
        <v>66.760000000000005</v>
      </c>
      <c r="O209" s="79" t="s">
        <v>66</v>
      </c>
      <c r="P209" s="76">
        <f t="shared" si="22"/>
        <v>66.760000000000005</v>
      </c>
    </row>
    <row r="210" spans="2:16">
      <c r="B210" s="89">
        <v>13</v>
      </c>
      <c r="C210" s="90" t="s">
        <v>67</v>
      </c>
      <c r="D210" s="74">
        <f t="shared" si="23"/>
        <v>232.14285714285714</v>
      </c>
      <c r="E210" s="91">
        <v>2.681</v>
      </c>
      <c r="F210" s="92">
        <v>8.4159999999999997E-4</v>
      </c>
      <c r="G210" s="88">
        <f t="shared" si="17"/>
        <v>2.6818416000000003</v>
      </c>
      <c r="H210" s="77">
        <v>28.1</v>
      </c>
      <c r="I210" s="79" t="s">
        <v>12</v>
      </c>
      <c r="J210" s="80">
        <f t="shared" si="25"/>
        <v>28100</v>
      </c>
      <c r="K210" s="77">
        <v>1.1299999999999999</v>
      </c>
      <c r="L210" s="79" t="s">
        <v>12</v>
      </c>
      <c r="M210" s="80">
        <f t="shared" si="26"/>
        <v>1130</v>
      </c>
      <c r="N210" s="77">
        <v>75.849999999999994</v>
      </c>
      <c r="O210" s="79" t="s">
        <v>66</v>
      </c>
      <c r="P210" s="76">
        <f t="shared" si="22"/>
        <v>75.849999999999994</v>
      </c>
    </row>
    <row r="211" spans="2:16">
      <c r="B211" s="89">
        <v>14</v>
      </c>
      <c r="C211" s="90" t="s">
        <v>67</v>
      </c>
      <c r="D211" s="74">
        <f t="shared" si="23"/>
        <v>250</v>
      </c>
      <c r="E211" s="91">
        <v>2.5619999999999998</v>
      </c>
      <c r="F211" s="92">
        <v>7.8640000000000003E-4</v>
      </c>
      <c r="G211" s="88">
        <f t="shared" si="17"/>
        <v>2.5627863999999998</v>
      </c>
      <c r="H211" s="77">
        <v>31.83</v>
      </c>
      <c r="I211" s="79" t="s">
        <v>12</v>
      </c>
      <c r="J211" s="80">
        <f t="shared" si="25"/>
        <v>31830</v>
      </c>
      <c r="K211" s="77">
        <v>1.25</v>
      </c>
      <c r="L211" s="79" t="s">
        <v>12</v>
      </c>
      <c r="M211" s="80">
        <f t="shared" si="26"/>
        <v>1250</v>
      </c>
      <c r="N211" s="77">
        <v>85.29</v>
      </c>
      <c r="O211" s="79" t="s">
        <v>66</v>
      </c>
      <c r="P211" s="76">
        <f t="shared" si="22"/>
        <v>85.29</v>
      </c>
    </row>
    <row r="212" spans="2:16">
      <c r="B212" s="89">
        <v>15</v>
      </c>
      <c r="C212" s="90" t="s">
        <v>67</v>
      </c>
      <c r="D212" s="74">
        <f t="shared" si="23"/>
        <v>267.85714285714283</v>
      </c>
      <c r="E212" s="91">
        <v>2.4590000000000001</v>
      </c>
      <c r="F212" s="92">
        <v>7.3820000000000005E-4</v>
      </c>
      <c r="G212" s="88">
        <f t="shared" si="17"/>
        <v>2.4597381999999999</v>
      </c>
      <c r="H212" s="77">
        <v>35.72</v>
      </c>
      <c r="I212" s="79" t="s">
        <v>12</v>
      </c>
      <c r="J212" s="80">
        <f t="shared" si="25"/>
        <v>35720</v>
      </c>
      <c r="K212" s="77">
        <v>1.36</v>
      </c>
      <c r="L212" s="79" t="s">
        <v>12</v>
      </c>
      <c r="M212" s="80">
        <f t="shared" si="26"/>
        <v>1360</v>
      </c>
      <c r="N212" s="77">
        <v>95.06</v>
      </c>
      <c r="O212" s="79" t="s">
        <v>66</v>
      </c>
      <c r="P212" s="76">
        <f t="shared" si="22"/>
        <v>95.06</v>
      </c>
    </row>
    <row r="213" spans="2:16">
      <c r="B213" s="89">
        <v>16</v>
      </c>
      <c r="C213" s="90" t="s">
        <v>67</v>
      </c>
      <c r="D213" s="74">
        <f t="shared" si="23"/>
        <v>285.71428571428572</v>
      </c>
      <c r="E213" s="91">
        <v>2.3679999999999999</v>
      </c>
      <c r="F213" s="92">
        <v>6.958E-4</v>
      </c>
      <c r="G213" s="88">
        <f t="shared" ref="G213:G228" si="27">E213+F213</f>
        <v>2.3686957999999998</v>
      </c>
      <c r="H213" s="77">
        <v>39.78</v>
      </c>
      <c r="I213" s="79" t="s">
        <v>12</v>
      </c>
      <c r="J213" s="80">
        <f t="shared" si="25"/>
        <v>39780</v>
      </c>
      <c r="K213" s="77">
        <v>1.48</v>
      </c>
      <c r="L213" s="79" t="s">
        <v>12</v>
      </c>
      <c r="M213" s="80">
        <f t="shared" si="26"/>
        <v>1480</v>
      </c>
      <c r="N213" s="77">
        <v>105.14</v>
      </c>
      <c r="O213" s="79" t="s">
        <v>66</v>
      </c>
      <c r="P213" s="76">
        <f t="shared" si="22"/>
        <v>105.14</v>
      </c>
    </row>
    <row r="214" spans="2:16">
      <c r="B214" s="89">
        <v>17</v>
      </c>
      <c r="C214" s="90" t="s">
        <v>67</v>
      </c>
      <c r="D214" s="74">
        <f t="shared" si="23"/>
        <v>303.57142857142856</v>
      </c>
      <c r="E214" s="91">
        <v>2.2879999999999998</v>
      </c>
      <c r="F214" s="92">
        <v>6.5819999999999995E-4</v>
      </c>
      <c r="G214" s="88">
        <f t="shared" si="27"/>
        <v>2.2886582</v>
      </c>
      <c r="H214" s="77">
        <v>43.97</v>
      </c>
      <c r="I214" s="79" t="s">
        <v>12</v>
      </c>
      <c r="J214" s="80">
        <f t="shared" si="25"/>
        <v>43970</v>
      </c>
      <c r="K214" s="77">
        <v>1.59</v>
      </c>
      <c r="L214" s="79" t="s">
        <v>12</v>
      </c>
      <c r="M214" s="80">
        <f t="shared" si="26"/>
        <v>1590</v>
      </c>
      <c r="N214" s="77">
        <v>115.49</v>
      </c>
      <c r="O214" s="79" t="s">
        <v>66</v>
      </c>
      <c r="P214" s="76">
        <f t="shared" si="22"/>
        <v>115.49</v>
      </c>
    </row>
    <row r="215" spans="2:16">
      <c r="B215" s="89">
        <v>18</v>
      </c>
      <c r="C215" s="90" t="s">
        <v>67</v>
      </c>
      <c r="D215" s="74">
        <f t="shared" si="23"/>
        <v>321.42857142857144</v>
      </c>
      <c r="E215" s="91">
        <v>2.2170000000000001</v>
      </c>
      <c r="F215" s="92">
        <v>6.246E-4</v>
      </c>
      <c r="G215" s="88">
        <f t="shared" si="27"/>
        <v>2.2176246000000002</v>
      </c>
      <c r="H215" s="77">
        <v>48.31</v>
      </c>
      <c r="I215" s="79" t="s">
        <v>12</v>
      </c>
      <c r="J215" s="80">
        <f t="shared" si="25"/>
        <v>48310</v>
      </c>
      <c r="K215" s="77">
        <v>1.71</v>
      </c>
      <c r="L215" s="79" t="s">
        <v>12</v>
      </c>
      <c r="M215" s="80">
        <f t="shared" si="26"/>
        <v>1710</v>
      </c>
      <c r="N215" s="77">
        <v>126.1</v>
      </c>
      <c r="O215" s="79" t="s">
        <v>66</v>
      </c>
      <c r="P215" s="76">
        <f t="shared" si="22"/>
        <v>126.1</v>
      </c>
    </row>
    <row r="216" spans="2:16">
      <c r="B216" s="89">
        <v>20</v>
      </c>
      <c r="C216" s="90" t="s">
        <v>67</v>
      </c>
      <c r="D216" s="74">
        <f t="shared" si="23"/>
        <v>357.14285714285717</v>
      </c>
      <c r="E216" s="91">
        <v>2.0960000000000001</v>
      </c>
      <c r="F216" s="92">
        <v>5.6700000000000001E-4</v>
      </c>
      <c r="G216" s="88">
        <f t="shared" si="27"/>
        <v>2.0965670000000003</v>
      </c>
      <c r="H216" s="77">
        <v>57.39</v>
      </c>
      <c r="I216" s="79" t="s">
        <v>12</v>
      </c>
      <c r="J216" s="80">
        <f t="shared" si="25"/>
        <v>57390</v>
      </c>
      <c r="K216" s="77">
        <v>2.14</v>
      </c>
      <c r="L216" s="79" t="s">
        <v>12</v>
      </c>
      <c r="M216" s="80">
        <f t="shared" si="26"/>
        <v>2140</v>
      </c>
      <c r="N216" s="77">
        <v>148.02000000000001</v>
      </c>
      <c r="O216" s="79" t="s">
        <v>66</v>
      </c>
      <c r="P216" s="76">
        <f t="shared" si="22"/>
        <v>148.02000000000001</v>
      </c>
    </row>
    <row r="217" spans="2:16">
      <c r="B217" s="89">
        <v>22.5</v>
      </c>
      <c r="C217" s="90" t="s">
        <v>67</v>
      </c>
      <c r="D217" s="74">
        <f t="shared" si="23"/>
        <v>401.78571428571428</v>
      </c>
      <c r="E217" s="91">
        <v>1.9750000000000001</v>
      </c>
      <c r="F217" s="92">
        <v>5.0889999999999996E-4</v>
      </c>
      <c r="G217" s="88">
        <f t="shared" si="27"/>
        <v>1.9755089000000001</v>
      </c>
      <c r="H217" s="77">
        <v>69.400000000000006</v>
      </c>
      <c r="I217" s="79" t="s">
        <v>12</v>
      </c>
      <c r="J217" s="80">
        <f t="shared" si="25"/>
        <v>69400</v>
      </c>
      <c r="K217" s="77">
        <v>2.73</v>
      </c>
      <c r="L217" s="79" t="s">
        <v>12</v>
      </c>
      <c r="M217" s="80">
        <f>K217*1000</f>
        <v>2730</v>
      </c>
      <c r="N217" s="77">
        <v>176.53</v>
      </c>
      <c r="O217" s="79" t="s">
        <v>66</v>
      </c>
      <c r="P217" s="76">
        <f t="shared" si="22"/>
        <v>176.53</v>
      </c>
    </row>
    <row r="218" spans="2:16">
      <c r="B218" s="89">
        <v>25</v>
      </c>
      <c r="C218" s="90" t="s">
        <v>67</v>
      </c>
      <c r="D218" s="74">
        <f t="shared" si="23"/>
        <v>446.42857142857144</v>
      </c>
      <c r="E218" s="91">
        <v>1.8779999999999999</v>
      </c>
      <c r="F218" s="92">
        <v>4.6190000000000001E-4</v>
      </c>
      <c r="G218" s="88">
        <f t="shared" si="27"/>
        <v>1.8784618999999998</v>
      </c>
      <c r="H218" s="77">
        <v>82.09</v>
      </c>
      <c r="I218" s="79" t="s">
        <v>12</v>
      </c>
      <c r="J218" s="80">
        <f t="shared" si="25"/>
        <v>82090</v>
      </c>
      <c r="K218" s="77">
        <v>3.27</v>
      </c>
      <c r="L218" s="79" t="s">
        <v>12</v>
      </c>
      <c r="M218" s="80">
        <f t="shared" ref="M218:M228" si="28">K218*1000</f>
        <v>3270</v>
      </c>
      <c r="N218" s="77">
        <v>206.06</v>
      </c>
      <c r="O218" s="79" t="s">
        <v>66</v>
      </c>
      <c r="P218" s="76">
        <f t="shared" si="22"/>
        <v>206.06</v>
      </c>
    </row>
    <row r="219" spans="2:16">
      <c r="B219" s="89">
        <v>27.5</v>
      </c>
      <c r="C219" s="90" t="s">
        <v>67</v>
      </c>
      <c r="D219" s="74">
        <f t="shared" si="23"/>
        <v>491.07142857142856</v>
      </c>
      <c r="E219" s="91">
        <v>1.8</v>
      </c>
      <c r="F219" s="92">
        <v>4.2309999999999998E-4</v>
      </c>
      <c r="G219" s="88">
        <f t="shared" si="27"/>
        <v>1.8004230999999999</v>
      </c>
      <c r="H219" s="77">
        <v>95.39</v>
      </c>
      <c r="I219" s="79" t="s">
        <v>12</v>
      </c>
      <c r="J219" s="80">
        <f t="shared" si="25"/>
        <v>95390</v>
      </c>
      <c r="K219" s="77">
        <v>3.77</v>
      </c>
      <c r="L219" s="79" t="s">
        <v>12</v>
      </c>
      <c r="M219" s="80">
        <f t="shared" si="28"/>
        <v>3770</v>
      </c>
      <c r="N219" s="77">
        <v>236.41</v>
      </c>
      <c r="O219" s="79" t="s">
        <v>66</v>
      </c>
      <c r="P219" s="76">
        <f t="shared" si="22"/>
        <v>236.41</v>
      </c>
    </row>
    <row r="220" spans="2:16">
      <c r="B220" s="89">
        <v>30</v>
      </c>
      <c r="C220" s="90" t="s">
        <v>67</v>
      </c>
      <c r="D220" s="74">
        <f t="shared" si="23"/>
        <v>535.71428571428567</v>
      </c>
      <c r="E220" s="91">
        <v>1.7350000000000001</v>
      </c>
      <c r="F220" s="92">
        <v>3.9050000000000001E-4</v>
      </c>
      <c r="G220" s="88">
        <f t="shared" si="27"/>
        <v>1.7353905000000001</v>
      </c>
      <c r="H220" s="77">
        <v>109.22</v>
      </c>
      <c r="I220" s="79" t="s">
        <v>12</v>
      </c>
      <c r="J220" s="80">
        <f t="shared" si="25"/>
        <v>109220</v>
      </c>
      <c r="K220" s="77">
        <v>4.25</v>
      </c>
      <c r="L220" s="79" t="s">
        <v>12</v>
      </c>
      <c r="M220" s="80">
        <f t="shared" si="28"/>
        <v>4250</v>
      </c>
      <c r="N220" s="77">
        <v>267.39999999999998</v>
      </c>
      <c r="O220" s="79" t="s">
        <v>66</v>
      </c>
      <c r="P220" s="76">
        <f t="shared" si="22"/>
        <v>267.39999999999998</v>
      </c>
    </row>
    <row r="221" spans="2:16">
      <c r="B221" s="89">
        <v>32.5</v>
      </c>
      <c r="C221" s="90" t="s">
        <v>67</v>
      </c>
      <c r="D221" s="74">
        <f t="shared" si="23"/>
        <v>580.35714285714289</v>
      </c>
      <c r="E221" s="91">
        <v>1.681</v>
      </c>
      <c r="F221" s="92">
        <v>3.6279999999999998E-4</v>
      </c>
      <c r="G221" s="88">
        <f t="shared" si="27"/>
        <v>1.6813628</v>
      </c>
      <c r="H221" s="77">
        <v>123.53</v>
      </c>
      <c r="I221" s="79" t="s">
        <v>12</v>
      </c>
      <c r="J221" s="80">
        <f t="shared" si="25"/>
        <v>123530</v>
      </c>
      <c r="K221" s="77">
        <v>4.71</v>
      </c>
      <c r="L221" s="79" t="s">
        <v>12</v>
      </c>
      <c r="M221" s="80">
        <f t="shared" si="28"/>
        <v>4710</v>
      </c>
      <c r="N221" s="77">
        <v>298.91000000000003</v>
      </c>
      <c r="O221" s="79" t="s">
        <v>66</v>
      </c>
      <c r="P221" s="76">
        <f t="shared" si="22"/>
        <v>298.91000000000003</v>
      </c>
    </row>
    <row r="222" spans="2:16">
      <c r="B222" s="89">
        <v>35</v>
      </c>
      <c r="C222" s="90" t="s">
        <v>67</v>
      </c>
      <c r="D222" s="74">
        <f t="shared" si="23"/>
        <v>625</v>
      </c>
      <c r="E222" s="91">
        <v>1.635</v>
      </c>
      <c r="F222" s="92">
        <v>3.388E-4</v>
      </c>
      <c r="G222" s="88">
        <f t="shared" si="27"/>
        <v>1.6353388</v>
      </c>
      <c r="H222" s="77">
        <v>138.27000000000001</v>
      </c>
      <c r="I222" s="79" t="s">
        <v>12</v>
      </c>
      <c r="J222" s="80">
        <f t="shared" si="25"/>
        <v>138270</v>
      </c>
      <c r="K222" s="77">
        <v>5.15</v>
      </c>
      <c r="L222" s="79" t="s">
        <v>12</v>
      </c>
      <c r="M222" s="80">
        <f t="shared" si="28"/>
        <v>5150</v>
      </c>
      <c r="N222" s="77">
        <v>330.8</v>
      </c>
      <c r="O222" s="79" t="s">
        <v>66</v>
      </c>
      <c r="P222" s="76">
        <f t="shared" si="22"/>
        <v>330.8</v>
      </c>
    </row>
    <row r="223" spans="2:16">
      <c r="B223" s="89">
        <v>37.5</v>
      </c>
      <c r="C223" s="90" t="s">
        <v>67</v>
      </c>
      <c r="D223" s="74">
        <f t="shared" si="23"/>
        <v>669.64285714285711</v>
      </c>
      <c r="E223" s="91">
        <v>1.595</v>
      </c>
      <c r="F223" s="92">
        <v>3.1799999999999998E-4</v>
      </c>
      <c r="G223" s="88">
        <f t="shared" si="27"/>
        <v>1.595318</v>
      </c>
      <c r="H223" s="77">
        <v>153.41</v>
      </c>
      <c r="I223" s="79" t="s">
        <v>12</v>
      </c>
      <c r="J223" s="80">
        <f t="shared" si="25"/>
        <v>153410</v>
      </c>
      <c r="K223" s="77">
        <v>5.57</v>
      </c>
      <c r="L223" s="79" t="s">
        <v>12</v>
      </c>
      <c r="M223" s="80">
        <f t="shared" si="28"/>
        <v>5570</v>
      </c>
      <c r="N223" s="77">
        <v>362.99</v>
      </c>
      <c r="O223" s="79" t="s">
        <v>66</v>
      </c>
      <c r="P223" s="76">
        <f t="shared" si="22"/>
        <v>362.99</v>
      </c>
    </row>
    <row r="224" spans="2:16">
      <c r="B224" s="89">
        <v>40</v>
      </c>
      <c r="C224" s="90" t="s">
        <v>67</v>
      </c>
      <c r="D224" s="74">
        <f t="shared" si="23"/>
        <v>714.28571428571433</v>
      </c>
      <c r="E224" s="91">
        <v>1.5609999999999999</v>
      </c>
      <c r="F224" s="92">
        <v>2.9960000000000002E-4</v>
      </c>
      <c r="G224" s="88">
        <f t="shared" si="27"/>
        <v>1.5612995999999999</v>
      </c>
      <c r="H224" s="77">
        <v>168.89</v>
      </c>
      <c r="I224" s="79" t="s">
        <v>12</v>
      </c>
      <c r="J224" s="80">
        <f t="shared" si="25"/>
        <v>168890</v>
      </c>
      <c r="K224" s="77">
        <v>5.99</v>
      </c>
      <c r="L224" s="79" t="s">
        <v>12</v>
      </c>
      <c r="M224" s="80">
        <f t="shared" si="28"/>
        <v>5990</v>
      </c>
      <c r="N224" s="77">
        <v>395.38</v>
      </c>
      <c r="O224" s="79" t="s">
        <v>66</v>
      </c>
      <c r="P224" s="76">
        <f t="shared" si="22"/>
        <v>395.38</v>
      </c>
    </row>
    <row r="225" spans="1:16">
      <c r="B225" s="89">
        <v>45</v>
      </c>
      <c r="C225" s="90" t="s">
        <v>67</v>
      </c>
      <c r="D225" s="74">
        <f t="shared" si="23"/>
        <v>803.57142857142856</v>
      </c>
      <c r="E225" s="91">
        <v>1.506</v>
      </c>
      <c r="F225" s="92">
        <v>2.6870000000000003E-4</v>
      </c>
      <c r="G225" s="88">
        <f t="shared" si="27"/>
        <v>1.5062686999999999</v>
      </c>
      <c r="H225" s="77">
        <v>200.76</v>
      </c>
      <c r="I225" s="79" t="s">
        <v>12</v>
      </c>
      <c r="J225" s="80">
        <f t="shared" si="25"/>
        <v>200760</v>
      </c>
      <c r="K225" s="77">
        <v>7.5</v>
      </c>
      <c r="L225" s="79" t="s">
        <v>12</v>
      </c>
      <c r="M225" s="80">
        <f t="shared" si="28"/>
        <v>7500</v>
      </c>
      <c r="N225" s="77">
        <v>460.54</v>
      </c>
      <c r="O225" s="79" t="s">
        <v>66</v>
      </c>
      <c r="P225" s="76">
        <f t="shared" si="22"/>
        <v>460.54</v>
      </c>
    </row>
    <row r="226" spans="1:16">
      <c r="B226" s="89">
        <v>50</v>
      </c>
      <c r="C226" s="90" t="s">
        <v>67</v>
      </c>
      <c r="D226" s="74">
        <f t="shared" si="23"/>
        <v>892.85714285714289</v>
      </c>
      <c r="E226" s="91">
        <v>1.464</v>
      </c>
      <c r="F226" s="92">
        <v>2.4379999999999999E-4</v>
      </c>
      <c r="G226" s="88">
        <f t="shared" si="27"/>
        <v>1.4642438</v>
      </c>
      <c r="H226" s="77">
        <v>233.69</v>
      </c>
      <c r="I226" s="79" t="s">
        <v>12</v>
      </c>
      <c r="J226" s="80">
        <f t="shared" si="25"/>
        <v>233690</v>
      </c>
      <c r="K226" s="77">
        <v>8.83</v>
      </c>
      <c r="L226" s="79" t="s">
        <v>12</v>
      </c>
      <c r="M226" s="80">
        <f t="shared" si="28"/>
        <v>8830</v>
      </c>
      <c r="N226" s="77">
        <v>525.80999999999995</v>
      </c>
      <c r="O226" s="79" t="s">
        <v>66</v>
      </c>
      <c r="P226" s="76">
        <f t="shared" si="22"/>
        <v>525.80999999999995</v>
      </c>
    </row>
    <row r="227" spans="1:16">
      <c r="B227" s="89">
        <v>55</v>
      </c>
      <c r="C227" s="90" t="s">
        <v>67</v>
      </c>
      <c r="D227" s="74">
        <f t="shared" si="23"/>
        <v>982.14285714285711</v>
      </c>
      <c r="E227" s="91">
        <v>1.43</v>
      </c>
      <c r="F227" s="92">
        <v>2.232E-4</v>
      </c>
      <c r="G227" s="88">
        <f t="shared" si="27"/>
        <v>1.4302231999999999</v>
      </c>
      <c r="H227" s="77">
        <v>267.47000000000003</v>
      </c>
      <c r="I227" s="79" t="s">
        <v>12</v>
      </c>
      <c r="J227" s="80">
        <f t="shared" si="25"/>
        <v>267470</v>
      </c>
      <c r="K227" s="77">
        <v>10.039999999999999</v>
      </c>
      <c r="L227" s="79" t="s">
        <v>12</v>
      </c>
      <c r="M227" s="80">
        <f t="shared" si="28"/>
        <v>10040</v>
      </c>
      <c r="N227" s="77">
        <v>590.88</v>
      </c>
      <c r="O227" s="79" t="s">
        <v>66</v>
      </c>
      <c r="P227" s="76">
        <f t="shared" si="22"/>
        <v>590.88</v>
      </c>
    </row>
    <row r="228" spans="1:16">
      <c r="A228" s="4">
        <v>228</v>
      </c>
      <c r="B228" s="89">
        <v>56</v>
      </c>
      <c r="C228" s="90" t="s">
        <v>67</v>
      </c>
      <c r="D228" s="74">
        <f t="shared" si="23"/>
        <v>1000</v>
      </c>
      <c r="E228" s="91">
        <v>1.425</v>
      </c>
      <c r="F228" s="92">
        <v>2.196E-4</v>
      </c>
      <c r="G228" s="88">
        <f t="shared" si="27"/>
        <v>1.4252196000000001</v>
      </c>
      <c r="H228" s="77">
        <v>274.32</v>
      </c>
      <c r="I228" s="79" t="s">
        <v>12</v>
      </c>
      <c r="J228" s="80">
        <f t="shared" si="25"/>
        <v>274320</v>
      </c>
      <c r="K228" s="77">
        <v>10.08</v>
      </c>
      <c r="L228" s="79" t="s">
        <v>12</v>
      </c>
      <c r="M228" s="80">
        <f t="shared" si="28"/>
        <v>10080</v>
      </c>
      <c r="N228" s="77">
        <v>603.84</v>
      </c>
      <c r="O228" s="79" t="s">
        <v>66</v>
      </c>
      <c r="P228" s="76">
        <f t="shared" si="22"/>
        <v>603.84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srim56Fe_Si</vt:lpstr>
      <vt:lpstr>srim56Fe_Al</vt:lpstr>
      <vt:lpstr>srim56Fe_Au</vt:lpstr>
      <vt:lpstr>srim56Fe_C</vt:lpstr>
      <vt:lpstr>srim56Fe_Air</vt:lpstr>
      <vt:lpstr>srim56Fe_Kapton</vt:lpstr>
      <vt:lpstr>srim56Fe_Mylar</vt:lpstr>
      <vt:lpstr>srim56Fe_EJ212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2017-06-15T04:29:10Z</dcterms:modified>
</cp:coreProperties>
</file>